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CE331E82-C0F0-42A1-9E8B-E8897416366B}" xr6:coauthVersionLast="47" xr6:coauthVersionMax="47" xr10:uidLastSave="{00000000-0000-0000-0000-000000000000}"/>
  <workbookProtection workbookAlgorithmName="SHA-512" workbookHashValue="XkChUr3sYJXnoxkHRshXEjVQmhRC9YvlhYH1U9BbJN4xi7/GL9StGXO5hjgKpgn7LYtdg7J6SJz9OrdtVkbNbg==" workbookSaltValue="m6ViFOhyHJ/4FEI9qHAEIQ==" workbookSpinCount="100000" lockStructure="1"/>
  <bookViews>
    <workbookView xWindow="-120" yWindow="-120" windowWidth="29040" windowHeight="15720" tabRatio="925" firstSheet="2" activeTab="2"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1001" sheetId="185" r:id="rId7"/>
    <sheet name="ロール対応表ｰ1001" sheetId="186" r:id="rId8"/>
    <sheet name="訓練経費内訳票-1001" sheetId="21" r:id="rId9"/>
    <sheet name="講座運営管理状況_講師等経歴書-1001" sheetId="126" r:id="rId10"/>
    <sheet name="個票ｰ1002" sheetId="298" r:id="rId11"/>
    <sheet name="ロール対応表ｰ1002" sheetId="299" r:id="rId12"/>
    <sheet name="訓練経費内訳票-1002" sheetId="290" r:id="rId13"/>
    <sheet name="講座運営管理状況_講師等経歴書-1002" sheetId="291" r:id="rId14"/>
    <sheet name="個票ｰ1003" sheetId="304" r:id="rId15"/>
    <sheet name="ロール対応表ｰ1003" sheetId="305" r:id="rId16"/>
    <sheet name="訓練経費内訳票-1003" sheetId="306" r:id="rId17"/>
    <sheet name="講座運営管理状況_講師等経歴書-1003" sheetId="307" r:id="rId18"/>
    <sheet name="個票ｰ1004" sheetId="308" r:id="rId19"/>
    <sheet name="ロール対応表ｰ1004" sheetId="309" r:id="rId20"/>
    <sheet name="訓練経費内訳票-1004" sheetId="310" r:id="rId21"/>
    <sheet name="講座運営管理状況_講師等経歴書-1004" sheetId="311" r:id="rId22"/>
    <sheet name="個票ｰ1005" sheetId="312" r:id="rId23"/>
    <sheet name="ロール対応表ｰ1005" sheetId="313" r:id="rId24"/>
    <sheet name="訓練経費内訳票-1005" sheetId="314" r:id="rId25"/>
    <sheet name="講座運営管理状況_講師等経歴書-1005" sheetId="315" r:id="rId26"/>
    <sheet name="講座情報シート" sheetId="277" state="hidden" r:id="rId27"/>
  </sheets>
  <externalReferences>
    <externalReference r:id="rId28"/>
  </externalReferences>
  <definedNames>
    <definedName name="_xlnm._FilterDatabase" localSheetId="3" hidden="1">'申請書・総括票（共通）'!$A$285:$L$285</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ロール対応表ｰ1001!$A$1:$T$57</definedName>
    <definedName name="_xlnm.Print_Area" localSheetId="11">ロール対応表ｰ1002!$A$1:$T$57</definedName>
    <definedName name="_xlnm.Print_Area" localSheetId="15">ロール対応表ｰ1003!$A$1:$T$57</definedName>
    <definedName name="_xlnm.Print_Area" localSheetId="19">ロール対応表ｰ1004!$A$1:$T$57</definedName>
    <definedName name="_xlnm.Print_Area" localSheetId="23">ロール対応表ｰ1005!$A$1:$T$57</definedName>
    <definedName name="_xlnm.Print_Area" localSheetId="8">'訓練経費内訳票-1001'!$A$1:$X$91</definedName>
    <definedName name="_xlnm.Print_Area" localSheetId="12">'訓練経費内訳票-1002'!$A$1:$X$91</definedName>
    <definedName name="_xlnm.Print_Area" localSheetId="16">'訓練経費内訳票-1003'!$A$1:$X$91</definedName>
    <definedName name="_xlnm.Print_Area" localSheetId="20">'訓練経費内訳票-1004'!$A$1:$X$91</definedName>
    <definedName name="_xlnm.Print_Area" localSheetId="24">'訓練経費内訳票-1005'!$A$1:$X$91</definedName>
    <definedName name="_xlnm.Print_Area" localSheetId="6">個票ｰ1001!$A$1:$AC$357</definedName>
    <definedName name="_xlnm.Print_Area" localSheetId="10">個票ｰ1002!$A$1:$AC$357</definedName>
    <definedName name="_xlnm.Print_Area" localSheetId="14">個票ｰ1003!$A$1:$AC$357</definedName>
    <definedName name="_xlnm.Print_Area" localSheetId="18">個票ｰ1004!$A$1:$AC$357</definedName>
    <definedName name="_xlnm.Print_Area" localSheetId="22">個票ｰ1005!$A$1:$AC$357</definedName>
    <definedName name="_xlnm.Print_Area" localSheetId="9">'講座運営管理状況_講師等経歴書-1001'!$B$1:$K$457</definedName>
    <definedName name="_xlnm.Print_Area" localSheetId="13">'講座運営管理状況_講師等経歴書-1002'!$B$1:$K$457</definedName>
    <definedName name="_xlnm.Print_Area" localSheetId="17">'講座運営管理状況_講師等経歴書-1003'!$B$1:$K$457</definedName>
    <definedName name="_xlnm.Print_Area" localSheetId="21">'講座運営管理状況_講師等経歴書-1004'!$B$1:$K$457</definedName>
    <definedName name="_xlnm.Print_Area" localSheetId="25">'講座運営管理状況_講師等経歴書-1005'!$B$1:$K$457</definedName>
    <definedName name="_xlnm.Print_Area" localSheetId="5">施設別教育訓練講座票!$A$1:$X$67</definedName>
    <definedName name="_xlnm.Print_Area" localSheetId="3">'申請書・総括票（共通）'!$A$1:$N$317</definedName>
    <definedName name="_xlnm.Print_Area" localSheetId="4">'総括票（専門実践教育訓練給付金）'!$A$1:$DL$82</definedName>
    <definedName name="_xlnm.Print_Area" localSheetId="2">目次!$A$1:$C$27</definedName>
    <definedName name="_xlnm.Print_Titles" localSheetId="8">'訓練経費内訳票-1001'!$1:$9</definedName>
    <definedName name="_xlnm.Print_Titles" localSheetId="12">'訓練経費内訳票-1002'!$1:$9</definedName>
    <definedName name="_xlnm.Print_Titles" localSheetId="16">'訓練経費内訳票-1003'!$1:$9</definedName>
    <definedName name="_xlnm.Print_Titles" localSheetId="20">'訓練経費内訳票-1004'!$1:$9</definedName>
    <definedName name="_xlnm.Print_Titles" localSheetId="24">'訓練経費内訳票-1005'!$1:$9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'リスト (2)'!$X$3:$X$8</definedName>
    <definedName name="通学" localSheetId="6">個票ｰ1001!$AE$3:$AE$7</definedName>
    <definedName name="通学" localSheetId="10">個票ｰ1002!$AE$3:$AE$7</definedName>
    <definedName name="通学" localSheetId="14">個票ｰ1003!$AE$3:$AE$7</definedName>
    <definedName name="通学" localSheetId="18">個票ｰ1004!$AE$3:$AE$7</definedName>
    <definedName name="通学" localSheetId="22">個票ｰ1005!$AE$3:$AE$7</definedName>
    <definedName name="通学">#REF!</definedName>
    <definedName name="通信" localSheetId="6">個票ｰ1001!$AF$3:$AF$7</definedName>
    <definedName name="通信" localSheetId="10">個票ｰ1002!$AF$3:$AF$7</definedName>
    <definedName name="通信" localSheetId="14">個票ｰ1003!$AF$3:$AF$7</definedName>
    <definedName name="通信" localSheetId="18">個票ｰ1004!$AF$3:$AF$7</definedName>
    <definedName name="通信" localSheetId="22">個票ｰ1005!$AF$3:$AF$7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リスト!$S$1:$AB$1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3" i="312" l="1"/>
  <c r="K283" i="312"/>
  <c r="H283" i="312"/>
  <c r="E283" i="312"/>
  <c r="B283" i="312"/>
  <c r="N281" i="312"/>
  <c r="N279" i="312"/>
  <c r="N277" i="312"/>
  <c r="N275" i="312"/>
  <c r="N273" i="312"/>
  <c r="N271" i="312"/>
  <c r="K283" i="308"/>
  <c r="H283" i="308"/>
  <c r="E283" i="308"/>
  <c r="N283" i="308" s="1"/>
  <c r="B283" i="308"/>
  <c r="N281" i="308"/>
  <c r="N279" i="308"/>
  <c r="N277" i="308"/>
  <c r="N275" i="308"/>
  <c r="N273" i="308"/>
  <c r="N271" i="308"/>
  <c r="K283" i="304"/>
  <c r="H283" i="304"/>
  <c r="E283" i="304"/>
  <c r="N283" i="304" s="1"/>
  <c r="B283" i="304"/>
  <c r="N281" i="304"/>
  <c r="N279" i="304"/>
  <c r="N277" i="304"/>
  <c r="N275" i="304"/>
  <c r="N273" i="304"/>
  <c r="N271" i="304"/>
  <c r="K283" i="298"/>
  <c r="H283" i="298"/>
  <c r="E283" i="298"/>
  <c r="N283" i="298" s="1"/>
  <c r="B283" i="298"/>
  <c r="N281" i="298"/>
  <c r="N279" i="298"/>
  <c r="N277" i="298"/>
  <c r="N275" i="298"/>
  <c r="N273" i="298"/>
  <c r="N271" i="298"/>
  <c r="L166" i="185" l="1"/>
  <c r="S78" i="185" l="1"/>
  <c r="S141" i="185"/>
  <c r="C38" i="291"/>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C38" i="315"/>
  <c r="H8" i="315"/>
  <c r="C8" i="315"/>
  <c r="U7" i="314"/>
  <c r="E7" i="314"/>
  <c r="P8" i="312"/>
  <c r="C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7" i="313"/>
  <c r="S58" i="313" s="1"/>
  <c r="R57" i="313"/>
  <c r="R59" i="313" s="1"/>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9"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C38" i="311"/>
  <c r="H8" i="311"/>
  <c r="C8" i="311"/>
  <c r="U7" i="310"/>
  <c r="E7" i="310"/>
  <c r="Q131" i="298"/>
  <c r="P8" i="308"/>
  <c r="C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K59"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C38" i="307"/>
  <c r="H8" i="307"/>
  <c r="C8" i="307"/>
  <c r="E7" i="306"/>
  <c r="U7" i="306"/>
  <c r="P8" i="304"/>
  <c r="C8" i="304"/>
  <c r="C8" i="298"/>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J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S79" i="304"/>
  <c r="Q79" i="304"/>
  <c r="S78" i="304"/>
  <c r="Q78" i="304"/>
  <c r="S77" i="304"/>
  <c r="Q77" i="304"/>
  <c r="S76" i="304"/>
  <c r="Q76" i="304"/>
  <c r="H68" i="304"/>
  <c r="H66" i="304"/>
  <c r="C7" i="304"/>
  <c r="O3" i="304"/>
  <c r="Q59" i="305" l="1"/>
  <c r="S59" i="305"/>
  <c r="J58" i="309"/>
  <c r="I58" i="313"/>
  <c r="G59" i="313"/>
  <c r="Q59" i="313"/>
  <c r="S59" i="313"/>
  <c r="I58" i="305"/>
  <c r="G59" i="305"/>
  <c r="R59" i="305"/>
  <c r="N58" i="309"/>
  <c r="Q59" i="309"/>
  <c r="F58" i="313"/>
  <c r="R58" i="313"/>
  <c r="O59" i="313"/>
  <c r="H58" i="309"/>
  <c r="S49" i="308" s="1"/>
  <c r="I58" i="309"/>
  <c r="S51" i="312"/>
  <c r="E59" i="313"/>
  <c r="E59" i="309"/>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C8" i="291"/>
  <c r="H8" i="291"/>
  <c r="H3" i="291"/>
  <c r="U7" i="290"/>
  <c r="E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123" i="277"/>
  <c r="C94" i="277"/>
  <c r="C93" i="277"/>
  <c r="C65" i="277"/>
  <c r="C64" i="277"/>
  <c r="C6" i="277"/>
  <c r="C35" i="277"/>
  <c r="C36" i="277"/>
  <c r="A33" i="277" s="1"/>
  <c r="C29" i="277"/>
  <c r="C27" i="277"/>
  <c r="C26" i="277"/>
  <c r="C25" i="277"/>
  <c r="C24" i="277"/>
  <c r="C23" i="277"/>
  <c r="C22" i="277"/>
  <c r="C21" i="277"/>
  <c r="C20" i="277"/>
  <c r="C19" i="277" l="1"/>
  <c r="C17" i="277"/>
  <c r="C16" i="277"/>
  <c r="F12" i="277"/>
  <c r="H10" i="277"/>
  <c r="H9" i="277"/>
  <c r="C10" i="277"/>
  <c r="C9" i="277"/>
  <c r="C7" i="277"/>
  <c r="A4" i="277" s="1"/>
  <c r="C63" i="86"/>
  <c r="A3" i="277" s="1"/>
  <c r="Q127" i="185"/>
  <c r="H128" i="277"/>
  <c r="A120"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C8" i="185"/>
  <c r="P8" i="185"/>
  <c r="E192" i="185"/>
  <c r="N271" i="185"/>
  <c r="N273" i="185"/>
  <c r="N275" i="185"/>
  <c r="N277" i="185"/>
  <c r="N279" i="185"/>
  <c r="N281" i="185"/>
  <c r="B283" i="185"/>
  <c r="E283" i="185"/>
  <c r="N283" i="185" s="1"/>
  <c r="H283" i="185"/>
  <c r="K283"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C8" i="126"/>
  <c r="E7" i="21"/>
  <c r="U7" i="21"/>
  <c r="H8" i="126"/>
  <c r="C7" i="126"/>
  <c r="M89" i="21"/>
  <c r="G16" i="21"/>
  <c r="H32" i="126"/>
  <c r="H3" i="126"/>
  <c r="H38" i="126"/>
  <c r="C38" i="126"/>
  <c r="C37" i="126"/>
  <c r="A7" i="80"/>
  <c r="B4" i="34"/>
  <c r="X3" i="80"/>
  <c r="CB52" i="79"/>
  <c r="CB51" i="79"/>
  <c r="Z53" i="79"/>
  <c r="Z52" i="79"/>
  <c r="Z51" i="79"/>
  <c r="CA48" i="79"/>
  <c r="Q48" i="79"/>
  <c r="Q45" i="79"/>
  <c r="BR44" i="79"/>
  <c r="U44" i="79"/>
  <c r="DA40" i="79"/>
  <c r="BU40" i="79"/>
  <c r="M90" i="21"/>
  <c r="T3" i="21"/>
  <c r="I4" i="79"/>
  <c r="BJ8" i="79"/>
  <c r="C167" i="86"/>
  <c r="C147" i="86"/>
  <c r="C127" i="86"/>
  <c r="C107" i="86"/>
  <c r="C87" i="86"/>
  <c r="D68" i="86"/>
  <c r="C68" i="86"/>
  <c r="C67" i="86"/>
  <c r="J66" i="86"/>
  <c r="D66" i="86"/>
  <c r="C65" i="86"/>
  <c r="D64" i="86"/>
  <c r="D62"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<sst xmlns="http://schemas.openxmlformats.org/spreadsheetml/2006/main" count="9090" uniqueCount="1062">
  <si>
    <t>機関種類</t>
    <rPh sb="0" eb="2">
      <t>キカン</t>
    </rPh>
    <rPh sb="2" eb="4">
      <t>シュルイ</t>
    </rPh>
    <phoneticPr fontId="21"/>
  </si>
  <si>
    <t>有無</t>
    <rPh sb="0" eb="2">
      <t>ウム</t>
    </rPh>
    <phoneticPr fontId="21"/>
  </si>
  <si>
    <t>平日昼間</t>
    <rPh sb="0" eb="2">
      <t>ヘイジツ</t>
    </rPh>
    <rPh sb="2" eb="4">
      <t>ヒルマ</t>
    </rPh>
    <phoneticPr fontId="21"/>
  </si>
  <si>
    <t>直接雇用（常勤）</t>
    <rPh sb="0" eb="2">
      <t>チョクセツ</t>
    </rPh>
    <rPh sb="2" eb="4">
      <t>コヨウ</t>
    </rPh>
    <rPh sb="5" eb="7">
      <t>ジョウキン</t>
    </rPh>
    <phoneticPr fontId="21"/>
  </si>
  <si>
    <t>はい（いずれにも該当しない）</t>
    <rPh sb="8" eb="10">
      <t>ガイトウ</t>
    </rPh>
    <phoneticPr fontId="21"/>
  </si>
  <si>
    <t>_1.クラウド関連の知識・技術</t>
    <rPh sb="7" eb="9">
      <t>カンレン</t>
    </rPh>
    <rPh sb="10" eb="12">
      <t>チシキ</t>
    </rPh>
    <rPh sb="13" eb="15">
      <t>ギジュツ</t>
    </rPh>
    <phoneticPr fontId="21"/>
  </si>
  <si>
    <t>_2.IoT関連の知識・技術</t>
    <rPh sb="6" eb="8">
      <t>カンレン</t>
    </rPh>
    <rPh sb="9" eb="11">
      <t>チシキ</t>
    </rPh>
    <rPh sb="12" eb="14">
      <t>ギジュツ</t>
    </rPh>
    <phoneticPr fontId="21"/>
  </si>
  <si>
    <t>_3.AI関連の知識・技術</t>
    <rPh sb="5" eb="7">
      <t>カンレン</t>
    </rPh>
    <rPh sb="8" eb="10">
      <t>チシキ</t>
    </rPh>
    <rPh sb="11" eb="13">
      <t>ギジュツ</t>
    </rPh>
    <phoneticPr fontId="21"/>
  </si>
  <si>
    <t>_4.データサイエンス関連の知識・技術</t>
    <rPh sb="11" eb="13">
      <t>カンレン</t>
    </rPh>
    <rPh sb="14" eb="16">
      <t>チシキ</t>
    </rPh>
    <rPh sb="17" eb="19">
      <t>ギジュツ</t>
    </rPh>
    <phoneticPr fontId="21"/>
  </si>
  <si>
    <t>_5.デジタルビジネス創出に関連する知識・技術</t>
    <rPh sb="11" eb="13">
      <t>ソウシュツ</t>
    </rPh>
    <rPh sb="14" eb="16">
      <t>カンレン</t>
    </rPh>
    <rPh sb="18" eb="20">
      <t>チシキ</t>
    </rPh>
    <rPh sb="21" eb="23">
      <t>ギジュツ</t>
    </rPh>
    <phoneticPr fontId="21"/>
  </si>
  <si>
    <t>_6.ネットワークに関する知識・技術</t>
    <rPh sb="10" eb="11">
      <t>カン</t>
    </rPh>
    <rPh sb="13" eb="15">
      <t>チシキ</t>
    </rPh>
    <rPh sb="16" eb="18">
      <t>ギジュツ</t>
    </rPh>
    <phoneticPr fontId="21"/>
  </si>
  <si>
    <t>_7.セキュリティに関連する知識・技術</t>
    <rPh sb="10" eb="12">
      <t>カンレン</t>
    </rPh>
    <rPh sb="14" eb="16">
      <t>チシキ</t>
    </rPh>
    <rPh sb="17" eb="19">
      <t>ギジュツ</t>
    </rPh>
    <phoneticPr fontId="21"/>
  </si>
  <si>
    <t>_8.自動車モデルベース開発関連の知識・技術</t>
    <rPh sb="3" eb="6">
      <t>ジドウシャ</t>
    </rPh>
    <rPh sb="12" eb="14">
      <t>カイハツ</t>
    </rPh>
    <rPh sb="14" eb="16">
      <t>カンレン</t>
    </rPh>
    <rPh sb="17" eb="19">
      <t>チシキ</t>
    </rPh>
    <rPh sb="20" eb="22">
      <t>ギジュツ</t>
    </rPh>
    <phoneticPr fontId="21"/>
  </si>
  <si>
    <t>_9.自動運転関連の知識・技術</t>
    <rPh sb="3" eb="5">
      <t>ジドウ</t>
    </rPh>
    <rPh sb="5" eb="7">
      <t>ウンテン</t>
    </rPh>
    <rPh sb="7" eb="9">
      <t>カンレン</t>
    </rPh>
    <rPh sb="10" eb="12">
      <t>チシキ</t>
    </rPh>
    <rPh sb="13" eb="15">
      <t>ギジュツ</t>
    </rPh>
    <phoneticPr fontId="21"/>
  </si>
  <si>
    <t>_10.生産システム分野関連の知識・技術</t>
    <rPh sb="4" eb="6">
      <t>セイサン</t>
    </rPh>
    <rPh sb="10" eb="12">
      <t>ブンヤ</t>
    </rPh>
    <rPh sb="12" eb="14">
      <t>カンレン</t>
    </rPh>
    <rPh sb="15" eb="17">
      <t>チシキ</t>
    </rPh>
    <rPh sb="18" eb="20">
      <t>ギジュツ</t>
    </rPh>
    <phoneticPr fontId="21"/>
  </si>
  <si>
    <t>登録済み（更新手続き中を含む）</t>
    <rPh sb="0" eb="3">
      <t>トウロクスミ</t>
    </rPh>
    <rPh sb="5" eb="9">
      <t>コウシンテツヅ</t>
    </rPh>
    <rPh sb="10" eb="11">
      <t>チュウ</t>
    </rPh>
    <rPh sb="12" eb="13">
      <t>フク</t>
    </rPh>
    <phoneticPr fontId="21"/>
  </si>
  <si>
    <t>はい</t>
    <phoneticPr fontId="21"/>
  </si>
  <si>
    <t>ある（以下に内容を記入）</t>
    <rPh sb="3" eb="5">
      <t>イカ</t>
    </rPh>
    <rPh sb="6" eb="8">
      <t>ナイヨウ</t>
    </rPh>
    <rPh sb="9" eb="11">
      <t>キニュウ</t>
    </rPh>
    <phoneticPr fontId="21"/>
  </si>
  <si>
    <t>取得済み</t>
    <rPh sb="0" eb="2">
      <t>シュトク</t>
    </rPh>
    <rPh sb="2" eb="3">
      <t>スミ</t>
    </rPh>
    <phoneticPr fontId="21"/>
  </si>
  <si>
    <t>策定している</t>
    <rPh sb="0" eb="2">
      <t>サクテイ</t>
    </rPh>
    <phoneticPr fontId="21"/>
  </si>
  <si>
    <t>公開している</t>
    <rPh sb="0" eb="2">
      <t>コウカイ</t>
    </rPh>
    <phoneticPr fontId="21"/>
  </si>
  <si>
    <t>パンフレット</t>
    <phoneticPr fontId="21"/>
  </si>
  <si>
    <t>現在も開講中</t>
    <rPh sb="0" eb="2">
      <t>ゲンザイ</t>
    </rPh>
    <rPh sb="3" eb="6">
      <t>カイコウチュウ</t>
    </rPh>
    <phoneticPr fontId="21"/>
  </si>
  <si>
    <t>一括</t>
    <rPh sb="0" eb="2">
      <t>イッカツ</t>
    </rPh>
    <phoneticPr fontId="21"/>
  </si>
  <si>
    <t>全員の評価を行っている</t>
    <rPh sb="0" eb="2">
      <t>ゼンイン</t>
    </rPh>
    <rPh sb="3" eb="5">
      <t>ヒョウカ</t>
    </rPh>
    <rPh sb="6" eb="7">
      <t>オコナ</t>
    </rPh>
    <phoneticPr fontId="21"/>
  </si>
  <si>
    <t>全員に伝えている</t>
    <rPh sb="0" eb="2">
      <t>ゼンイン</t>
    </rPh>
    <rPh sb="3" eb="4">
      <t>ツタ</t>
    </rPh>
    <phoneticPr fontId="21"/>
  </si>
  <si>
    <t>全員に支援を行っている</t>
    <rPh sb="0" eb="2">
      <t>ゼンイン</t>
    </rPh>
    <rPh sb="3" eb="5">
      <t>シエン</t>
    </rPh>
    <rPh sb="6" eb="7">
      <t>オコナ</t>
    </rPh>
    <phoneticPr fontId="21"/>
  </si>
  <si>
    <t>1月</t>
    <rPh sb="1" eb="2">
      <t>ガツ</t>
    </rPh>
    <phoneticPr fontId="21"/>
  </si>
  <si>
    <t>スキル項目</t>
    <rPh sb="3" eb="5">
      <t>コウモク</t>
    </rPh>
    <phoneticPr fontId="21"/>
  </si>
  <si>
    <t>カテゴリー</t>
  </si>
  <si>
    <t>サブカテゴリー</t>
    <phoneticPr fontId="74"/>
  </si>
  <si>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1"/>
  </si>
  <si>
    <t>有</t>
    <rPh sb="0" eb="1">
      <t>アリ</t>
    </rPh>
    <phoneticPr fontId="21"/>
  </si>
  <si>
    <t>〇</t>
    <phoneticPr fontId="21"/>
  </si>
  <si>
    <t>平日夜間</t>
    <rPh sb="0" eb="2">
      <t>ヘイジツ</t>
    </rPh>
    <rPh sb="2" eb="4">
      <t>ヤカン</t>
    </rPh>
    <phoneticPr fontId="21"/>
  </si>
  <si>
    <t>直接雇用（非常勤）</t>
    <rPh sb="0" eb="2">
      <t>チョクセツ</t>
    </rPh>
    <rPh sb="2" eb="4">
      <t>コヨウ</t>
    </rPh>
    <rPh sb="5" eb="8">
      <t>ヒジョウキン</t>
    </rPh>
    <phoneticPr fontId="21"/>
  </si>
  <si>
    <t>いいえ（いずれかに該当する）</t>
    <rPh sb="9" eb="11">
      <t>ガイトウ</t>
    </rPh>
    <phoneticPr fontId="21"/>
  </si>
  <si>
    <t>1.ソリューションライフサイクル_1.戦略</t>
    <rPh sb="19" eb="21">
      <t>センリャク</t>
    </rPh>
    <phoneticPr fontId="21"/>
  </si>
  <si>
    <t>1.ソリューションライフサイクル_1.企画</t>
    <rPh sb="19" eb="21">
      <t>キカク</t>
    </rPh>
    <phoneticPr fontId="21"/>
  </si>
  <si>
    <t>1.サイエンステクノロジ_1.AI</t>
    <phoneticPr fontId="21"/>
  </si>
  <si>
    <t>1.ソリューションライフサイクルプロセス_1.企画</t>
    <rPh sb="23" eb="25">
      <t>キカク</t>
    </rPh>
    <phoneticPr fontId="21"/>
  </si>
  <si>
    <t>(1)デザイン思考_1.ソリューション管理・推進プロセス_1.プロセスマネージメント</t>
    <rPh sb="7" eb="9">
      <t>シコウ</t>
    </rPh>
    <rPh sb="19" eb="21">
      <t>カンリ</t>
    </rPh>
    <rPh sb="22" eb="24">
      <t>スイシン</t>
    </rPh>
    <phoneticPr fontId="21"/>
  </si>
  <si>
    <t>⑴システム要求分析</t>
    <phoneticPr fontId="21"/>
  </si>
  <si>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1"/>
  </si>
  <si>
    <t>(1)生産システム工学一般</t>
    <rPh sb="3" eb="5">
      <t>セイサン</t>
    </rPh>
    <rPh sb="9" eb="11">
      <t>コウガク</t>
    </rPh>
    <rPh sb="11" eb="13">
      <t>イッパン</t>
    </rPh>
    <phoneticPr fontId="21"/>
  </si>
  <si>
    <t>登録していない</t>
    <rPh sb="0" eb="2">
      <t>トウロク</t>
    </rPh>
    <phoneticPr fontId="21"/>
  </si>
  <si>
    <t>いいえ</t>
    <phoneticPr fontId="21"/>
  </si>
  <si>
    <t>ない</t>
    <phoneticPr fontId="21"/>
  </si>
  <si>
    <t>取得していない</t>
    <rPh sb="0" eb="2">
      <t>シュトク</t>
    </rPh>
    <phoneticPr fontId="21"/>
  </si>
  <si>
    <t>策定していない</t>
    <rPh sb="0" eb="2">
      <t>サクテイ</t>
    </rPh>
    <phoneticPr fontId="21"/>
  </si>
  <si>
    <t>公開していない</t>
    <rPh sb="0" eb="2">
      <t>コウカイ</t>
    </rPh>
    <phoneticPr fontId="21"/>
  </si>
  <si>
    <t>ホームページ（右にURLを記載）</t>
    <rPh sb="7" eb="8">
      <t>ミギ</t>
    </rPh>
    <rPh sb="13" eb="15">
      <t>キサイ</t>
    </rPh>
    <phoneticPr fontId="21"/>
  </si>
  <si>
    <t>開催終了</t>
    <rPh sb="0" eb="2">
      <t>カイサイ</t>
    </rPh>
    <rPh sb="2" eb="4">
      <t>シュウリョウ</t>
    </rPh>
    <phoneticPr fontId="21"/>
  </si>
  <si>
    <t>分割</t>
    <rPh sb="0" eb="2">
      <t>ブンカツ</t>
    </rPh>
    <phoneticPr fontId="21"/>
  </si>
  <si>
    <t>直接雇用（非常勤）</t>
    <rPh sb="0" eb="2">
      <t>チョクセツ</t>
    </rPh>
    <rPh sb="2" eb="4">
      <t>コヨウ</t>
    </rPh>
    <rPh sb="5" eb="6">
      <t>ヒ</t>
    </rPh>
    <rPh sb="6" eb="8">
      <t>ジョウキン</t>
    </rPh>
    <phoneticPr fontId="21"/>
  </si>
  <si>
    <t>一部に評価を行っている</t>
    <rPh sb="0" eb="2">
      <t>イチブ</t>
    </rPh>
    <rPh sb="3" eb="5">
      <t>ヒョウカ</t>
    </rPh>
    <rPh sb="6" eb="7">
      <t>オコナ</t>
    </rPh>
    <phoneticPr fontId="21"/>
  </si>
  <si>
    <t>一部に伝えている</t>
    <rPh sb="0" eb="2">
      <t>イチブ</t>
    </rPh>
    <rPh sb="3" eb="4">
      <t>ツタ</t>
    </rPh>
    <phoneticPr fontId="21"/>
  </si>
  <si>
    <t>一部に支援を行っている</t>
    <rPh sb="0" eb="2">
      <t>イチブ</t>
    </rPh>
    <rPh sb="3" eb="5">
      <t>シエン</t>
    </rPh>
    <rPh sb="6" eb="7">
      <t>オコナ</t>
    </rPh>
    <phoneticPr fontId="21"/>
  </si>
  <si>
    <t>2月</t>
  </si>
  <si>
    <t>ビジネス戦略策定・実行</t>
  </si>
  <si>
    <t>ビジネス変革</t>
    <rPh sb="4" eb="6">
      <t>ヘンカク</t>
    </rPh>
    <phoneticPr fontId="21"/>
  </si>
  <si>
    <t>戦略・マネジメント・システム</t>
    <phoneticPr fontId="21"/>
  </si>
  <si>
    <t>○</t>
  </si>
  <si>
    <t>社団・財団</t>
    <rPh sb="0" eb="2">
      <t>シャダン</t>
    </rPh>
    <rPh sb="3" eb="5">
      <t>ザイダン</t>
    </rPh>
    <phoneticPr fontId="21"/>
  </si>
  <si>
    <t>無</t>
    <rPh sb="0" eb="1">
      <t>ナ</t>
    </rPh>
    <phoneticPr fontId="21"/>
  </si>
  <si>
    <t>土日</t>
    <rPh sb="0" eb="2">
      <t>ドニチ</t>
    </rPh>
    <phoneticPr fontId="21"/>
  </si>
  <si>
    <t>委託・派遣等</t>
    <rPh sb="0" eb="2">
      <t>イタク</t>
    </rPh>
    <rPh sb="3" eb="6">
      <t>ハケントウ</t>
    </rPh>
    <phoneticPr fontId="21"/>
  </si>
  <si>
    <t>1.ソリューションライフサイクル_2.企画</t>
    <rPh sb="19" eb="21">
      <t>キカク</t>
    </rPh>
    <phoneticPr fontId="21"/>
  </si>
  <si>
    <t>1.ソリューションライフサイクル_2.開発</t>
    <rPh sb="19" eb="21">
      <t>カイハツ</t>
    </rPh>
    <phoneticPr fontId="21"/>
  </si>
  <si>
    <t>1.サイエンステクノロジ_2.マルチメディア</t>
    <phoneticPr fontId="21"/>
  </si>
  <si>
    <t>2.サイエンステクノロジ_1.データ活用</t>
    <rPh sb="18" eb="20">
      <t>カツヨウ</t>
    </rPh>
    <phoneticPr fontId="21"/>
  </si>
  <si>
    <t>(2)サービス企画_2.ソリューションライフサイクルプロセス_1.戦略</t>
    <rPh sb="7" eb="9">
      <t>キカク</t>
    </rPh>
    <rPh sb="33" eb="35">
      <t>センリャク</t>
    </rPh>
    <phoneticPr fontId="21"/>
  </si>
  <si>
    <t>2.サイエンス・テクノロジ_1.ネットワーク</t>
    <phoneticPr fontId="21"/>
  </si>
  <si>
    <t>2.ソリューション管理・推進プロセス_1.セキュリティマネージメント</t>
    <phoneticPr fontId="21"/>
  </si>
  <si>
    <t>⑵システム設計</t>
    <phoneticPr fontId="21"/>
  </si>
  <si>
    <t>1.技術要素_1.In-Carの自動運転技術_2.判断系技術</t>
    <rPh sb="25" eb="27">
      <t>ハンダン</t>
    </rPh>
    <phoneticPr fontId="21"/>
  </si>
  <si>
    <t>(2)生産システム工学CPS</t>
    <rPh sb="3" eb="5">
      <t>セイサン</t>
    </rPh>
    <rPh sb="9" eb="11">
      <t>コウガク</t>
    </rPh>
    <phoneticPr fontId="21"/>
  </si>
  <si>
    <t>パンフレット、ホームページ（右にURLを記載）</t>
    <rPh sb="14" eb="15">
      <t>ミギ</t>
    </rPh>
    <rPh sb="20" eb="22">
      <t>キサイ</t>
    </rPh>
    <phoneticPr fontId="21"/>
  </si>
  <si>
    <t>両方</t>
    <rPh sb="0" eb="2">
      <t>リョウホウ</t>
    </rPh>
    <phoneticPr fontId="21"/>
  </si>
  <si>
    <t>委託・派遣等</t>
    <rPh sb="0" eb="2">
      <t>イタク</t>
    </rPh>
    <rPh sb="3" eb="5">
      <t>ハケン</t>
    </rPh>
    <rPh sb="5" eb="6">
      <t>トウ</t>
    </rPh>
    <phoneticPr fontId="21"/>
  </si>
  <si>
    <t>評価を行っていない</t>
    <rPh sb="0" eb="2">
      <t>ヒョウカ</t>
    </rPh>
    <rPh sb="3" eb="4">
      <t>オコナ</t>
    </rPh>
    <phoneticPr fontId="21"/>
  </si>
  <si>
    <t>伝えていない</t>
    <rPh sb="0" eb="1">
      <t>ツタ</t>
    </rPh>
    <phoneticPr fontId="21"/>
  </si>
  <si>
    <t>支援を行っていない</t>
    <rPh sb="0" eb="2">
      <t>シエン</t>
    </rPh>
    <rPh sb="3" eb="4">
      <t>オコナ</t>
    </rPh>
    <phoneticPr fontId="21"/>
  </si>
  <si>
    <t>3月</t>
  </si>
  <si>
    <t>プロダクトマネジメント</t>
  </si>
  <si>
    <t>大学・大学院</t>
    <rPh sb="0" eb="2">
      <t>ダイガク</t>
    </rPh>
    <rPh sb="3" eb="6">
      <t>ダイガクイン</t>
    </rPh>
    <phoneticPr fontId="21"/>
  </si>
  <si>
    <t>e-ラーニング</t>
    <phoneticPr fontId="21"/>
  </si>
  <si>
    <t>1.ソリューションライフサイクル_3.開発</t>
    <rPh sb="19" eb="21">
      <t>カイハツ</t>
    </rPh>
    <phoneticPr fontId="21"/>
  </si>
  <si>
    <t>1.ソリューションライフサイクル_3.運用保守</t>
    <rPh sb="19" eb="21">
      <t>ウンヨウ</t>
    </rPh>
    <rPh sb="21" eb="23">
      <t>ホシュ</t>
    </rPh>
    <phoneticPr fontId="21"/>
  </si>
  <si>
    <t>1.サイエンステクノロジ_3.基礎理論</t>
    <rPh sb="15" eb="17">
      <t>キソ</t>
    </rPh>
    <rPh sb="17" eb="19">
      <t>リロン</t>
    </rPh>
    <phoneticPr fontId="21"/>
  </si>
  <si>
    <t>2.サイエンステクノロジ_2.AI</t>
    <phoneticPr fontId="21"/>
  </si>
  <si>
    <t>(2)サービス企画_2.ソリューションライフサイクルプロセス_2.企画</t>
    <rPh sb="7" eb="9">
      <t>キカク</t>
    </rPh>
    <rPh sb="33" eb="35">
      <t>キカク</t>
    </rPh>
    <phoneticPr fontId="21"/>
  </si>
  <si>
    <t>3.サイエンス・テクノロジ_1.企画</t>
    <rPh sb="16" eb="18">
      <t>キカク</t>
    </rPh>
    <phoneticPr fontId="21"/>
  </si>
  <si>
    <t>⑶制御システム要求分析</t>
    <phoneticPr fontId="21"/>
  </si>
  <si>
    <t>1.技術要素_1.In-Car の自動運転技術_3.操作系技術</t>
    <rPh sb="17" eb="19">
      <t>ジドウ</t>
    </rPh>
    <rPh sb="19" eb="21">
      <t>ウンテン</t>
    </rPh>
    <rPh sb="21" eb="23">
      <t>ギジュツ</t>
    </rPh>
    <rPh sb="26" eb="28">
      <t>ソウサ</t>
    </rPh>
    <rPh sb="28" eb="29">
      <t>ケイ</t>
    </rPh>
    <rPh sb="29" eb="31">
      <t>ギジュツ</t>
    </rPh>
    <phoneticPr fontId="21"/>
  </si>
  <si>
    <t>(3)管理工学</t>
    <rPh sb="3" eb="5">
      <t>カンリ</t>
    </rPh>
    <rPh sb="5" eb="7">
      <t>コウガク</t>
    </rPh>
    <phoneticPr fontId="21"/>
  </si>
  <si>
    <t>4月</t>
  </si>
  <si>
    <t>変革マネジメント</t>
  </si>
  <si>
    <t>専修学校</t>
    <rPh sb="0" eb="2">
      <t>センシュウ</t>
    </rPh>
    <rPh sb="2" eb="4">
      <t>ガッコウ</t>
    </rPh>
    <phoneticPr fontId="21"/>
  </si>
  <si>
    <t>2.ソリューション管理・推進プロセス_1.プロセスマネージメント</t>
    <rPh sb="9" eb="11">
      <t>カンリ</t>
    </rPh>
    <rPh sb="12" eb="14">
      <t>スイシン</t>
    </rPh>
    <phoneticPr fontId="21"/>
  </si>
  <si>
    <t>2.ソリューション管理・推進プロセス_1.品質・安全性マネージメント</t>
    <rPh sb="9" eb="11">
      <t>カンリ</t>
    </rPh>
    <rPh sb="12" eb="14">
      <t>スイシン</t>
    </rPh>
    <rPh sb="21" eb="23">
      <t>ヒンシツ</t>
    </rPh>
    <rPh sb="24" eb="27">
      <t>アンゼンセイ</t>
    </rPh>
    <phoneticPr fontId="21"/>
  </si>
  <si>
    <t>2.サイエンステクノロジ_3.マルチメディア</t>
    <phoneticPr fontId="21"/>
  </si>
  <si>
    <t>(3)データ分析_3.サイエンス・テクノロジ_1.データ活用</t>
    <rPh sb="6" eb="8">
      <t>ブンセキ</t>
    </rPh>
    <rPh sb="28" eb="30">
      <t>カツヨウ</t>
    </rPh>
    <phoneticPr fontId="21"/>
  </si>
  <si>
    <t>⑷制御システム設計</t>
    <phoneticPr fontId="21"/>
  </si>
  <si>
    <t>1.技術要素_2.In-Car の関連強化技術_1.HMI</t>
    <rPh sb="17" eb="19">
      <t>カンレン</t>
    </rPh>
    <rPh sb="19" eb="21">
      <t>キョウカ</t>
    </rPh>
    <phoneticPr fontId="21"/>
  </si>
  <si>
    <t>(4)オペレーションズリサーチ</t>
    <phoneticPr fontId="21"/>
  </si>
  <si>
    <t>5月</t>
  </si>
  <si>
    <t>システムズエンジニアリング</t>
  </si>
  <si>
    <t>各種学校</t>
    <rPh sb="0" eb="2">
      <t>カクシュ</t>
    </rPh>
    <rPh sb="2" eb="4">
      <t>ガッコウ</t>
    </rPh>
    <phoneticPr fontId="21"/>
  </si>
  <si>
    <t>3.サイエンス・テクノロジ_1_コンピュータシステム</t>
    <phoneticPr fontId="21"/>
  </si>
  <si>
    <t>2.サイエンステクノロジ_4.データベース</t>
    <phoneticPr fontId="21"/>
  </si>
  <si>
    <t>(4)アジャイル_4.ソリューション管理・推進プロセス_1.プロセスマネージメント</t>
    <rPh sb="18" eb="20">
      <t>カンリ</t>
    </rPh>
    <rPh sb="21" eb="23">
      <t>スイシン</t>
    </rPh>
    <phoneticPr fontId="21"/>
  </si>
  <si>
    <t>⑸モデル要求分析</t>
    <phoneticPr fontId="21"/>
  </si>
  <si>
    <t>1.技術要素_2.In-Car の関連強化技術_2.安全関連系</t>
    <rPh sb="17" eb="19">
      <t>カンレン</t>
    </rPh>
    <rPh sb="19" eb="21">
      <t>キョウカ</t>
    </rPh>
    <rPh sb="26" eb="28">
      <t>アンゼン</t>
    </rPh>
    <rPh sb="28" eb="30">
      <t>カンレン</t>
    </rPh>
    <rPh sb="30" eb="31">
      <t>ケイ</t>
    </rPh>
    <phoneticPr fontId="21"/>
  </si>
  <si>
    <t>(5)原価管理</t>
    <rPh sb="3" eb="5">
      <t>ゲンカ</t>
    </rPh>
    <rPh sb="5" eb="7">
      <t>カンリ</t>
    </rPh>
    <phoneticPr fontId="21"/>
  </si>
  <si>
    <t>6月</t>
  </si>
  <si>
    <r>
      <t>エンタープライズアーキ</t>
    </r>
    <r>
      <rPr>
        <sz val="8"/>
        <color rgb="FFFF0000"/>
        <rFont val="Meiryo UI"/>
        <family val="3"/>
        <charset val="128"/>
      </rPr>
      <t>テ</t>
    </r>
    <r>
      <rPr>
        <sz val="8"/>
        <rFont val="Meiryo UI"/>
        <family val="3"/>
        <charset val="128"/>
      </rPr>
      <t>クチャ</t>
    </r>
    <phoneticPr fontId="21"/>
  </si>
  <si>
    <t>その他法人</t>
    <rPh sb="2" eb="3">
      <t>タ</t>
    </rPh>
    <rPh sb="3" eb="5">
      <t>ホウジン</t>
    </rPh>
    <phoneticPr fontId="21"/>
  </si>
  <si>
    <t>3.サイエンス・テクノロジ_2_コンピュータソフトウェア</t>
    <phoneticPr fontId="21"/>
  </si>
  <si>
    <t>2.サイエンステクノロジ_5.基礎理論</t>
    <rPh sb="15" eb="17">
      <t>キソ</t>
    </rPh>
    <rPh sb="17" eb="19">
      <t>リロン</t>
    </rPh>
    <phoneticPr fontId="21"/>
  </si>
  <si>
    <t>⑹モデル方式設計</t>
    <phoneticPr fontId="21"/>
  </si>
  <si>
    <t>1.技術要素_2.In-Car の関連強化技術_3.車載セキュリティ関係</t>
    <rPh sb="17" eb="19">
      <t>カンレン</t>
    </rPh>
    <rPh sb="19" eb="21">
      <t>キョウカ</t>
    </rPh>
    <rPh sb="26" eb="28">
      <t>シャサイ</t>
    </rPh>
    <rPh sb="34" eb="36">
      <t>カンケイ</t>
    </rPh>
    <phoneticPr fontId="21"/>
  </si>
  <si>
    <t>(6)環境工学</t>
    <rPh sb="3" eb="7">
      <t>カンキョウコウガク</t>
    </rPh>
    <phoneticPr fontId="21"/>
  </si>
  <si>
    <t>7月</t>
  </si>
  <si>
    <t>プロジェクトマネジメント</t>
  </si>
  <si>
    <t>3.サイエンス・テクノロジ_3_コンピュータハードウェア</t>
    <phoneticPr fontId="21"/>
  </si>
  <si>
    <t>⑺モデル詳細設計・モデルコード作成とテスト</t>
    <phoneticPr fontId="21"/>
  </si>
  <si>
    <t>1.技術要素_3.In-Car の基盤技術_1.組込みソフトウェア基盤</t>
    <rPh sb="17" eb="19">
      <t>キバン</t>
    </rPh>
    <rPh sb="19" eb="21">
      <t>ギジュツ</t>
    </rPh>
    <rPh sb="24" eb="26">
      <t>クミコミ</t>
    </rPh>
    <rPh sb="33" eb="35">
      <t>キバン</t>
    </rPh>
    <phoneticPr fontId="21"/>
  </si>
  <si>
    <t>(7)統計学</t>
    <rPh sb="3" eb="6">
      <t>トウケイガク</t>
    </rPh>
    <phoneticPr fontId="21"/>
  </si>
  <si>
    <t>8月</t>
  </si>
  <si>
    <t>ビジネス調査</t>
  </si>
  <si>
    <t>ビジネスモデル・プロセス</t>
    <phoneticPr fontId="74"/>
  </si>
  <si>
    <t>3.サイエンス・テクノロジ_4.ネットワーク</t>
    <phoneticPr fontId="21"/>
  </si>
  <si>
    <t>⑻モデル結合テストの仕様設計</t>
    <phoneticPr fontId="21"/>
  </si>
  <si>
    <t>1.技術要素_3.In-Car の基盤技術_2.自動車メカ制御基盤</t>
    <rPh sb="17" eb="19">
      <t>キバン</t>
    </rPh>
    <rPh sb="19" eb="21">
      <t>ギジュツ</t>
    </rPh>
    <rPh sb="24" eb="27">
      <t>ジドウシャ</t>
    </rPh>
    <rPh sb="29" eb="31">
      <t>セイギョ</t>
    </rPh>
    <rPh sb="31" eb="33">
      <t>キバン</t>
    </rPh>
    <phoneticPr fontId="21"/>
  </si>
  <si>
    <t>(8)生産シミュレーション適用</t>
    <phoneticPr fontId="21"/>
  </si>
  <si>
    <t>9月</t>
  </si>
  <si>
    <t>ビジネスモデル設計</t>
    <rPh sb="7" eb="9">
      <t>セッケイ</t>
    </rPh>
    <phoneticPr fontId="21"/>
  </si>
  <si>
    <t>3.サイエンス・テクノロジ_5.セキュリティ</t>
    <phoneticPr fontId="21"/>
  </si>
  <si>
    <t>⑼システム結合</t>
    <phoneticPr fontId="21"/>
  </si>
  <si>
    <t>1.技術要素_4.Out-Car を含む汎用基盤技術_1.AI・データ解析</t>
    <rPh sb="18" eb="19">
      <t>フクム</t>
    </rPh>
    <rPh sb="20" eb="22">
      <t>ハンヨウ</t>
    </rPh>
    <rPh sb="22" eb="24">
      <t>キバン</t>
    </rPh>
    <rPh sb="24" eb="26">
      <t>ギジュツ</t>
    </rPh>
    <rPh sb="35" eb="37">
      <t>カイセキ</t>
    </rPh>
    <phoneticPr fontId="21"/>
  </si>
  <si>
    <t>(9)生産シミュレーション論理設計</t>
    <phoneticPr fontId="21"/>
  </si>
  <si>
    <t>10月</t>
  </si>
  <si>
    <t>ビジネスアナリシス</t>
  </si>
  <si>
    <t>3.サイエンス・テクノロジ_6.基礎理論</t>
    <rPh sb="16" eb="18">
      <t>キソ</t>
    </rPh>
    <rPh sb="18" eb="20">
      <t>リロン</t>
    </rPh>
    <phoneticPr fontId="21"/>
  </si>
  <si>
    <t>⑽システム適格性確認テスト</t>
    <phoneticPr fontId="21"/>
  </si>
  <si>
    <t>1.技術要素_4.Out-Car を含む汎用基盤技術_2.通信系</t>
    <rPh sb="18" eb="19">
      <t>フクム</t>
    </rPh>
    <rPh sb="20" eb="22">
      <t>ハンヨウ</t>
    </rPh>
    <rPh sb="22" eb="24">
      <t>キバン</t>
    </rPh>
    <rPh sb="24" eb="26">
      <t>ギジュツ</t>
    </rPh>
    <rPh sb="29" eb="32">
      <t>ツウシンケイ</t>
    </rPh>
    <phoneticPr fontId="21"/>
  </si>
  <si>
    <t>(10)ソフトウェア</t>
    <phoneticPr fontId="21"/>
  </si>
  <si>
    <t>11月</t>
  </si>
  <si>
    <t>検証（ビジネス視点）</t>
  </si>
  <si>
    <t>⑾キャリブレーション</t>
    <phoneticPr fontId="21"/>
  </si>
  <si>
    <t>1.技術要素_5.Out-Car を含む応用技術_1.モビリティサービス系</t>
    <rPh sb="18" eb="19">
      <t>フクム</t>
    </rPh>
    <rPh sb="20" eb="22">
      <t>オウヨウ</t>
    </rPh>
    <rPh sb="22" eb="24">
      <t>ギジュツ</t>
    </rPh>
    <rPh sb="36" eb="37">
      <t>ケイ</t>
    </rPh>
    <phoneticPr fontId="21"/>
  </si>
  <si>
    <t>12月</t>
  </si>
  <si>
    <t>マーケティング</t>
  </si>
  <si>
    <t>⑿開発環境の自動化</t>
    <phoneticPr fontId="21"/>
  </si>
  <si>
    <t>1.技術要素_5.Out-Car を含む応用技術_2.地図情報系</t>
    <rPh sb="18" eb="19">
      <t>フクム</t>
    </rPh>
    <rPh sb="20" eb="22">
      <t>オウヨウ</t>
    </rPh>
    <rPh sb="22" eb="24">
      <t>ギジュツ</t>
    </rPh>
    <rPh sb="27" eb="29">
      <t>チズ</t>
    </rPh>
    <rPh sb="29" eb="31">
      <t>ジョウホウ</t>
    </rPh>
    <rPh sb="31" eb="32">
      <t>ケイ</t>
    </rPh>
    <phoneticPr fontId="21"/>
  </si>
  <si>
    <t>ブランディング</t>
  </si>
  <si>
    <t>2.開発技術_1.システムズエンジニアリング</t>
    <rPh sb="2" eb="4">
      <t>カイハツ</t>
    </rPh>
    <rPh sb="4" eb="6">
      <t>ギジュツ</t>
    </rPh>
    <phoneticPr fontId="21"/>
  </si>
  <si>
    <t>顧客・ユーザー理解</t>
  </si>
  <si>
    <t>デザイン</t>
  </si>
  <si>
    <t>2.開発技術_2.モデルベース開発</t>
    <rPh sb="2" eb="4">
      <t>カイハツ</t>
    </rPh>
    <rPh sb="4" eb="6">
      <t>ギジュツ</t>
    </rPh>
    <rPh sb="15" eb="17">
      <t>カイハツ</t>
    </rPh>
    <phoneticPr fontId="21"/>
  </si>
  <si>
    <t>価値発見・定義</t>
  </si>
  <si>
    <t>2.開発技術_3.アジャイル開発</t>
    <rPh sb="2" eb="4">
      <t>カイハツ</t>
    </rPh>
    <rPh sb="4" eb="6">
      <t>ギジュツ</t>
    </rPh>
    <rPh sb="14" eb="16">
      <t>カイハツ</t>
    </rPh>
    <phoneticPr fontId="21"/>
  </si>
  <si>
    <t>設計</t>
  </si>
  <si>
    <t>2.開発技術_4.新しい安全性評価</t>
    <rPh sb="9" eb="10">
      <t>アタラ</t>
    </rPh>
    <rPh sb="12" eb="14">
      <t>アンゼン</t>
    </rPh>
    <rPh sb="14" eb="15">
      <t>セイ</t>
    </rPh>
    <rPh sb="15" eb="17">
      <t>ヒョウカ</t>
    </rPh>
    <phoneticPr fontId="21"/>
  </si>
  <si>
    <t>検証（顧客・ユーザー視点）</t>
  </si>
  <si>
    <t>2.開発技術_5.セキュリティ開発</t>
    <rPh sb="15" eb="17">
      <t>カイハツ</t>
    </rPh>
    <phoneticPr fontId="21"/>
  </si>
  <si>
    <t>その他デザイン技術</t>
  </si>
  <si>
    <t>3.管理技術_1.新技術評価・管理</t>
    <rPh sb="2" eb="4">
      <t>カンリ</t>
    </rPh>
    <rPh sb="9" eb="12">
      <t>シンギジュツ</t>
    </rPh>
    <rPh sb="12" eb="14">
      <t>ヒョウカ</t>
    </rPh>
    <rPh sb="15" eb="17">
      <t>カンリ</t>
    </rPh>
    <phoneticPr fontId="21"/>
  </si>
  <si>
    <t>データ理解・活用</t>
  </si>
  <si>
    <t>データ活用</t>
    <phoneticPr fontId="21"/>
  </si>
  <si>
    <t>データ・AIの戦略的活用</t>
    <phoneticPr fontId="74"/>
  </si>
  <si>
    <t>データ・AI活用戦略</t>
  </si>
  <si>
    <t>データ・AI活用業務の設計・事業実装・評価</t>
    <phoneticPr fontId="21"/>
  </si>
  <si>
    <t>数理統計・多変量解析・データ可視化</t>
    <phoneticPr fontId="21"/>
  </si>
  <si>
    <t>AI・データサイエンス</t>
    <phoneticPr fontId="74"/>
  </si>
  <si>
    <t>機械学習・深層学習</t>
  </si>
  <si>
    <t>データ活用基盤設計</t>
  </si>
  <si>
    <t>データエンジニアリング</t>
    <phoneticPr fontId="21"/>
  </si>
  <si>
    <t>データ活用基盤実装・運用</t>
  </si>
  <si>
    <t>コンピュータサイエンス</t>
  </si>
  <si>
    <t>テクノロジー</t>
    <phoneticPr fontId="21"/>
  </si>
  <si>
    <t>ソフトウェア開発</t>
  </si>
  <si>
    <t>チーム開発</t>
  </si>
  <si>
    <t>ソフトウェア設計手法</t>
  </si>
  <si>
    <t>ソフトウェア開発プロセス</t>
  </si>
  <si>
    <t>Webアプリケーション基本技術</t>
  </si>
  <si>
    <t>フロントエンドシステム開発</t>
  </si>
  <si>
    <t>バックエンドシステム開発</t>
  </si>
  <si>
    <t>クラウドインフラ活用</t>
    <phoneticPr fontId="21"/>
  </si>
  <si>
    <t>SREプロセス</t>
  </si>
  <si>
    <t>サービス活用</t>
  </si>
  <si>
    <t>フィジカルコンピューティング</t>
  </si>
  <si>
    <t>デジタルテクノロジー</t>
    <phoneticPr fontId="74"/>
  </si>
  <si>
    <t>その他先端技術</t>
    <rPh sb="2" eb="3">
      <t>タ</t>
    </rPh>
    <rPh sb="3" eb="5">
      <t>センタン</t>
    </rPh>
    <rPh sb="5" eb="7">
      <t>ギジュツ</t>
    </rPh>
    <phoneticPr fontId="21"/>
  </si>
  <si>
    <t>テクノロジートレンド</t>
    <phoneticPr fontId="21"/>
  </si>
  <si>
    <t>セキュリティ体制構築・運営</t>
    <phoneticPr fontId="21"/>
  </si>
  <si>
    <t>セキュリティ</t>
    <phoneticPr fontId="21"/>
  </si>
  <si>
    <t>セキュリティマネジメント</t>
    <phoneticPr fontId="74"/>
  </si>
  <si>
    <t>セキュリティマネジメント</t>
    <phoneticPr fontId="21"/>
  </si>
  <si>
    <t>インシデント対応と事業継続</t>
    <phoneticPr fontId="21"/>
  </si>
  <si>
    <t>プライバシー保護</t>
  </si>
  <si>
    <t>セキュア設計・開発・構築</t>
    <phoneticPr fontId="21"/>
  </si>
  <si>
    <t>セキュリティ技術</t>
  </si>
  <si>
    <t>セキュリティ運用・保守・監視</t>
    <phoneticPr fontId="21"/>
  </si>
  <si>
    <t>データ活用</t>
    <rPh sb="3" eb="5">
      <t>カツヨウ</t>
    </rPh>
    <phoneticPr fontId="21"/>
  </si>
  <si>
    <t>ビジネス変革</t>
    <rPh sb="4" eb="6">
      <t>ヘンカク</t>
    </rPh>
    <phoneticPr fontId="20"/>
  </si>
  <si>
    <t>データ活用</t>
    <rPh sb="3" eb="5">
      <t>カツヨウ</t>
    </rPh>
    <phoneticPr fontId="20"/>
  </si>
  <si>
    <t>テクノロジー</t>
  </si>
  <si>
    <t>セキュリティ</t>
  </si>
  <si>
    <t>a</t>
    <phoneticPr fontId="21"/>
  </si>
  <si>
    <t>_ビジネス変革</t>
    <phoneticPr fontId="21"/>
  </si>
  <si>
    <t>_データ活用</t>
    <phoneticPr fontId="21"/>
  </si>
  <si>
    <t>_テクノロジー</t>
    <phoneticPr fontId="21"/>
  </si>
  <si>
    <t>_セキュリティ</t>
    <phoneticPr fontId="21"/>
  </si>
  <si>
    <t>_パーソナルスキル</t>
    <phoneticPr fontId="21"/>
  </si>
  <si>
    <t>戦略・マネジメントシステム</t>
    <rPh sb="0" eb="2">
      <t>センリャク</t>
    </rPh>
    <phoneticPr fontId="20"/>
  </si>
  <si>
    <t>データ・AIの戦略的活用</t>
  </si>
  <si>
    <t>ソフトウェア開発</t>
    <rPh sb="6" eb="8">
      <t>カイハツ</t>
    </rPh>
    <phoneticPr fontId="20"/>
  </si>
  <si>
    <t>ビジネスモデル・プロセス</t>
  </si>
  <si>
    <t>データ・AIの戦略的活用</t>
    <phoneticPr fontId="21"/>
  </si>
  <si>
    <t>AI・データサイエンス</t>
    <phoneticPr fontId="21"/>
  </si>
  <si>
    <t>データエンジニアリング</t>
  </si>
  <si>
    <t>デジタルテクノロジー</t>
  </si>
  <si>
    <t>セキュリティマネジメント</t>
  </si>
  <si>
    <t>セキュリティ技術</t>
    <rPh sb="6" eb="8">
      <t>ギジュツ</t>
    </rPh>
    <phoneticPr fontId="20"/>
  </si>
  <si>
    <t>b</t>
    <phoneticPr fontId="21"/>
  </si>
  <si>
    <t>戦略・マネジメント・システム</t>
  </si>
  <si>
    <t>データの戦略的活用</t>
  </si>
  <si>
    <t>ヒューマンスキル</t>
  </si>
  <si>
    <t>AI・データサイエンス</t>
  </si>
  <si>
    <t>ビジネス戦略策定・実行</t>
    <rPh sb="4" eb="6">
      <t>センリャク</t>
    </rPh>
    <rPh sb="6" eb="8">
      <t>サクテイ</t>
    </rPh>
    <rPh sb="9" eb="11">
      <t>ジッコウ</t>
    </rPh>
    <phoneticPr fontId="20"/>
  </si>
  <si>
    <t>ビジネス調査</t>
    <rPh sb="4" eb="6">
      <t>チョウサ</t>
    </rPh>
    <phoneticPr fontId="20"/>
  </si>
  <si>
    <t>顧客・ユーザー理解</t>
    <rPh sb="0" eb="2">
      <t>コキャク</t>
    </rPh>
    <rPh sb="7" eb="9">
      <t>リカイ</t>
    </rPh>
    <phoneticPr fontId="20"/>
  </si>
  <si>
    <t>データ理解・活用</t>
    <phoneticPr fontId="20"/>
  </si>
  <si>
    <t>数理統計・多変量解析・データ可視化</t>
    <rPh sb="0" eb="2">
      <t>スウリ</t>
    </rPh>
    <rPh sb="2" eb="4">
      <t>トウケイ</t>
    </rPh>
    <rPh sb="5" eb="8">
      <t>タヘンリョウ</t>
    </rPh>
    <rPh sb="8" eb="10">
      <t>カイセキ</t>
    </rPh>
    <rPh sb="14" eb="17">
      <t>カシカ</t>
    </rPh>
    <phoneticPr fontId="20"/>
  </si>
  <si>
    <t>セキュリティ体制構築・運営</t>
  </si>
  <si>
    <t>セキュア設計・開発・構築</t>
  </si>
  <si>
    <t>c</t>
    <phoneticPr fontId="21"/>
  </si>
  <si>
    <t>コンセプチュアルスキル</t>
  </si>
  <si>
    <t>ビジネスモデル設計</t>
    <rPh sb="7" eb="9">
      <t>セッケイ</t>
    </rPh>
    <phoneticPr fontId="20"/>
  </si>
  <si>
    <t>価値発見・定義</t>
    <rPh sb="0" eb="2">
      <t>カチ</t>
    </rPh>
    <rPh sb="2" eb="4">
      <t>ハッケン</t>
    </rPh>
    <rPh sb="5" eb="7">
      <t>テイギ</t>
    </rPh>
    <phoneticPr fontId="20"/>
  </si>
  <si>
    <t>データ・AI活用戦略</t>
    <rPh sb="6" eb="8">
      <t>カツヨウ</t>
    </rPh>
    <rPh sb="8" eb="10">
      <t>センリャク</t>
    </rPh>
    <phoneticPr fontId="20"/>
  </si>
  <si>
    <t>その他先端技術</t>
    <rPh sb="2" eb="3">
      <t>タ</t>
    </rPh>
    <rPh sb="3" eb="5">
      <t>センタン</t>
    </rPh>
    <rPh sb="5" eb="7">
      <t>ギジュツ</t>
    </rPh>
    <phoneticPr fontId="13"/>
  </si>
  <si>
    <t>セキュリティ運用・保守・監視</t>
  </si>
  <si>
    <t>d</t>
    <phoneticPr fontId="21"/>
  </si>
  <si>
    <t>変革マネジメント</t>
    <rPh sb="0" eb="2">
      <t>ヘンカク</t>
    </rPh>
    <phoneticPr fontId="20"/>
  </si>
  <si>
    <t>設計</t>
    <rPh sb="0" eb="2">
      <t>セッケイ</t>
    </rPh>
    <phoneticPr fontId="20"/>
  </si>
  <si>
    <t>データ・AI活用業務の設計・事業実装・評価</t>
    <rPh sb="6" eb="8">
      <t>カツヨウ</t>
    </rPh>
    <rPh sb="8" eb="10">
      <t>ギョウム</t>
    </rPh>
    <rPh sb="11" eb="13">
      <t>セッケイ</t>
    </rPh>
    <rPh sb="14" eb="16">
      <t>ジギョウ</t>
    </rPh>
    <rPh sb="16" eb="18">
      <t>ジッソウ</t>
    </rPh>
    <rPh sb="19" eb="21">
      <t>ヒョウカ</t>
    </rPh>
    <phoneticPr fontId="20"/>
  </si>
  <si>
    <t>テクノロジートレンド</t>
  </si>
  <si>
    <t>インシデント対応と事業継続</t>
  </si>
  <si>
    <t>検証（ビジネス視点）</t>
    <rPh sb="0" eb="2">
      <t>ケンショウ</t>
    </rPh>
    <rPh sb="7" eb="9">
      <t>シテン</t>
    </rPh>
    <phoneticPr fontId="20"/>
  </si>
  <si>
    <t>検証（顧客・ユーザー視点）</t>
    <rPh sb="0" eb="2">
      <t>ケンショウ</t>
    </rPh>
    <rPh sb="3" eb="5">
      <t>コキャク</t>
    </rPh>
    <rPh sb="10" eb="12">
      <t>シテン</t>
    </rPh>
    <phoneticPr fontId="20"/>
  </si>
  <si>
    <t>エンタープライズアーキテクチャ</t>
  </si>
  <si>
    <t>その他デザイン技術</t>
    <rPh sb="2" eb="3">
      <t>ホカ</t>
    </rPh>
    <rPh sb="7" eb="9">
      <t>ギジュツ</t>
    </rPh>
    <phoneticPr fontId="20"/>
  </si>
  <si>
    <t>ヒューマンスキル</t>
    <phoneticPr fontId="21"/>
  </si>
  <si>
    <t>クラウドインフラ活用</t>
  </si>
  <si>
    <t>数理統計・多変量解析・データ可視化</t>
  </si>
  <si>
    <t>データ活用基盤設計</t>
    <phoneticPr fontId="21"/>
  </si>
  <si>
    <t>リーダーシップ</t>
  </si>
  <si>
    <t>ゴール設定</t>
  </si>
  <si>
    <t>ビジネスモデル設計</t>
  </si>
  <si>
    <t>その他先端技術</t>
  </si>
  <si>
    <t>コラボレーション</t>
  </si>
  <si>
    <t>創造的な問題解決</t>
  </si>
  <si>
    <t>データ・AI活用業務の設計・事業実装・評価</t>
  </si>
  <si>
    <t>批判的思考</t>
  </si>
  <si>
    <t>適応力</t>
  </si>
  <si>
    <t>エンタープライズアーキクチャ</t>
  </si>
  <si>
    <t>ビジネスアーキテクト</t>
    <phoneticPr fontId="21"/>
  </si>
  <si>
    <t>デザイナー</t>
    <phoneticPr fontId="21"/>
  </si>
  <si>
    <t>データサイエンティスト</t>
    <phoneticPr fontId="21"/>
  </si>
  <si>
    <t>ソフトウェアエンジニア</t>
    <phoneticPr fontId="21"/>
  </si>
  <si>
    <t>サイバーセキュリティ</t>
    <phoneticPr fontId="21"/>
  </si>
  <si>
    <t>ビジネスアーキテクト（新規事業開発）</t>
    <phoneticPr fontId="21"/>
  </si>
  <si>
    <t>新規事業開発</t>
    <phoneticPr fontId="21"/>
  </si>
  <si>
    <t>サービスデザイナー</t>
    <phoneticPr fontId="21"/>
  </si>
  <si>
    <t xml:space="preserve">データビジネスストラテジスト </t>
    <phoneticPr fontId="21"/>
  </si>
  <si>
    <t>フロントエンドエンジニア</t>
    <phoneticPr fontId="21"/>
  </si>
  <si>
    <t>サイバーセキュリティマネージャー</t>
    <phoneticPr fontId="21"/>
  </si>
  <si>
    <t>ビジネスアーキテクト（既存事業の高度化）</t>
    <phoneticPr fontId="21"/>
  </si>
  <si>
    <t>既存事業の高度化</t>
    <phoneticPr fontId="21"/>
  </si>
  <si>
    <t>ＵＸ／ＵＩデザイナー</t>
    <phoneticPr fontId="21"/>
  </si>
  <si>
    <t>データサイエンスプロフェッショナル</t>
    <phoneticPr fontId="21"/>
  </si>
  <si>
    <t>バックエンドエンジニア</t>
    <phoneticPr fontId="21"/>
  </si>
  <si>
    <t xml:space="preserve">サイバーセキュリテイエンジニア </t>
    <phoneticPr fontId="21"/>
  </si>
  <si>
    <t>ビジネスアーキテクト（社内業務の高度化・効率化）</t>
    <phoneticPr fontId="21"/>
  </si>
  <si>
    <t>社内業務の高度化・効率化</t>
    <phoneticPr fontId="21"/>
  </si>
  <si>
    <t>グラフィックデザイナー</t>
    <phoneticPr fontId="21"/>
  </si>
  <si>
    <t>データエンジニア</t>
    <phoneticPr fontId="21"/>
  </si>
  <si>
    <t>クラウドエンジニア／ＳＲＥ</t>
    <phoneticPr fontId="21"/>
  </si>
  <si>
    <t>フィジカルコンピューティングエンジニア</t>
    <phoneticPr fontId="21"/>
  </si>
  <si>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1"/>
  </si>
  <si>
    <t>【新規申請】</t>
    <rPh sb="1" eb="3">
      <t>シンキ</t>
    </rPh>
    <rPh sb="3" eb="5">
      <t>シンセイ</t>
    </rPh>
    <phoneticPr fontId="21"/>
  </si>
  <si>
    <t>様式名</t>
    <rPh sb="0" eb="3">
      <t>ヨウシキメイ</t>
    </rPh>
    <phoneticPr fontId="21"/>
  </si>
  <si>
    <t>帳票名</t>
    <rPh sb="0" eb="2">
      <t>チョウヒョウ</t>
    </rPh>
    <rPh sb="2" eb="3">
      <t>メイ</t>
    </rPh>
    <phoneticPr fontId="21"/>
  </si>
  <si>
    <t>備考</t>
    <rPh sb="0" eb="2">
      <t>ビコウ</t>
    </rPh>
    <phoneticPr fontId="21"/>
  </si>
  <si>
    <t>様式第1号</t>
    <rPh sb="0" eb="2">
      <t>ヨウシキ</t>
    </rPh>
    <rPh sb="2" eb="3">
      <t>ダイ</t>
    </rPh>
    <rPh sb="4" eb="5">
      <t>ゴウ</t>
    </rPh>
    <phoneticPr fontId="21"/>
  </si>
  <si>
    <t>申請書・総括票（共通）</t>
    <phoneticPr fontId="21"/>
  </si>
  <si>
    <t>様式第2号</t>
    <rPh sb="0" eb="2">
      <t>ヨウシキ</t>
    </rPh>
    <rPh sb="2" eb="3">
      <t>ダイ</t>
    </rPh>
    <rPh sb="4" eb="5">
      <t>ゴウ</t>
    </rPh>
    <phoneticPr fontId="21"/>
  </si>
  <si>
    <t>総括票（専門実践教育訓練給付金）</t>
    <phoneticPr fontId="21"/>
  </si>
  <si>
    <t>様式第3号</t>
    <rPh sb="0" eb="2">
      <t>ヨウシキ</t>
    </rPh>
    <rPh sb="2" eb="3">
      <t>ダイ</t>
    </rPh>
    <rPh sb="4" eb="5">
      <t>ゴウ</t>
    </rPh>
    <phoneticPr fontId="21"/>
  </si>
  <si>
    <t>施設別教育訓練講座票</t>
    <rPh sb="0" eb="3">
      <t>シセツベツ</t>
    </rPh>
    <rPh sb="3" eb="5">
      <t>キョウイク</t>
    </rPh>
    <rPh sb="5" eb="7">
      <t>クンレン</t>
    </rPh>
    <rPh sb="7" eb="9">
      <t>コウザ</t>
    </rPh>
    <rPh sb="9" eb="10">
      <t>ヒョウ</t>
    </rPh>
    <phoneticPr fontId="21"/>
  </si>
  <si>
    <t>様式第4号</t>
    <rPh sb="0" eb="2">
      <t>ヨウシキ</t>
    </rPh>
    <rPh sb="2" eb="3">
      <t>ダイ</t>
    </rPh>
    <rPh sb="4" eb="5">
      <t>ゴウ</t>
    </rPh>
    <phoneticPr fontId="21"/>
  </si>
  <si>
    <t>個票-1001</t>
    <rPh sb="0" eb="2">
      <t>コヒョウ</t>
    </rPh>
    <phoneticPr fontId="21"/>
  </si>
  <si>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1"/>
  </si>
  <si>
    <t>様式第5号</t>
    <rPh sb="0" eb="2">
      <t>ヨウシキ</t>
    </rPh>
    <rPh sb="2" eb="3">
      <t>ダイ</t>
    </rPh>
    <rPh sb="4" eb="5">
      <t>ゴウ</t>
    </rPh>
    <phoneticPr fontId="21"/>
  </si>
  <si>
    <t>訓練経費内訳票-1001</t>
    <rPh sb="0" eb="2">
      <t>クンレン</t>
    </rPh>
    <rPh sb="2" eb="4">
      <t>ケイヒ</t>
    </rPh>
    <rPh sb="4" eb="6">
      <t>ウチワケ</t>
    </rPh>
    <rPh sb="6" eb="7">
      <t>ヒョウ</t>
    </rPh>
    <phoneticPr fontId="21"/>
  </si>
  <si>
    <t>様式第6・7号</t>
    <rPh sb="0" eb="2">
      <t>ヨウシキ</t>
    </rPh>
    <rPh sb="2" eb="3">
      <t>ダイ</t>
    </rPh>
    <rPh sb="6" eb="7">
      <t>ゴウ</t>
    </rPh>
    <phoneticPr fontId="21"/>
  </si>
  <si>
    <t>講座運営管理状況調査票_講師等経歴書-1001</t>
    <rPh sb="12" eb="14">
      <t>コウシ</t>
    </rPh>
    <rPh sb="14" eb="15">
      <t>トウ</t>
    </rPh>
    <rPh sb="15" eb="18">
      <t>ケイレキショ</t>
    </rPh>
    <phoneticPr fontId="21"/>
  </si>
  <si>
    <t>個票-1002</t>
    <rPh sb="0" eb="2">
      <t>コヒョウ</t>
    </rPh>
    <phoneticPr fontId="21"/>
  </si>
  <si>
    <t>訓練経費内訳表-1002</t>
    <rPh sb="0" eb="2">
      <t>クンレン</t>
    </rPh>
    <rPh sb="2" eb="4">
      <t>ケイヒ</t>
    </rPh>
    <rPh sb="4" eb="7">
      <t>ウチワケヒョウ</t>
    </rPh>
    <phoneticPr fontId="21"/>
  </si>
  <si>
    <t>講座運営管理状況調査票_講師等経歴書-1002</t>
    <rPh sb="12" eb="14">
      <t>コウシ</t>
    </rPh>
    <rPh sb="14" eb="15">
      <t>トウ</t>
    </rPh>
    <rPh sb="15" eb="18">
      <t>ケイレキショ</t>
    </rPh>
    <phoneticPr fontId="21"/>
  </si>
  <si>
    <t>個票-1003</t>
    <rPh sb="0" eb="2">
      <t>コヒョウ</t>
    </rPh>
    <phoneticPr fontId="21"/>
  </si>
  <si>
    <t>訓練経費内訳票-1003</t>
    <rPh sb="0" eb="2">
      <t>クンレン</t>
    </rPh>
    <rPh sb="2" eb="4">
      <t>ケイヒ</t>
    </rPh>
    <rPh sb="4" eb="6">
      <t>ウチワケ</t>
    </rPh>
    <rPh sb="6" eb="7">
      <t>ヒョウ</t>
    </rPh>
    <phoneticPr fontId="21"/>
  </si>
  <si>
    <t>講座運営管理状況調査票_講師等経歴書-1003</t>
    <rPh sb="12" eb="14">
      <t>コウシ</t>
    </rPh>
    <rPh sb="14" eb="15">
      <t>トウ</t>
    </rPh>
    <rPh sb="15" eb="18">
      <t>ケイレキショ</t>
    </rPh>
    <phoneticPr fontId="21"/>
  </si>
  <si>
    <t>個票-1004</t>
    <rPh sb="0" eb="2">
      <t>コヒョウ</t>
    </rPh>
    <phoneticPr fontId="21"/>
  </si>
  <si>
    <t>訓練経費内訳票-1004</t>
    <rPh sb="0" eb="2">
      <t>クンレン</t>
    </rPh>
    <rPh sb="2" eb="4">
      <t>ケイヒ</t>
    </rPh>
    <rPh sb="4" eb="6">
      <t>ウチワケ</t>
    </rPh>
    <rPh sb="6" eb="7">
      <t>ヒョウ</t>
    </rPh>
    <phoneticPr fontId="21"/>
  </si>
  <si>
    <t>講座運営管理状況調査票_講師等経歴書-1004</t>
    <rPh sb="12" eb="14">
      <t>コウシ</t>
    </rPh>
    <rPh sb="14" eb="15">
      <t>トウ</t>
    </rPh>
    <rPh sb="15" eb="18">
      <t>ケイレキショ</t>
    </rPh>
    <phoneticPr fontId="21"/>
  </si>
  <si>
    <t>個票-1005</t>
    <rPh sb="0" eb="2">
      <t>コヒョウ</t>
    </rPh>
    <phoneticPr fontId="21"/>
  </si>
  <si>
    <t>訓練経費内訳票-1005</t>
    <rPh sb="0" eb="2">
      <t>クンレン</t>
    </rPh>
    <rPh sb="2" eb="4">
      <t>ケイヒ</t>
    </rPh>
    <rPh sb="4" eb="6">
      <t>ウチワケ</t>
    </rPh>
    <rPh sb="6" eb="7">
      <t>ヒョウ</t>
    </rPh>
    <phoneticPr fontId="21"/>
  </si>
  <si>
    <t>講座運営管理状況調査票_講師等経歴書-1005</t>
    <rPh sb="12" eb="14">
      <t>コウシ</t>
    </rPh>
    <rPh sb="14" eb="15">
      <t>トウ</t>
    </rPh>
    <rPh sb="15" eb="18">
      <t>ケイレキショ</t>
    </rPh>
    <phoneticPr fontId="21"/>
  </si>
  <si>
    <t>様式第１号</t>
    <rPh sb="0" eb="2">
      <t>ヨウシキ</t>
    </rPh>
    <phoneticPr fontId="7"/>
  </si>
  <si>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1"/>
  </si>
  <si>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7"/>
  </si>
  <si>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21"/>
  </si>
  <si>
    <t>１．申請者の概要※１</t>
    <rPh sb="2" eb="4">
      <t>シンセイ</t>
    </rPh>
    <rPh sb="4" eb="5">
      <t>シャ</t>
    </rPh>
    <rPh sb="6" eb="8">
      <t>ガイヨウ</t>
    </rPh>
    <phoneticPr fontId="7"/>
  </si>
  <si>
    <t>①法人の名称</t>
    <rPh sb="1" eb="3">
      <t>ホウジン</t>
    </rPh>
    <rPh sb="4" eb="6">
      <t>メイショウ</t>
    </rPh>
    <phoneticPr fontId="7"/>
  </si>
  <si>
    <t>（ふりがな）</t>
  </si>
  <si>
    <t>②代表者氏名・役職</t>
    <rPh sb="1" eb="3">
      <t>ダイヒョウ</t>
    </rPh>
    <rPh sb="3" eb="4">
      <t>シャ</t>
    </rPh>
    <rPh sb="4" eb="6">
      <t>シメイ</t>
    </rPh>
    <rPh sb="7" eb="9">
      <t>ヤクショク</t>
    </rPh>
    <phoneticPr fontId="7"/>
  </si>
  <si>
    <t>役職</t>
    <rPh sb="0" eb="2">
      <t>ヤクショク</t>
    </rPh>
    <phoneticPr fontId="21"/>
  </si>
  <si>
    <t>法人番号</t>
    <rPh sb="0" eb="2">
      <t>ホウジン</t>
    </rPh>
    <rPh sb="2" eb="4">
      <t>バンゴウ</t>
    </rPh>
    <phoneticPr fontId="21"/>
  </si>
  <si>
    <t>③所在地</t>
    <rPh sb="1" eb="4">
      <t>ショザイチ</t>
    </rPh>
    <phoneticPr fontId="7"/>
  </si>
  <si>
    <t>〒（</t>
    <phoneticPr fontId="7"/>
  </si>
  <si>
    <t>）</t>
    <phoneticPr fontId="7"/>
  </si>
  <si>
    <t>Tel.</t>
    <phoneticPr fontId="7"/>
  </si>
  <si>
    <t>※２</t>
    <phoneticPr fontId="7"/>
  </si>
  <si>
    <t>④送付先住所
※３</t>
    <rPh sb="1" eb="4">
      <t>ソウフサキ</t>
    </rPh>
    <rPh sb="4" eb="6">
      <t>ジュウショ</t>
    </rPh>
    <phoneticPr fontId="21"/>
  </si>
  <si>
    <t>⑤主要事業</t>
    <rPh sb="1" eb="3">
      <t>シュヨウ</t>
    </rPh>
    <rPh sb="3" eb="5">
      <t>ジギョウ</t>
    </rPh>
    <phoneticPr fontId="21"/>
  </si>
  <si>
    <t>⑥従業員数</t>
    <rPh sb="1" eb="4">
      <t>ジュウギョウイン</t>
    </rPh>
    <rPh sb="4" eb="5">
      <t>スウ</t>
    </rPh>
    <phoneticPr fontId="7"/>
  </si>
  <si>
    <t>名</t>
    <rPh sb="0" eb="1">
      <t>メイ</t>
    </rPh>
    <phoneticPr fontId="21"/>
  </si>
  <si>
    <t>⑦URL</t>
    <phoneticPr fontId="7"/>
  </si>
  <si>
    <t>⑧認定講座の保有状況</t>
    <rPh sb="1" eb="3">
      <t>ニンテイ</t>
    </rPh>
    <rPh sb="3" eb="5">
      <t>コウザ</t>
    </rPh>
    <rPh sb="6" eb="8">
      <t>ホユウ</t>
    </rPh>
    <rPh sb="8" eb="10">
      <t>ジョウキョウ</t>
    </rPh>
    <phoneticPr fontId="7"/>
  </si>
  <si>
    <t>講座</t>
    <rPh sb="0" eb="2">
      <t>コウザ</t>
    </rPh>
    <phoneticPr fontId="21"/>
  </si>
  <si>
    <t>⑨申請区分</t>
    <rPh sb="1" eb="3">
      <t>シンセイ</t>
    </rPh>
    <rPh sb="3" eb="5">
      <t>クブン</t>
    </rPh>
    <phoneticPr fontId="21"/>
  </si>
  <si>
    <t>新規認定</t>
    <rPh sb="0" eb="2">
      <t>シンキ</t>
    </rPh>
    <rPh sb="2" eb="4">
      <t>ニンテイ</t>
    </rPh>
    <phoneticPr fontId="21"/>
  </si>
  <si>
    <t>再認定</t>
    <rPh sb="0" eb="3">
      <t>サイニンテイ</t>
    </rPh>
    <phoneticPr fontId="21"/>
  </si>
  <si>
    <t>⑩申請担当者所属・氏名</t>
    <rPh sb="1" eb="3">
      <t>シンセイ</t>
    </rPh>
    <rPh sb="3" eb="6">
      <t>タントウシャ</t>
    </rPh>
    <rPh sb="6" eb="8">
      <t>ショゾク</t>
    </rPh>
    <rPh sb="9" eb="11">
      <t>シメイ</t>
    </rPh>
    <phoneticPr fontId="7"/>
  </si>
  <si>
    <t>（ふりがな）</t>
    <phoneticPr fontId="7"/>
  </si>
  <si>
    <t xml:space="preserve">Tel. </t>
    <phoneticPr fontId="7"/>
  </si>
  <si>
    <t xml:space="preserve"> 氏名 </t>
    <rPh sb="1" eb="3">
      <t>シメイ</t>
    </rPh>
    <phoneticPr fontId="7"/>
  </si>
  <si>
    <t xml:space="preserve">e-mail. </t>
    <phoneticPr fontId="7"/>
  </si>
  <si>
    <t xml:space="preserve"> 所属・役職 </t>
    <rPh sb="1" eb="3">
      <t>ショゾク</t>
    </rPh>
    <rPh sb="4" eb="6">
      <t>ヤクショク</t>
    </rPh>
    <phoneticPr fontId="7"/>
  </si>
  <si>
    <t>※１</t>
    <phoneticPr fontId="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</si>
  <si>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7"/>
  </si>
  <si>
    <t>電話番号欄には、フリーダイヤル・携帯電話以外の電話番号を記載してください。</t>
    <phoneticPr fontId="7"/>
  </si>
  <si>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</si>
  <si>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1"/>
  </si>
  <si>
    <t>２．新規認定申請講座一覧</t>
    <rPh sb="2" eb="4">
      <t>シンキ</t>
    </rPh>
    <rPh sb="6" eb="8">
      <t>シンセイ</t>
    </rPh>
    <rPh sb="8" eb="10">
      <t>コウザ</t>
    </rPh>
    <rPh sb="10" eb="12">
      <t>イチラン</t>
    </rPh>
    <phoneticPr fontId="7"/>
  </si>
  <si>
    <t>仮番号</t>
    <rPh sb="0" eb="1">
      <t>カリ</t>
    </rPh>
    <rPh sb="1" eb="3">
      <t>バンゴウ</t>
    </rPh>
    <phoneticPr fontId="7"/>
  </si>
  <si>
    <t>講座の名称（40文字以内）</t>
    <rPh sb="8" eb="10">
      <t>モジ</t>
    </rPh>
    <rPh sb="10" eb="12">
      <t>イナイ</t>
    </rPh>
    <phoneticPr fontId="21"/>
  </si>
  <si>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7"/>
  </si>
  <si>
    <t>①参画機関数 (代表機関を除く)</t>
    <rPh sb="1" eb="3">
      <t>サンカク</t>
    </rPh>
    <rPh sb="3" eb="5">
      <t>キカン</t>
    </rPh>
    <rPh sb="5" eb="6">
      <t>スウ</t>
    </rPh>
    <rPh sb="8" eb="10">
      <t>ダイヒョウ</t>
    </rPh>
    <rPh sb="10" eb="12">
      <t>キカン</t>
    </rPh>
    <rPh sb="13" eb="14">
      <t>ノゾ</t>
    </rPh>
    <phoneticPr fontId="7"/>
  </si>
  <si>
    <t>計</t>
    <rPh sb="0" eb="1">
      <t>ケイ</t>
    </rPh>
    <phoneticPr fontId="21"/>
  </si>
  <si>
    <t>社</t>
    <rPh sb="0" eb="1">
      <t>シャ</t>
    </rPh>
    <phoneticPr fontId="21"/>
  </si>
  <si>
    <t>②連携理由</t>
    <rPh sb="1" eb="3">
      <t>レンケイ</t>
    </rPh>
    <rPh sb="3" eb="5">
      <t>リユウ</t>
    </rPh>
    <phoneticPr fontId="7"/>
  </si>
  <si>
    <t>③参画する実施機関の役割※4</t>
    <rPh sb="1" eb="3">
      <t>サンカク</t>
    </rPh>
    <rPh sb="5" eb="7">
      <t>ジッシ</t>
    </rPh>
    <rPh sb="7" eb="9">
      <t>キカン</t>
    </rPh>
    <rPh sb="10" eb="12">
      <t>ヤクワリ</t>
    </rPh>
    <phoneticPr fontId="21"/>
  </si>
  <si>
    <t>機関の名称</t>
    <rPh sb="0" eb="2">
      <t>キカン</t>
    </rPh>
    <rPh sb="3" eb="5">
      <t>メイショウ</t>
    </rPh>
    <phoneticPr fontId="21"/>
  </si>
  <si>
    <t>教育訓練の実施における具体的な役割</t>
    <rPh sb="0" eb="2">
      <t>キョウイク</t>
    </rPh>
    <rPh sb="2" eb="4">
      <t>クンレン</t>
    </rPh>
    <rPh sb="5" eb="7">
      <t>ジッシ</t>
    </rPh>
    <rPh sb="11" eb="14">
      <t>グタイテキ</t>
    </rPh>
    <rPh sb="15" eb="17">
      <t>ヤクワリ</t>
    </rPh>
    <phoneticPr fontId="21"/>
  </si>
  <si>
    <t>※４</t>
    <phoneticPr fontId="21"/>
  </si>
  <si>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7"/>
  </si>
  <si>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7"/>
  </si>
  <si>
    <t>①名称</t>
    <rPh sb="1" eb="2">
      <t>ナ</t>
    </rPh>
    <rPh sb="2" eb="3">
      <t>ショウ</t>
    </rPh>
    <phoneticPr fontId="7"/>
  </si>
  <si>
    <t>③機関種類</t>
    <rPh sb="1" eb="3">
      <t>キカン</t>
    </rPh>
    <rPh sb="3" eb="5">
      <t>シュルイ</t>
    </rPh>
    <phoneticPr fontId="21"/>
  </si>
  <si>
    <t>②代表者氏名</t>
    <rPh sb="1" eb="4">
      <t>ダイヒョウシャ</t>
    </rPh>
    <rPh sb="4" eb="6">
      <t>シメイ</t>
    </rPh>
    <phoneticPr fontId="7"/>
  </si>
  <si>
    <t>④所在地</t>
    <rPh sb="1" eb="4">
      <t>ショザイチ</t>
    </rPh>
    <phoneticPr fontId="7"/>
  </si>
  <si>
    <t>⑤URL</t>
    <phoneticPr fontId="7"/>
  </si>
  <si>
    <t>⑥設立年月日</t>
    <rPh sb="1" eb="3">
      <t>セツリツ</t>
    </rPh>
    <rPh sb="3" eb="6">
      <t>ネンガッピ</t>
    </rPh>
    <phoneticPr fontId="7"/>
  </si>
  <si>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</si>
  <si>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t>⑧定款で定める営業年度</t>
    <rPh sb="1" eb="3">
      <t>テイカン</t>
    </rPh>
    <rPh sb="4" eb="5">
      <t>サダ</t>
    </rPh>
    <rPh sb="7" eb="9">
      <t>エイギョウ</t>
    </rPh>
    <rPh sb="9" eb="11">
      <t>ネンド</t>
    </rPh>
    <phoneticPr fontId="21"/>
  </si>
  <si>
    <t>～</t>
    <phoneticPr fontId="21"/>
  </si>
  <si>
    <t>⑨主たる教育訓練の内容</t>
    <rPh sb="1" eb="2">
      <t>シュ</t>
    </rPh>
    <rPh sb="4" eb="6">
      <t>キョウイク</t>
    </rPh>
    <rPh sb="6" eb="8">
      <t>クンレン</t>
    </rPh>
    <rPh sb="9" eb="11">
      <t>ナイヨウ</t>
    </rPh>
    <phoneticPr fontId="7"/>
  </si>
  <si>
    <t>⑩組織の沿革</t>
    <phoneticPr fontId="7"/>
  </si>
  <si>
    <t>⑪主要役員</t>
    <rPh sb="1" eb="3">
      <t>シュヨウ</t>
    </rPh>
    <rPh sb="3" eb="5">
      <t>ヤクイン</t>
    </rPh>
    <phoneticPr fontId="21"/>
  </si>
  <si>
    <t>氏名</t>
    <rPh sb="0" eb="2">
      <t>シメイ</t>
    </rPh>
    <phoneticPr fontId="21"/>
  </si>
  <si>
    <t>役職名</t>
    <rPh sb="0" eb="2">
      <t>ヤクショク</t>
    </rPh>
    <rPh sb="2" eb="3">
      <t>メイ</t>
    </rPh>
    <phoneticPr fontId="21"/>
  </si>
  <si>
    <t>※5　 代表実施機関は、主体的に講座を運営する者（受講生の募集・受付、受講料の収受、苦情対応を行う者）とする</t>
    <phoneticPr fontId="21"/>
  </si>
  <si>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1"/>
  </si>
  <si>
    <r>
      <t>４ー２．教育訓練実施者の概要（連携機関１</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</si>
  <si>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</si>
  <si>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r>
      <t>４ー３．教育訓練実施者の概要（連携機関２</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</si>
  <si>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４ー４．教育訓練実施者の概要（連携機関３</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</si>
  <si>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r>
      <t>４ー５．教育訓練実施者の概要（連携機関４</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</si>
  <si>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7"/>
  </si>
  <si>
    <r>
      <t>４ー６．教育訓練実施者の概要（連携機関５</t>
    </r>
    <r>
      <rPr>
        <sz val="10"/>
        <color theme="1"/>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7"/>
  </si>
  <si>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7"/>
  </si>
  <si>
    <t>①業績概要</t>
    <rPh sb="1" eb="3">
      <t>ギョウセキ</t>
    </rPh>
    <rPh sb="3" eb="5">
      <t>ガイヨウ</t>
    </rPh>
    <phoneticPr fontId="21"/>
  </si>
  <si>
    <t>＜資本金＞</t>
    <rPh sb="1" eb="4">
      <t>シホンキン</t>
    </rPh>
    <phoneticPr fontId="21"/>
  </si>
  <si>
    <t>＜当期純利益＞</t>
    <rPh sb="1" eb="3">
      <t>トウキ</t>
    </rPh>
    <rPh sb="3" eb="6">
      <t>ジュンリエキ</t>
    </rPh>
    <phoneticPr fontId="21"/>
  </si>
  <si>
    <t>前々期末</t>
    <rPh sb="0" eb="2">
      <t>ゼンゼン</t>
    </rPh>
    <rPh sb="2" eb="4">
      <t>キマツ</t>
    </rPh>
    <phoneticPr fontId="21"/>
  </si>
  <si>
    <t>前期末</t>
    <rPh sb="0" eb="2">
      <t>ゼンキ</t>
    </rPh>
    <rPh sb="2" eb="3">
      <t>マツ</t>
    </rPh>
    <phoneticPr fontId="21"/>
  </si>
  <si>
    <t>今期末（見込）</t>
    <rPh sb="0" eb="3">
      <t>コンキマツ</t>
    </rPh>
    <rPh sb="4" eb="6">
      <t>ミコ</t>
    </rPh>
    <phoneticPr fontId="21"/>
  </si>
  <si>
    <t>百万円</t>
    <rPh sb="0" eb="3">
      <t>ヒャクマンエン</t>
    </rPh>
    <phoneticPr fontId="21"/>
  </si>
  <si>
    <t>＜教育訓練事業の売上高＞※7</t>
    <phoneticPr fontId="21"/>
  </si>
  <si>
    <t>＜従業員数＞</t>
    <phoneticPr fontId="21"/>
  </si>
  <si>
    <t>人</t>
    <rPh sb="0" eb="1">
      <t>ニン</t>
    </rPh>
    <phoneticPr fontId="21"/>
  </si>
  <si>
    <t>②各期純利益の赤字（▲）に関する特別な理由
※8</t>
    <rPh sb="1" eb="3">
      <t>カクキ</t>
    </rPh>
    <rPh sb="3" eb="6">
      <t>ジュンリエキ</t>
    </rPh>
    <rPh sb="7" eb="9">
      <t>アカジ</t>
    </rPh>
    <rPh sb="13" eb="14">
      <t>カン</t>
    </rPh>
    <rPh sb="16" eb="18">
      <t>トクベツ</t>
    </rPh>
    <rPh sb="19" eb="21">
      <t>リユウ</t>
    </rPh>
    <phoneticPr fontId="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</si>
  <si>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7"/>
  </si>
  <si>
    <t>※本様式とは別に直近２期の財務諸表を提出してください。（提出物チェックリストを参照）　</t>
    <phoneticPr fontId="21"/>
  </si>
  <si>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1"/>
  </si>
  <si>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1"/>
  </si>
  <si>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7"/>
  </si>
  <si>
    <t xml:space="preserve">＜１件目＞  </t>
    <rPh sb="2" eb="3">
      <t>ケン</t>
    </rPh>
    <rPh sb="3" eb="4">
      <t>メ</t>
    </rPh>
    <phoneticPr fontId="21"/>
  </si>
  <si>
    <t>①教育研修等の名称</t>
    <rPh sb="1" eb="3">
      <t>キョウイク</t>
    </rPh>
    <rPh sb="3" eb="5">
      <t>ケンシュウ</t>
    </rPh>
    <rPh sb="5" eb="6">
      <t>トウ</t>
    </rPh>
    <rPh sb="7" eb="9">
      <t>メイショウ</t>
    </rPh>
    <phoneticPr fontId="7"/>
  </si>
  <si>
    <t>②開設年月</t>
    <rPh sb="1" eb="3">
      <t>カイセツ</t>
    </rPh>
    <rPh sb="3" eb="5">
      <t>ネンゲツ</t>
    </rPh>
    <phoneticPr fontId="7"/>
  </si>
  <si>
    <t>③受講料（税込）</t>
    <rPh sb="1" eb="4">
      <t>ジュコウリョウ</t>
    </rPh>
    <rPh sb="5" eb="7">
      <t>ゼイコ</t>
    </rPh>
    <phoneticPr fontId="21"/>
  </si>
  <si>
    <t>円</t>
    <rPh sb="0" eb="1">
      <t>エン</t>
    </rPh>
    <phoneticPr fontId="21"/>
  </si>
  <si>
    <t>④授業時間</t>
    <rPh sb="1" eb="3">
      <t>ジュギョウ</t>
    </rPh>
    <rPh sb="3" eb="5">
      <t>ジカン</t>
    </rPh>
    <phoneticPr fontId="21"/>
  </si>
  <si>
    <t>時間</t>
    <rPh sb="0" eb="2">
      <t>ジカン</t>
    </rPh>
    <phoneticPr fontId="21"/>
  </si>
  <si>
    <t>⑤教育研修等の概要</t>
    <rPh sb="1" eb="3">
      <t>キョウイク</t>
    </rPh>
    <rPh sb="3" eb="5">
      <t>ケンシュウ</t>
    </rPh>
    <rPh sb="5" eb="6">
      <t>トウ</t>
    </rPh>
    <rPh sb="7" eb="9">
      <t>ガイヨウ</t>
    </rPh>
    <phoneticPr fontId="7"/>
  </si>
  <si>
    <t>⑥主な受講者</t>
    <rPh sb="1" eb="2">
      <t>オモ</t>
    </rPh>
    <rPh sb="3" eb="5">
      <t>ジュコウ</t>
    </rPh>
    <phoneticPr fontId="7"/>
  </si>
  <si>
    <t>⑦目標レベル（※ITSS）</t>
    <rPh sb="1" eb="3">
      <t>モクヒョウ</t>
    </rPh>
    <phoneticPr fontId="7"/>
  </si>
  <si>
    <t>⑧現在の実施状況</t>
    <rPh sb="1" eb="3">
      <t>ゲンザイ</t>
    </rPh>
    <rPh sb="4" eb="6">
      <t>ジッシ</t>
    </rPh>
    <rPh sb="6" eb="8">
      <t>ジョウキョウ</t>
    </rPh>
    <phoneticPr fontId="7"/>
  </si>
  <si>
    <t>⑨前年度の実施回数</t>
    <rPh sb="1" eb="4">
      <t>ゼンネンド</t>
    </rPh>
    <rPh sb="5" eb="7">
      <t>ジッシ</t>
    </rPh>
    <rPh sb="7" eb="9">
      <t>カイスウ</t>
    </rPh>
    <phoneticPr fontId="21"/>
  </si>
  <si>
    <t>回</t>
    <rPh sb="0" eb="1">
      <t>カイ</t>
    </rPh>
    <phoneticPr fontId="21"/>
  </si>
  <si>
    <t>⑩前年度の受講者数</t>
    <rPh sb="1" eb="4">
      <t>ゼンネンド</t>
    </rPh>
    <rPh sb="5" eb="8">
      <t>ジュコウシャ</t>
    </rPh>
    <rPh sb="8" eb="9">
      <t>スウ</t>
    </rPh>
    <phoneticPr fontId="21"/>
  </si>
  <si>
    <t xml:space="preserve">＜２件目＞ </t>
    <phoneticPr fontId="21"/>
  </si>
  <si>
    <t xml:space="preserve">＜3件目＞ </t>
    <phoneticPr fontId="21"/>
  </si>
  <si>
    <t xml:space="preserve">＜4件目＞ </t>
    <phoneticPr fontId="21"/>
  </si>
  <si>
    <t>７．適正な実施のための組織体制</t>
    <rPh sb="2" eb="4">
      <t>テキセイ</t>
    </rPh>
    <rPh sb="5" eb="7">
      <t>ジッシ</t>
    </rPh>
    <rPh sb="11" eb="13">
      <t>ソシキ</t>
    </rPh>
    <rPh sb="13" eb="15">
      <t>タイセイ</t>
    </rPh>
    <phoneticPr fontId="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</si>
  <si>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7"/>
  </si>
  <si>
    <t>②教育訓練の適正な実施に係る事務処理体制及び人員</t>
    <rPh sb="14" eb="16">
      <t>ジム</t>
    </rPh>
    <rPh sb="16" eb="18">
      <t>ショリ</t>
    </rPh>
    <rPh sb="18" eb="20">
      <t>タイセイ</t>
    </rPh>
    <rPh sb="20" eb="21">
      <t>オヨ</t>
    </rPh>
    <rPh sb="22" eb="24">
      <t>ジンイン</t>
    </rPh>
    <phoneticPr fontId="7"/>
  </si>
  <si>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7"/>
  </si>
  <si>
    <t>教育訓練実施責任者
所属・氏名</t>
    <rPh sb="0" eb="2">
      <t>キョウイク</t>
    </rPh>
    <rPh sb="2" eb="4">
      <t>クンレン</t>
    </rPh>
    <rPh sb="4" eb="6">
      <t>ジッシ</t>
    </rPh>
    <rPh sb="6" eb="9">
      <t>セキニンシャ</t>
    </rPh>
    <rPh sb="10" eb="12">
      <t>ショゾク</t>
    </rPh>
    <rPh sb="13" eb="15">
      <t>シメイ</t>
    </rPh>
    <phoneticPr fontId="7"/>
  </si>
  <si>
    <t xml:space="preserve"> 勤務形態：</t>
    <phoneticPr fontId="7"/>
  </si>
  <si>
    <t>氏名：</t>
    <rPh sb="0" eb="2">
      <t>シメイ</t>
    </rPh>
    <phoneticPr fontId="7"/>
  </si>
  <si>
    <t>所属：</t>
    <rPh sb="0" eb="2">
      <t>ショゾク</t>
    </rPh>
    <phoneticPr fontId="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</si>
  <si>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7"/>
  </si>
  <si>
    <t>他の教育訓練施設との兼務：</t>
    <rPh sb="0" eb="1">
      <t>ホカ</t>
    </rPh>
    <rPh sb="2" eb="4">
      <t>キョウイク</t>
    </rPh>
    <rPh sb="4" eb="6">
      <t>クンレン</t>
    </rPh>
    <rPh sb="6" eb="8">
      <t>シセツ</t>
    </rPh>
    <rPh sb="10" eb="12">
      <t>ケンム</t>
    </rPh>
    <phoneticPr fontId="21"/>
  </si>
  <si>
    <t>事務担当者
所属・氏名</t>
    <rPh sb="0" eb="2">
      <t>ジム</t>
    </rPh>
    <rPh sb="2" eb="5">
      <t>タントウシャ</t>
    </rPh>
    <rPh sb="6" eb="8">
      <t>ショゾク</t>
    </rPh>
    <rPh sb="9" eb="11">
      <t>シメイ</t>
    </rPh>
    <phoneticPr fontId="7"/>
  </si>
  <si>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7"/>
  </si>
  <si>
    <t>苦情受付者
所属・氏名</t>
    <rPh sb="0" eb="2">
      <t>クジョウ</t>
    </rPh>
    <rPh sb="2" eb="3">
      <t>ウ</t>
    </rPh>
    <rPh sb="3" eb="4">
      <t>ツ</t>
    </rPh>
    <rPh sb="4" eb="5">
      <t>シャ</t>
    </rPh>
    <rPh sb="6" eb="8">
      <t>ショゾク</t>
    </rPh>
    <rPh sb="9" eb="11">
      <t>シメイ</t>
    </rPh>
    <phoneticPr fontId="7"/>
  </si>
  <si>
    <t>施設責任者及び指導者との兼務：</t>
    <rPh sb="7" eb="10">
      <t>シドウシャ</t>
    </rPh>
    <rPh sb="12" eb="14">
      <t>ケンム</t>
    </rPh>
    <phoneticPr fontId="21"/>
  </si>
  <si>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7"/>
  </si>
  <si>
    <t>媒体</t>
    <rPh sb="0" eb="2">
      <t>バイタイ</t>
    </rPh>
    <phoneticPr fontId="7"/>
  </si>
  <si>
    <t>URL</t>
    <phoneticPr fontId="21"/>
  </si>
  <si>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7"/>
  </si>
  <si>
    <t>プライバシーマーク又はＩＳＭＳ取得が必要。これらを取得していない場合には、個人情報保護方針を</t>
    <phoneticPr fontId="21"/>
  </si>
  <si>
    <t>定め、一般に公開していることが必要です。</t>
    <phoneticPr fontId="7"/>
  </si>
  <si>
    <t>①プライバシーマークの登録状況</t>
    <rPh sb="11" eb="13">
      <t>トウロク</t>
    </rPh>
    <rPh sb="13" eb="15">
      <t>ジョウキョウ</t>
    </rPh>
    <phoneticPr fontId="7"/>
  </si>
  <si>
    <t>登録状況：</t>
    <rPh sb="0" eb="2">
      <t>トウロク</t>
    </rPh>
    <rPh sb="2" eb="4">
      <t>ジョウキョウ</t>
    </rPh>
    <phoneticPr fontId="7"/>
  </si>
  <si>
    <t>登録番号：</t>
    <rPh sb="0" eb="2">
      <t>トウロク</t>
    </rPh>
    <rPh sb="2" eb="4">
      <t>バンゴウ</t>
    </rPh>
    <phoneticPr fontId="7"/>
  </si>
  <si>
    <t>　 登録事業者名：</t>
    <rPh sb="2" eb="4">
      <t>トウロク</t>
    </rPh>
    <rPh sb="4" eb="7">
      <t>ジギョウシャ</t>
    </rPh>
    <rPh sb="7" eb="8">
      <t>メイ</t>
    </rPh>
    <phoneticPr fontId="7"/>
  </si>
  <si>
    <t>審査機関：</t>
    <rPh sb="0" eb="2">
      <t>シンサ</t>
    </rPh>
    <rPh sb="2" eb="4">
      <t>キカン</t>
    </rPh>
    <phoneticPr fontId="7"/>
  </si>
  <si>
    <t>有効期間満了日：</t>
    <rPh sb="0" eb="2">
      <t>ユウコウ</t>
    </rPh>
    <rPh sb="2" eb="4">
      <t>キカン</t>
    </rPh>
    <rPh sb="4" eb="6">
      <t>マンリョウ</t>
    </rPh>
    <rPh sb="6" eb="7">
      <t>ビ</t>
    </rPh>
    <phoneticPr fontId="7"/>
  </si>
  <si>
    <t>②ISMS認証の取得状況</t>
    <rPh sb="5" eb="7">
      <t>ニンショウ</t>
    </rPh>
    <rPh sb="8" eb="10">
      <t>シュトク</t>
    </rPh>
    <rPh sb="10" eb="12">
      <t>ジョウキョウ</t>
    </rPh>
    <phoneticPr fontId="7"/>
  </si>
  <si>
    <t>取得状況：</t>
    <rPh sb="0" eb="2">
      <t>シュトク</t>
    </rPh>
    <rPh sb="2" eb="4">
      <t>ジョウキョウ</t>
    </rPh>
    <phoneticPr fontId="7"/>
  </si>
  <si>
    <t>認証登録番号：</t>
    <rPh sb="0" eb="2">
      <t>ニンショウ</t>
    </rPh>
    <rPh sb="2" eb="4">
      <t>トウロク</t>
    </rPh>
    <rPh sb="4" eb="6">
      <t>バンゴウ</t>
    </rPh>
    <phoneticPr fontId="7"/>
  </si>
  <si>
    <t>認定番号：</t>
    <rPh sb="0" eb="2">
      <t>ニンテイ</t>
    </rPh>
    <rPh sb="2" eb="4">
      <t>バンゴウ</t>
    </rPh>
    <phoneticPr fontId="7"/>
  </si>
  <si>
    <t>　　 初回登録日：</t>
    <rPh sb="3" eb="5">
      <t>ショカイ</t>
    </rPh>
    <rPh sb="5" eb="8">
      <t>トウロクビ</t>
    </rPh>
    <phoneticPr fontId="7"/>
  </si>
  <si>
    <t>　　認定取得組織名：</t>
    <rPh sb="2" eb="4">
      <t>ニンテイ</t>
    </rPh>
    <rPh sb="4" eb="6">
      <t>シュトク</t>
    </rPh>
    <rPh sb="6" eb="9">
      <t>ソシキメイ</t>
    </rPh>
    <phoneticPr fontId="7"/>
  </si>
  <si>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7"/>
  </si>
  <si>
    <t>策定状況：</t>
    <rPh sb="0" eb="2">
      <t>サクテイ</t>
    </rPh>
    <rPh sb="2" eb="4">
      <t>ジョウキョウ</t>
    </rPh>
    <phoneticPr fontId="7"/>
  </si>
  <si>
    <t>公開状況：</t>
    <rPh sb="0" eb="2">
      <t>コウカイ</t>
    </rPh>
    <rPh sb="2" eb="4">
      <t>ジョウキョウ</t>
    </rPh>
    <phoneticPr fontId="7"/>
  </si>
  <si>
    <t xml:space="preserve">  公開先URL：</t>
    <rPh sb="2" eb="4">
      <t>コウカイ</t>
    </rPh>
    <rPh sb="4" eb="5">
      <t>サキ</t>
    </rPh>
    <phoneticPr fontId="7"/>
  </si>
  <si>
    <t>　　最新改訂年月日：</t>
    <rPh sb="2" eb="4">
      <t>サイシン</t>
    </rPh>
    <rPh sb="4" eb="6">
      <t>カイテイ</t>
    </rPh>
    <rPh sb="6" eb="9">
      <t>ネンガッピ</t>
    </rPh>
    <phoneticPr fontId="7"/>
  </si>
  <si>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7"/>
  </si>
  <si>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7"/>
  </si>
  <si>
    <t>１２．確認事項</t>
    <rPh sb="3" eb="5">
      <t>カクニン</t>
    </rPh>
    <rPh sb="5" eb="7">
      <t>ジコウ</t>
    </rPh>
    <phoneticPr fontId="7"/>
  </si>
  <si>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7"/>
  </si>
  <si>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7"/>
  </si>
  <si>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7"/>
  </si>
  <si>
    <t xml:space="preserve"> (4) 当該教育訓練の実施者として参画するいずれの機関も、破産者で復権を得ない者に該当しない。</t>
    <rPh sb="26" eb="28">
      <t>キカン</t>
    </rPh>
    <rPh sb="42" eb="44">
      <t>ガイトウ</t>
    </rPh>
    <phoneticPr fontId="7"/>
  </si>
  <si>
    <t xml:space="preserve"> (5) 当該教育訓練の実施者として参画するいずれの法人の役員のうちにも、(１)～(４)に該当する者がいない。</t>
    <rPh sb="29" eb="31">
      <t>ヤクイン</t>
    </rPh>
    <rPh sb="45" eb="47">
      <t>ガイトウ</t>
    </rPh>
    <rPh sb="49" eb="50">
      <t>シャ</t>
    </rPh>
    <phoneticPr fontId="7"/>
  </si>
  <si>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7"/>
  </si>
  <si>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7"/>
  </si>
  <si>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7"/>
  </si>
  <si>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7"/>
  </si>
  <si>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7"/>
  </si>
  <si>
    <t xml:space="preserve"> (2) 処分等の内容</t>
    <rPh sb="5" eb="7">
      <t>ショブン</t>
    </rPh>
    <rPh sb="7" eb="8">
      <t>トウ</t>
    </rPh>
    <rPh sb="9" eb="11">
      <t>ナイヨウ</t>
    </rPh>
    <phoneticPr fontId="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</si>
  <si>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7"/>
  </si>
  <si>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7"/>
  </si>
  <si>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7"/>
  </si>
  <si>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7"/>
  </si>
  <si>
    <t xml:space="preserve"> (1) 国等から公的制度の適用を受けて</t>
    <rPh sb="5" eb="7">
      <t>クニトウ</t>
    </rPh>
    <rPh sb="9" eb="11">
      <t>コウテキ</t>
    </rPh>
    <rPh sb="11" eb="13">
      <t>セイド</t>
    </rPh>
    <rPh sb="14" eb="16">
      <t>テキヨウ</t>
    </rPh>
    <rPh sb="17" eb="18">
      <t>ウ</t>
    </rPh>
    <phoneticPr fontId="7"/>
  </si>
  <si>
    <t xml:space="preserve"> (2) 制度の
   名称､ 内容</t>
    <phoneticPr fontId="21"/>
  </si>
  <si>
    <t>①</t>
    <phoneticPr fontId="7"/>
  </si>
  <si>
    <t>②</t>
    <phoneticPr fontId="7"/>
  </si>
  <si>
    <t>③</t>
    <phoneticPr fontId="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</si>
  <si>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</si>
  <si>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7"/>
  </si>
  <si>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7"/>
  </si>
  <si>
    <t>１６．マナビDXへの掲載に関する確認事項</t>
    <rPh sb="10" eb="12">
      <t>ケイサイ</t>
    </rPh>
    <rPh sb="13" eb="14">
      <t>カン</t>
    </rPh>
    <rPh sb="16" eb="20">
      <t>カクニンジコウ</t>
    </rPh>
    <phoneticPr fontId="21"/>
  </si>
  <si>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1"/>
  </si>
  <si>
    <t>様 式 第 2 号</t>
    <rPh sb="0" eb="1">
      <t>サマ</t>
    </rPh>
    <rPh sb="2" eb="3">
      <t>シキ</t>
    </rPh>
    <rPh sb="4" eb="5">
      <t>ダイ</t>
    </rPh>
    <rPh sb="8" eb="9">
      <t>ゴウ</t>
    </rPh>
    <phoneticPr fontId="21"/>
  </si>
  <si>
    <t>専門実践教育訓練　様式第13号</t>
    <rPh sb="0" eb="8">
      <t>センモンジッセンキョウイククンレン</t>
    </rPh>
    <rPh sb="9" eb="11">
      <t>ヨウシキ</t>
    </rPh>
    <rPh sb="11" eb="12">
      <t>ダイ</t>
    </rPh>
    <rPh sb="14" eb="15">
      <t>ゴウ</t>
    </rPh>
    <phoneticPr fontId="21"/>
  </si>
  <si>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1"/>
  </si>
  <si>
    <t>申請日:</t>
    <rPh sb="0" eb="2">
      <t>シンセイ</t>
    </rPh>
    <rPh sb="2" eb="3">
      <t>ビ</t>
    </rPh>
    <phoneticPr fontId="21"/>
  </si>
  <si>
    <t>１．申請者(教育訓練施設)</t>
    <rPh sb="2" eb="5">
      <t>シンセイシャ</t>
    </rPh>
    <rPh sb="6" eb="8">
      <t>キョウイク</t>
    </rPh>
    <rPh sb="8" eb="10">
      <t>クンレン</t>
    </rPh>
    <rPh sb="10" eb="12">
      <t>シセツ</t>
    </rPh>
    <phoneticPr fontId="21"/>
  </si>
  <si>
    <t xml:space="preserve">①施設番号(７桁)
　※１ </t>
    <rPh sb="1" eb="3">
      <t>シセツ</t>
    </rPh>
    <rPh sb="3" eb="5">
      <t>バンゴウ</t>
    </rPh>
    <rPh sb="7" eb="8">
      <t>ケタ</t>
    </rPh>
    <phoneticPr fontId="21"/>
  </si>
  <si>
    <t>一般及び特定
一般教育訓練</t>
    <rPh sb="0" eb="2">
      <t>イッパン</t>
    </rPh>
    <rPh sb="2" eb="3">
      <t>オヨ</t>
    </rPh>
    <rPh sb="4" eb="6">
      <t>トクテイ</t>
    </rPh>
    <rPh sb="7" eb="9">
      <t>イッパン</t>
    </rPh>
    <rPh sb="9" eb="11">
      <t>キョウイク</t>
    </rPh>
    <rPh sb="11" eb="13">
      <t>クンレン</t>
    </rPh>
    <phoneticPr fontId="21"/>
  </si>
  <si>
    <t>③施設の名称
　※３　　　</t>
    <rPh sb="1" eb="3">
      <t>シセツ</t>
    </rPh>
    <rPh sb="4" eb="6">
      <t>メイショウ</t>
    </rPh>
    <phoneticPr fontId="21"/>
  </si>
  <si>
    <t>(ふりがな)</t>
    <phoneticPr fontId="21"/>
  </si>
  <si>
    <t>専門実践
教育訓練</t>
    <rPh sb="0" eb="2">
      <t>センモン</t>
    </rPh>
    <rPh sb="2" eb="4">
      <t>ジッセン</t>
    </rPh>
    <rPh sb="5" eb="7">
      <t>キョウイク</t>
    </rPh>
    <rPh sb="7" eb="9">
      <t>クンレン</t>
    </rPh>
    <phoneticPr fontId="21"/>
  </si>
  <si>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1"/>
  </si>
  <si>
    <t>施設長
(施設責任者)
役職・氏名</t>
    <rPh sb="12" eb="13">
      <t>ヤク</t>
    </rPh>
    <rPh sb="13" eb="14">
      <t>ショク</t>
    </rPh>
    <phoneticPr fontId="21"/>
  </si>
  <si>
    <t>④所在地
　※３　</t>
    <rPh sb="1" eb="4">
      <t>ショザイチ</t>
    </rPh>
    <phoneticPr fontId="21"/>
  </si>
  <si>
    <t>〒</t>
    <phoneticPr fontId="21"/>
  </si>
  <si>
    <t>(</t>
    <phoneticPr fontId="74"/>
  </si>
  <si>
    <t>)</t>
    <phoneticPr fontId="74"/>
  </si>
  <si>
    <t>Tel.　</t>
    <phoneticPr fontId="7"/>
  </si>
  <si>
    <t>⑤従業員数</t>
    <rPh sb="1" eb="4">
      <t>ジュウギョウイン</t>
    </rPh>
    <rPh sb="4" eb="5">
      <t>スウ</t>
    </rPh>
    <phoneticPr fontId="7"/>
  </si>
  <si>
    <t>人</t>
    <rPh sb="0" eb="1">
      <t>ニン</t>
    </rPh>
    <phoneticPr fontId="7"/>
  </si>
  <si>
    <t>⑥託児所の有無</t>
    <rPh sb="1" eb="4">
      <t>タクジショ</t>
    </rPh>
    <rPh sb="5" eb="7">
      <t>ウム</t>
    </rPh>
    <phoneticPr fontId="7"/>
  </si>
  <si>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4"/>
  </si>
  <si>
    <t>⑦ホームページ
アドレス</t>
    <phoneticPr fontId="7"/>
  </si>
  <si>
    <t>⑧講座指定状況等</t>
    <rPh sb="1" eb="3">
      <t>コウザ</t>
    </rPh>
    <rPh sb="3" eb="5">
      <t>シテイ</t>
    </rPh>
    <rPh sb="5" eb="7">
      <t>ジョウキョウ</t>
    </rPh>
    <rPh sb="7" eb="8">
      <t>ナド</t>
    </rPh>
    <phoneticPr fontId="7"/>
  </si>
  <si>
    <t>既指定
講座数</t>
    <rPh sb="0" eb="1">
      <t>キ</t>
    </rPh>
    <rPh sb="1" eb="3">
      <t>シテイ</t>
    </rPh>
    <rPh sb="4" eb="7">
      <t>コウザスウ</t>
    </rPh>
    <phoneticPr fontId="21"/>
  </si>
  <si>
    <t>うち一般
教育訓練</t>
    <rPh sb="2" eb="4">
      <t>イッパン</t>
    </rPh>
    <rPh sb="5" eb="7">
      <t>キョウイク</t>
    </rPh>
    <rPh sb="7" eb="9">
      <t>クンレン</t>
    </rPh>
    <phoneticPr fontId="21"/>
  </si>
  <si>
    <t>うち特定一般
教育訓練</t>
    <rPh sb="2" eb="4">
      <t>トクテイ</t>
    </rPh>
    <rPh sb="4" eb="6">
      <t>イッパン</t>
    </rPh>
    <rPh sb="7" eb="9">
      <t>キョウイク</t>
    </rPh>
    <rPh sb="9" eb="11">
      <t>クンレン</t>
    </rPh>
    <phoneticPr fontId="21"/>
  </si>
  <si>
    <t>うち専門実践教育訓練</t>
    <rPh sb="2" eb="4">
      <t>センモン</t>
    </rPh>
    <rPh sb="4" eb="6">
      <t>ジッセン</t>
    </rPh>
    <rPh sb="6" eb="8">
      <t>キョウイク</t>
    </rPh>
    <rPh sb="8" eb="10">
      <t>クンレン</t>
    </rPh>
    <phoneticPr fontId="21"/>
  </si>
  <si>
    <t>一般教育訓練</t>
    <rPh sb="0" eb="2">
      <t>イッパン</t>
    </rPh>
    <rPh sb="2" eb="4">
      <t>キョウイク</t>
    </rPh>
    <rPh sb="4" eb="6">
      <t>クンレン</t>
    </rPh>
    <phoneticPr fontId="21"/>
  </si>
  <si>
    <t>新規希望</t>
    <rPh sb="0" eb="2">
      <t>シンキ</t>
    </rPh>
    <rPh sb="2" eb="4">
      <t>キボウ</t>
    </rPh>
    <phoneticPr fontId="21"/>
  </si>
  <si>
    <t>再指定希望</t>
    <rPh sb="0" eb="3">
      <t>サイシテイ</t>
    </rPh>
    <rPh sb="3" eb="5">
      <t>キボウ</t>
    </rPh>
    <phoneticPr fontId="21"/>
  </si>
  <si>
    <t>変更希望</t>
    <rPh sb="0" eb="2">
      <t>ヘンコウ</t>
    </rPh>
    <rPh sb="2" eb="4">
      <t>キボウ</t>
    </rPh>
    <phoneticPr fontId="21"/>
  </si>
  <si>
    <t>廃止候補</t>
    <rPh sb="0" eb="2">
      <t>ハイシ</t>
    </rPh>
    <rPh sb="2" eb="4">
      <t>コウホ</t>
    </rPh>
    <phoneticPr fontId="21"/>
  </si>
  <si>
    <t>特定一般教育訓練</t>
    <rPh sb="0" eb="2">
      <t>トクテイ</t>
    </rPh>
    <rPh sb="2" eb="4">
      <t>イッパン</t>
    </rPh>
    <rPh sb="4" eb="6">
      <t>キョウイク</t>
    </rPh>
    <rPh sb="6" eb="8">
      <t>クンレン</t>
    </rPh>
    <phoneticPr fontId="21"/>
  </si>
  <si>
    <t>一般教育訓練
から移行</t>
    <rPh sb="0" eb="2">
      <t>イッパン</t>
    </rPh>
    <rPh sb="2" eb="4">
      <t>キョウイク</t>
    </rPh>
    <rPh sb="4" eb="6">
      <t>クンレン</t>
    </rPh>
    <rPh sb="9" eb="11">
      <t>イコウ</t>
    </rPh>
    <phoneticPr fontId="21"/>
  </si>
  <si>
    <t>専門実践教育訓練</t>
    <rPh sb="0" eb="2">
      <t>センモン</t>
    </rPh>
    <rPh sb="2" eb="4">
      <t>ジッセン</t>
    </rPh>
    <rPh sb="4" eb="6">
      <t>キョウイク</t>
    </rPh>
    <rPh sb="6" eb="8">
      <t>クンレン</t>
    </rPh>
    <phoneticPr fontId="21"/>
  </si>
  <si>
    <t>２．教育訓練実施者（１．の設置者）</t>
    <rPh sb="2" eb="4">
      <t>キョウイク</t>
    </rPh>
    <rPh sb="4" eb="6">
      <t>クンレン</t>
    </rPh>
    <rPh sb="6" eb="9">
      <t>ジッシシャ</t>
    </rPh>
    <rPh sb="13" eb="16">
      <t>セッチシャ</t>
    </rPh>
    <phoneticPr fontId="7"/>
  </si>
  <si>
    <t>①名称
　※３</t>
    <rPh sb="1" eb="3">
      <t>メイショウ</t>
    </rPh>
    <phoneticPr fontId="7"/>
  </si>
  <si>
    <t>(ふりがな)</t>
    <phoneticPr fontId="7"/>
  </si>
  <si>
    <t>②代表者
役職・氏名※３</t>
    <rPh sb="1" eb="4">
      <t>ダイヒョウシャ</t>
    </rPh>
    <rPh sb="5" eb="7">
      <t>ヤクショク</t>
    </rPh>
    <rPh sb="8" eb="10">
      <t>シメイ</t>
    </rPh>
    <phoneticPr fontId="7"/>
  </si>
  <si>
    <t>③所在地
　※３</t>
    <rPh sb="1" eb="4">
      <t>ショザイチ</t>
    </rPh>
    <phoneticPr fontId="21"/>
  </si>
  <si>
    <t>④法人番号
　(13桁)</t>
    <rPh sb="1" eb="3">
      <t>ホウジン</t>
    </rPh>
    <rPh sb="3" eb="5">
      <t>バンゴウ</t>
    </rPh>
    <rPh sb="10" eb="11">
      <t>ケタ</t>
    </rPh>
    <phoneticPr fontId="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</si>
  <si>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7"/>
  </si>
  <si>
    <t>作成担当者
氏名・所属・連絡先</t>
    <rPh sb="0" eb="2">
      <t>サクセイ</t>
    </rPh>
    <rPh sb="2" eb="5">
      <t>タントウシャ</t>
    </rPh>
    <rPh sb="6" eb="8">
      <t>シメイ</t>
    </rPh>
    <rPh sb="9" eb="11">
      <t>ショゾク</t>
    </rPh>
    <rPh sb="12" eb="15">
      <t>レンラクサキ</t>
    </rPh>
    <phoneticPr fontId="7"/>
  </si>
  <si>
    <t xml:space="preserve"> 氏名：</t>
    <rPh sb="1" eb="3">
      <t>シメイ</t>
    </rPh>
    <phoneticPr fontId="21"/>
  </si>
  <si>
    <t>e-mail</t>
    <phoneticPr fontId="21"/>
  </si>
  <si>
    <t>※１　｢施設番号｣は、現在指定講座を有する施設の場合、指定通知書等で確認して記入してください。過去に指定講座を有して
　　いた場合も、そのときの施設番号を記入してください。</t>
    <phoneticPr fontId="7"/>
  </si>
  <si>
    <t>※２　施設所在地を管轄する公共職業安定所に確認の上、記入してください。</t>
    <rPh sb="27" eb="28">
      <t>ニュウ</t>
    </rPh>
    <phoneticPr fontId="7"/>
  </si>
  <si>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7"/>
  </si>
  <si>
    <t>※４　※３における変更の有無に関わらず、上記全ての項目を記入してください。</t>
    <phoneticPr fontId="7"/>
  </si>
  <si>
    <t>※５　各電話番号欄には、フリーダイヤル以外の日中に連絡が取れる電話番号を記入してください。</t>
    <rPh sb="22" eb="24">
      <t>ニッチュウ</t>
    </rPh>
    <rPh sb="25" eb="27">
      <t>レンラク</t>
    </rPh>
    <rPh sb="28" eb="29">
      <t>ト</t>
    </rPh>
    <rPh sb="37" eb="38">
      <t>ニュウ</t>
    </rPh>
    <phoneticPr fontId="7"/>
  </si>
  <si>
    <t>３．確認事項　</t>
    <rPh sb="2" eb="4">
      <t>カクニン</t>
    </rPh>
    <rPh sb="4" eb="6">
      <t>ジコウ</t>
    </rPh>
    <phoneticPr fontId="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</si>
  <si>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1"/>
  </si>
  <si>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1"/>
  </si>
  <si>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1"/>
  </si>
  <si>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1"/>
  </si>
  <si>
    <t>※厚生労働省審査用</t>
    <rPh sb="1" eb="3">
      <t>コウセイ</t>
    </rPh>
    <rPh sb="3" eb="6">
      <t>ロウドウショウ</t>
    </rPh>
    <rPh sb="6" eb="9">
      <t>シンサヨウ</t>
    </rPh>
    <phoneticPr fontId="21"/>
  </si>
  <si>
    <t>分野・資格コード</t>
    <rPh sb="0" eb="2">
      <t>ブンヤ</t>
    </rPh>
    <rPh sb="3" eb="5">
      <t>シカク</t>
    </rPh>
    <phoneticPr fontId="4"/>
  </si>
  <si>
    <t>コードⅠ</t>
  </si>
  <si>
    <t>コードⅡ</t>
  </si>
  <si>
    <t>(3桁)</t>
  </si>
  <si>
    <t>大分類(5桁)</t>
  </si>
  <si>
    <t>中分類(5桁)</t>
    <rPh sb="0" eb="1">
      <t>チュウ</t>
    </rPh>
    <phoneticPr fontId="4"/>
  </si>
  <si>
    <t>00001</t>
    <phoneticPr fontId="21"/>
  </si>
  <si>
    <t>様式第３号</t>
    <phoneticPr fontId="7"/>
  </si>
  <si>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1"/>
  </si>
  <si>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</si>
  <si>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1"/>
  </si>
  <si>
    <t>①教育訓練施設の名称・所在地</t>
    <phoneticPr fontId="7"/>
  </si>
  <si>
    <t>②施設事務  ※1</t>
    <phoneticPr fontId="7"/>
  </si>
  <si>
    <t>③様式第１号の仮番号（新規）／</t>
    <rPh sb="1" eb="3">
      <t>ヨウシキ</t>
    </rPh>
    <phoneticPr fontId="7"/>
  </si>
  <si>
    <t>仮番号（再認定・再指定）</t>
    <rPh sb="8" eb="11">
      <t>サイシテイ</t>
    </rPh>
    <phoneticPr fontId="21"/>
  </si>
  <si>
    <t>④変更事項､備考</t>
    <phoneticPr fontId="7"/>
  </si>
  <si>
    <t>⑤託児所の有無</t>
    <rPh sb="1" eb="4">
      <t>タクジショ</t>
    </rPh>
    <rPh sb="5" eb="7">
      <t>ウム</t>
    </rPh>
    <phoneticPr fontId="21"/>
  </si>
  <si>
    <t>施設名称（本校）</t>
    <phoneticPr fontId="7"/>
  </si>
  <si>
    <t>受講案内</t>
    <rPh sb="0" eb="2">
      <t>ジュコウ</t>
    </rPh>
    <rPh sb="2" eb="4">
      <t>アンナイ</t>
    </rPh>
    <phoneticPr fontId="21"/>
  </si>
  <si>
    <r>
      <t>所在地</t>
    </r>
    <r>
      <rPr>
        <sz val="11"/>
        <color indexed="8"/>
        <rFont val="ＭＳ Ｐゴシック"/>
        <family val="3"/>
        <charset val="128"/>
      </rPr>
      <t/>
    </r>
    <phoneticPr fontId="7"/>
  </si>
  <si>
    <t>〒(</t>
    <phoneticPr fontId="7"/>
  </si>
  <si>
    <t>)</t>
    <phoneticPr fontId="21"/>
  </si>
  <si>
    <t>Tel.</t>
    <phoneticPr fontId="21"/>
  </si>
  <si>
    <t>領収書の発行</t>
    <rPh sb="0" eb="3">
      <t>リョウシュウショ</t>
    </rPh>
    <rPh sb="4" eb="6">
      <t>ハッコウ</t>
    </rPh>
    <phoneticPr fontId="21"/>
  </si>
  <si>
    <t>受講証明書</t>
    <rPh sb="0" eb="2">
      <t>ジュコウ</t>
    </rPh>
    <rPh sb="2" eb="5">
      <t>ショウメイショ</t>
    </rPh>
    <phoneticPr fontId="21"/>
  </si>
  <si>
    <t>修了証明書</t>
    <rPh sb="0" eb="2">
      <t>シュウリョウ</t>
    </rPh>
    <rPh sb="2" eb="5">
      <t>ショウメイショ</t>
    </rPh>
    <phoneticPr fontId="21"/>
  </si>
  <si>
    <t>安定所番号</t>
    <rPh sb="0" eb="3">
      <t>アンテイジョ</t>
    </rPh>
    <rPh sb="3" eb="5">
      <t>バンゴウ</t>
    </rPh>
    <phoneticPr fontId="21"/>
  </si>
  <si>
    <t>修了認定</t>
    <rPh sb="0" eb="2">
      <t>シュウリョウ</t>
    </rPh>
    <rPh sb="2" eb="4">
      <t>ニンテイ</t>
    </rPh>
    <phoneticPr fontId="21"/>
  </si>
  <si>
    <t>施設名称</t>
    <phoneticPr fontId="7"/>
  </si>
  <si>
    <t>※1 各教育訓練施設で取り扱う事務の種別を選択。実施しない事務ついては、どのように対応するのか、備考に記載</t>
    <phoneticPr fontId="21"/>
  </si>
  <si>
    <t>様式第4号</t>
    <phoneticPr fontId="21"/>
  </si>
  <si>
    <t>通学</t>
    <rPh sb="0" eb="2">
      <t>ツウガク</t>
    </rPh>
    <phoneticPr fontId="21"/>
  </si>
  <si>
    <t>通信</t>
    <rPh sb="0" eb="2">
      <t>ツウシン</t>
    </rPh>
    <phoneticPr fontId="21"/>
  </si>
  <si>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1"/>
  </si>
  <si>
    <t>昼間（平日）</t>
    <rPh sb="0" eb="2">
      <t>ヒルマ</t>
    </rPh>
    <rPh sb="3" eb="5">
      <t>ヘイジツ</t>
    </rPh>
    <phoneticPr fontId="21"/>
  </si>
  <si>
    <t>夜間（平日）</t>
    <rPh sb="0" eb="2">
      <t>ヤカン</t>
    </rPh>
    <rPh sb="3" eb="5">
      <t>ヘイジツ</t>
    </rPh>
    <phoneticPr fontId="21"/>
  </si>
  <si>
    <t>eラーニング</t>
    <phoneticPr fontId="21"/>
  </si>
  <si>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7"/>
  </si>
  <si>
    <t>一部eラーニング</t>
    <rPh sb="0" eb="2">
      <t>イチブ</t>
    </rPh>
    <phoneticPr fontId="21"/>
  </si>
  <si>
    <t>昼間（平日）・土日</t>
    <rPh sb="0" eb="2">
      <t>ヒルマ</t>
    </rPh>
    <rPh sb="3" eb="5">
      <t>ヘイジツ</t>
    </rPh>
    <rPh sb="7" eb="9">
      <t>ドニチ</t>
    </rPh>
    <phoneticPr fontId="21"/>
  </si>
  <si>
    <t>教育訓練の
代表実施機関
の名称</t>
    <rPh sb="0" eb="2">
      <t>キョウイク</t>
    </rPh>
    <rPh sb="2" eb="4">
      <t>クンレン</t>
    </rPh>
    <rPh sb="6" eb="8">
      <t>ダイヒョウ</t>
    </rPh>
    <rPh sb="8" eb="10">
      <t>ジッシ</t>
    </rPh>
    <rPh sb="10" eb="12">
      <t>キカン</t>
    </rPh>
    <rPh sb="14" eb="16">
      <t>メイショウ</t>
    </rPh>
    <phoneticPr fontId="7"/>
  </si>
  <si>
    <t>夜間（平日）・土日</t>
    <rPh sb="0" eb="2">
      <t>ヤカン</t>
    </rPh>
    <rPh sb="3" eb="5">
      <t>ヘイジツ</t>
    </rPh>
    <rPh sb="7" eb="9">
      <t>ドニチ</t>
    </rPh>
    <phoneticPr fontId="21"/>
  </si>
  <si>
    <t>講座の名称</t>
    <rPh sb="0" eb="2">
      <t>コウザ</t>
    </rPh>
    <rPh sb="3" eb="5">
      <t>メイショウ</t>
    </rPh>
    <phoneticPr fontId="7"/>
  </si>
  <si>
    <t>様式第1号の
仮番号</t>
    <rPh sb="0" eb="2">
      <t>ヨウシキ</t>
    </rPh>
    <phoneticPr fontId="7"/>
  </si>
  <si>
    <t>経産省認定番号
[再認定講座のみ]</t>
    <rPh sb="0" eb="3">
      <t>ケイサンショウ</t>
    </rPh>
    <rPh sb="3" eb="5">
      <t>ニンテイ</t>
    </rPh>
    <rPh sb="5" eb="7">
      <t>バンゴウ</t>
    </rPh>
    <rPh sb="9" eb="10">
      <t>サイ</t>
    </rPh>
    <rPh sb="10" eb="12">
      <t>ニンテイ</t>
    </rPh>
    <phoneticPr fontId="7"/>
  </si>
  <si>
    <t>厚労省指定番号
[再認定講座のみ]</t>
    <rPh sb="0" eb="3">
      <t>コウロウショウ</t>
    </rPh>
    <rPh sb="3" eb="5">
      <t>シテイ</t>
    </rPh>
    <rPh sb="5" eb="7">
      <t>バンゴウ</t>
    </rPh>
    <rPh sb="9" eb="10">
      <t>サイ</t>
    </rPh>
    <rPh sb="10" eb="12">
      <t>ニンテイ</t>
    </rPh>
    <phoneticPr fontId="7"/>
  </si>
  <si>
    <t>１．教育訓練の概要</t>
    <rPh sb="2" eb="4">
      <t>キョウイク</t>
    </rPh>
    <rPh sb="4" eb="6">
      <t>クンレン</t>
    </rPh>
    <rPh sb="7" eb="9">
      <t>ガイヨウ</t>
    </rPh>
    <phoneticPr fontId="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</si>
  <si>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1"/>
  </si>
  <si>
    <t xml:space="preserve"> (2)　実施期間（開講月数／日数）</t>
    <rPh sb="5" eb="7">
      <t>ジッシ</t>
    </rPh>
    <rPh sb="7" eb="9">
      <t>キカン</t>
    </rPh>
    <rPh sb="10" eb="12">
      <t>カイコウ</t>
    </rPh>
    <rPh sb="12" eb="13">
      <t>ツキ</t>
    </rPh>
    <rPh sb="13" eb="14">
      <t>スウ</t>
    </rPh>
    <rPh sb="15" eb="17">
      <t>ニッスウ</t>
    </rPh>
    <phoneticPr fontId="7"/>
  </si>
  <si>
    <t>ヶ月／</t>
  </si>
  <si>
    <t>日</t>
    <rPh sb="0" eb="1">
      <t>ニチ</t>
    </rPh>
    <phoneticPr fontId="21"/>
  </si>
  <si>
    <t xml:space="preserve"> (3)　総授業時間（20時間以下は対象外)</t>
    <rPh sb="5" eb="6">
      <t>ソウ</t>
    </rPh>
    <rPh sb="6" eb="8">
      <t>ジュギョウ</t>
    </rPh>
    <rPh sb="8" eb="10">
      <t>ジカン</t>
    </rPh>
    <rPh sb="13" eb="15">
      <t>ジカン</t>
    </rPh>
    <rPh sb="15" eb="17">
      <t>イカ</t>
    </rPh>
    <rPh sb="18" eb="21">
      <t>タイショウガイ</t>
    </rPh>
    <phoneticPr fontId="7"/>
  </si>
  <si>
    <t xml:space="preserve">時間 </t>
    <rPh sb="0" eb="2">
      <t>ジカン</t>
    </rPh>
    <phoneticPr fontId="7"/>
  </si>
  <si>
    <t xml:space="preserve"> (4)　入学定員　</t>
    <rPh sb="5" eb="7">
      <t>ニュウガク</t>
    </rPh>
    <rPh sb="7" eb="9">
      <t>テイイン</t>
    </rPh>
    <phoneticPr fontId="7"/>
  </si>
  <si>
    <t xml:space="preserve"> (5)　講座の創設年月日</t>
    <rPh sb="5" eb="7">
      <t>コウザ</t>
    </rPh>
    <rPh sb="8" eb="10">
      <t>ソウセツ</t>
    </rPh>
    <rPh sb="10" eb="13">
      <t>ネンガッピ</t>
    </rPh>
    <phoneticPr fontId="7"/>
  </si>
  <si>
    <t xml:space="preserve"> (6)  実施方法</t>
    <rPh sb="6" eb="8">
      <t>ジッシ</t>
    </rPh>
    <rPh sb="8" eb="10">
      <t>ホウホウ</t>
    </rPh>
    <phoneticPr fontId="21"/>
  </si>
  <si>
    <t>区分</t>
    <rPh sb="0" eb="2">
      <t>クブン</t>
    </rPh>
    <phoneticPr fontId="21"/>
  </si>
  <si>
    <t>「通学」の場合</t>
    <rPh sb="1" eb="3">
      <t>ツウガク</t>
    </rPh>
    <rPh sb="5" eb="7">
      <t>バアイ</t>
    </rPh>
    <phoneticPr fontId="21"/>
  </si>
  <si>
    <t xml:space="preserve"> (7)  講座開講月（予定）</t>
    <rPh sb="6" eb="8">
      <t>コウザ</t>
    </rPh>
    <rPh sb="8" eb="10">
      <t>カイコウ</t>
    </rPh>
    <rPh sb="10" eb="11">
      <t>ツキ</t>
    </rPh>
    <rPh sb="12" eb="14">
      <t>ヨテイ</t>
    </rPh>
    <phoneticPr fontId="21"/>
  </si>
  <si>
    <t>1月</t>
    <rPh sb="1" eb="2">
      <t>ガツ</t>
    </rPh>
    <phoneticPr fontId="7"/>
  </si>
  <si>
    <t>2月</t>
    <rPh sb="1" eb="2">
      <t>ガツ</t>
    </rPh>
    <phoneticPr fontId="21"/>
  </si>
  <si>
    <t>3月</t>
    <rPh sb="1" eb="2">
      <t>ガツ</t>
    </rPh>
    <phoneticPr fontId="21"/>
  </si>
  <si>
    <t>4月</t>
    <rPh sb="1" eb="2">
      <t>ガツ</t>
    </rPh>
    <phoneticPr fontId="21"/>
  </si>
  <si>
    <t>5月</t>
    <rPh sb="1" eb="2">
      <t>ガツ</t>
    </rPh>
    <phoneticPr fontId="21"/>
  </si>
  <si>
    <t>6月</t>
    <rPh sb="1" eb="2">
      <t>ガツ</t>
    </rPh>
    <phoneticPr fontId="21"/>
  </si>
  <si>
    <t>「通信」の場合</t>
    <rPh sb="1" eb="3">
      <t>ツウシン</t>
    </rPh>
    <rPh sb="5" eb="7">
      <t>バアイ</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</si>
  <si>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</si>
  <si>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</si>
  <si>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</si>
  <si>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</si>
  <si>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</si>
  <si>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</si>
  <si>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 xml:space="preserve"> (8)  講座開始月</t>
    <rPh sb="6" eb="8">
      <t>コウザ</t>
    </rPh>
    <rPh sb="8" eb="10">
      <t>カイシ</t>
    </rPh>
    <rPh sb="10" eb="11">
      <t>ツキ</t>
    </rPh>
    <phoneticPr fontId="21"/>
  </si>
  <si>
    <t xml:space="preserve"> (9） 修了証の発行等の有無</t>
    <rPh sb="5" eb="8">
      <t>シュウリョウショウ</t>
    </rPh>
    <rPh sb="9" eb="11">
      <t>ハッコウ</t>
    </rPh>
    <rPh sb="11" eb="12">
      <t>トウ</t>
    </rPh>
    <rPh sb="13" eb="15">
      <t>ウム</t>
    </rPh>
    <phoneticPr fontId="21"/>
  </si>
  <si>
    <t xml:space="preserve"> (10)　実施実績（累計）　※１</t>
    <rPh sb="8" eb="10">
      <t>ジッセキ</t>
    </rPh>
    <rPh sb="11" eb="13">
      <t>ルイケイ</t>
    </rPh>
    <phoneticPr fontId="7"/>
  </si>
  <si>
    <t>回</t>
    <rPh sb="0" eb="1">
      <t>カイ</t>
    </rPh>
    <phoneticPr fontId="7"/>
  </si>
  <si>
    <t xml:space="preserve"> (11)　修了者実績（累計）</t>
    <rPh sb="12" eb="14">
      <t>ルイケイ</t>
    </rPh>
    <phoneticPr fontId="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</si>
  <si>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7"/>
  </si>
  <si>
    <t>1年目</t>
    <rPh sb="1" eb="3">
      <t>ネンメ</t>
    </rPh>
    <phoneticPr fontId="7"/>
  </si>
  <si>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7"/>
  </si>
  <si>
    <t>2年目</t>
    <rPh sb="1" eb="3">
      <t>ネンメ</t>
    </rPh>
    <phoneticPr fontId="7"/>
  </si>
  <si>
    <t>3年目</t>
    <rPh sb="1" eb="3">
      <t>ネンメ</t>
    </rPh>
    <phoneticPr fontId="7"/>
  </si>
  <si>
    <t xml:space="preserve"> (14)　申請講座のパッケージ等の状況
　　　　　　　　　　　※２</t>
    <rPh sb="6" eb="8">
      <t>シンセイ</t>
    </rPh>
    <rPh sb="8" eb="10">
      <t>コウザ</t>
    </rPh>
    <rPh sb="16" eb="17">
      <t>トウ</t>
    </rPh>
    <rPh sb="18" eb="20">
      <t>ジョウキョウ</t>
    </rPh>
    <phoneticPr fontId="7"/>
  </si>
  <si>
    <t>既存講座の申請</t>
    <rPh sb="0" eb="2">
      <t>キゾン</t>
    </rPh>
    <rPh sb="2" eb="4">
      <t>コウザ</t>
    </rPh>
    <rPh sb="5" eb="7">
      <t>シンセイ</t>
    </rPh>
    <phoneticPr fontId="21"/>
  </si>
  <si>
    <t>2つ以上の既存講座をパッケージ</t>
    <rPh sb="2" eb="4">
      <t>イジョウ</t>
    </rPh>
    <rPh sb="5" eb="7">
      <t>キゾン</t>
    </rPh>
    <rPh sb="7" eb="9">
      <t>コウザ</t>
    </rPh>
    <phoneticPr fontId="21"/>
  </si>
  <si>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1"/>
  </si>
  <si>
    <t xml:space="preserve"> (15)　パッケージの内容</t>
    <rPh sb="12" eb="14">
      <t>ナイヨウ</t>
    </rPh>
    <phoneticPr fontId="7"/>
  </si>
  <si>
    <t>既存講座１</t>
    <rPh sb="0" eb="2">
      <t>キゾン</t>
    </rPh>
    <rPh sb="2" eb="4">
      <t>コウザ</t>
    </rPh>
    <phoneticPr fontId="7"/>
  </si>
  <si>
    <t>既存講座２</t>
    <rPh sb="0" eb="2">
      <t>キゾン</t>
    </rPh>
    <rPh sb="2" eb="4">
      <t>コウザ</t>
    </rPh>
    <phoneticPr fontId="7"/>
  </si>
  <si>
    <t>既存講座３</t>
    <phoneticPr fontId="21"/>
  </si>
  <si>
    <t xml:space="preserve"> (16) 申請にあたり、新たに追加・変更
　　した内容　※３</t>
    <rPh sb="6" eb="8">
      <t>シンセイ</t>
    </rPh>
    <rPh sb="13" eb="14">
      <t>アラ</t>
    </rPh>
    <rPh sb="16" eb="18">
      <t>ツイカ</t>
    </rPh>
    <rPh sb="19" eb="21">
      <t>ヘンコウ</t>
    </rPh>
    <rPh sb="26" eb="28">
      <t>ナイヨウ</t>
    </rPh>
    <phoneticPr fontId="7"/>
  </si>
  <si>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7"/>
  </si>
  <si>
    <t>対象分野（2.(1))　</t>
    <phoneticPr fontId="21"/>
  </si>
  <si>
    <t>目標とするレベル(3.(1))　</t>
    <phoneticPr fontId="21"/>
  </si>
  <si>
    <t>具体的な到達目標(3.(2))</t>
    <phoneticPr fontId="21"/>
  </si>
  <si>
    <t>習得できるスキル(3.(3))　</t>
    <phoneticPr fontId="21"/>
  </si>
  <si>
    <t>教育訓練の内容（カリキュラム）(4)</t>
    <phoneticPr fontId="21"/>
  </si>
  <si>
    <t>受講者の推奨される実務経験(5.(1))　</t>
    <phoneticPr fontId="21"/>
  </si>
  <si>
    <t>受講者の推奨される知識・技術(5.(2))　</t>
    <phoneticPr fontId="21"/>
  </si>
  <si>
    <t>技術・知識の到達度の測定方法(6.(1))　</t>
    <phoneticPr fontId="21"/>
  </si>
  <si>
    <t>修了認定の判断基準(6.(2))　</t>
    <phoneticPr fontId="21"/>
  </si>
  <si>
    <t>受講の利便性を高める工夫(7.(1))</t>
    <phoneticPr fontId="21"/>
  </si>
  <si>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</si>
  <si>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1"/>
  </si>
  <si>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1"/>
  </si>
  <si>
    <t>※３　申請にあたって講座内容を追加・変更した場合は、「４．教育訓練の内容 （カリキュラム）」の番号を記載し、追加箇所及び追加内容等を具体的に記載してください。</t>
    <phoneticPr fontId="21"/>
  </si>
  <si>
    <t>　</t>
    <phoneticPr fontId="21"/>
  </si>
  <si>
    <t>2．教育訓練の対象分野</t>
    <rPh sb="2" eb="4">
      <t>キョウイク</t>
    </rPh>
    <rPh sb="4" eb="6">
      <t>クンレン</t>
    </rPh>
    <rPh sb="7" eb="9">
      <t>タイショウ</t>
    </rPh>
    <rPh sb="9" eb="11">
      <t>ブンヤ</t>
    </rPh>
    <phoneticPr fontId="7"/>
  </si>
  <si>
    <t>記載にあたっては、ロール対応表－1001（４行目・６行目・７行目）を確認いただき、その手順に沿って選択してください（以下のプルダウンはロール対応表-１００１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1"/>
  </si>
  <si>
    <t>（１）対象分野</t>
    <rPh sb="3" eb="5">
      <t>タイショウ</t>
    </rPh>
    <rPh sb="5" eb="7">
      <t>ブンヤ</t>
    </rPh>
    <phoneticPr fontId="21"/>
  </si>
  <si>
    <t>①当該講座の中で主として学習できる分野（ロール）を選択してください。</t>
    <rPh sb="17" eb="19">
      <t>ブンヤ</t>
    </rPh>
    <phoneticPr fontId="21"/>
  </si>
  <si>
    <t>プルダウンメニューよりロールを選択してください</t>
    <rPh sb="15" eb="17">
      <t>センタク</t>
    </rPh>
    <phoneticPr fontId="21"/>
  </si>
  <si>
    <t>②上記ロールの他に該当する分野（ロール）を選択してください。</t>
    <rPh sb="13" eb="15">
      <t>ブンヤ</t>
    </rPh>
    <phoneticPr fontId="21"/>
  </si>
  <si>
    <t>プルダウンメニューよりロールを選択してください（任意）</t>
    <rPh sb="15" eb="17">
      <t>センタク</t>
    </rPh>
    <rPh sb="24" eb="26">
      <t>ニンイ</t>
    </rPh>
    <phoneticPr fontId="21"/>
  </si>
  <si>
    <t>（2）ＡＩ関連を含む教育訓練への確認</t>
    <rPh sb="5" eb="7">
      <t>カンレン</t>
    </rPh>
    <rPh sb="8" eb="9">
      <t>フク</t>
    </rPh>
    <rPh sb="10" eb="12">
      <t>キョウイク</t>
    </rPh>
    <rPh sb="12" eb="14">
      <t>クンレン</t>
    </rPh>
    <rPh sb="16" eb="18">
      <t>カクニン</t>
    </rPh>
    <phoneticPr fontId="21"/>
  </si>
  <si>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1"/>
  </si>
  <si>
    <r>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t>
    </r>
    <r>
      <rPr>
        <sz val="10"/>
        <rFont val="ＭＳ Ｐゴシック"/>
        <family val="3"/>
        <charset val="128"/>
      </rPr>
      <t>58行目の</t>
    </r>
    <r>
      <rPr>
        <sz val="10"/>
        <color theme="1"/>
        <rFont val="ＭＳ Ｐゴシック"/>
        <family val="3"/>
        <charset val="128"/>
      </rPr>
      <t>空欄部分へ具体的な内容をご記入ください。</t>
    </r>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1"/>
  </si>
  <si>
    <t>a　AI事業者ガイドライン等の丁寧な周知</t>
    <rPh sb="4" eb="7">
      <t>ジギョウシャ</t>
    </rPh>
    <rPh sb="13" eb="14">
      <t>トウ</t>
    </rPh>
    <rPh sb="15" eb="17">
      <t>テイネイ</t>
    </rPh>
    <rPh sb="18" eb="20">
      <t>シュウチ</t>
    </rPh>
    <phoneticPr fontId="21"/>
  </si>
  <si>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1"/>
  </si>
  <si>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1"/>
  </si>
  <si>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1"/>
  </si>
  <si>
    <t>3．教育訓練の目標レベル</t>
    <rPh sb="2" eb="4">
      <t>キョウイク</t>
    </rPh>
    <rPh sb="4" eb="6">
      <t>クンレン</t>
    </rPh>
    <rPh sb="7" eb="9">
      <t>モクヒョウ</t>
    </rPh>
    <phoneticPr fontId="7"/>
  </si>
  <si>
    <t>（1）目標とするレベル</t>
    <phoneticPr fontId="7"/>
  </si>
  <si>
    <t xml:space="preserve"> ▼ 以下目標とするレベルに該当する場合は○を記入</t>
    <rPh sb="3" eb="5">
      <t>イカ</t>
    </rPh>
    <rPh sb="5" eb="7">
      <t>モクヒョウ</t>
    </rPh>
    <rPh sb="14" eb="16">
      <t>ガイトウ</t>
    </rPh>
    <rPh sb="18" eb="20">
      <t>バアイ</t>
    </rPh>
    <rPh sb="21" eb="23">
      <t>キニュウ</t>
    </rPh>
    <phoneticPr fontId="7"/>
  </si>
  <si>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1"/>
  </si>
  <si>
    <t>（2）講座全体を通じての到達目標</t>
    <rPh sb="3" eb="5">
      <t>コウザ</t>
    </rPh>
    <rPh sb="5" eb="7">
      <t>ゼンタイ</t>
    </rPh>
    <rPh sb="8" eb="9">
      <t>ツウ</t>
    </rPh>
    <rPh sb="12" eb="14">
      <t>トウタツ</t>
    </rPh>
    <rPh sb="14" eb="16">
      <t>モクヒョウ</t>
    </rPh>
    <phoneticPr fontId="7"/>
  </si>
  <si>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7"/>
  </si>
  <si>
    <t>（3）ロール毎の到達目標等</t>
    <rPh sb="6" eb="7">
      <t>ゴト</t>
    </rPh>
    <rPh sb="8" eb="10">
      <t>トウタツ</t>
    </rPh>
    <rPh sb="10" eb="12">
      <t>モクヒョウ</t>
    </rPh>
    <rPh sb="12" eb="13">
      <t>トウ</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</si>
  <si>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-1001（8行目）のリンク先資料のうち、各ロール（分野）の「担う責任・主な業務・スキル」のページに記載してある内容も参照しながら、ご記入ください（ロール対応表-1001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</si>
  <si>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主たるロール</t>
    <rPh sb="0" eb="1">
      <t>シュ</t>
    </rPh>
    <phoneticPr fontId="21"/>
  </si>
  <si>
    <t>その他該当ロール</t>
    <rPh sb="2" eb="3">
      <t>ホカ</t>
    </rPh>
    <rPh sb="3" eb="5">
      <t>ガイトウ</t>
    </rPh>
    <phoneticPr fontId="21"/>
  </si>
  <si>
    <t>（4）目標等の公表先</t>
    <rPh sb="3" eb="5">
      <t>モクヒョウ</t>
    </rPh>
    <rPh sb="5" eb="6">
      <t>トウ</t>
    </rPh>
    <rPh sb="7" eb="9">
      <t>コウヒョウ</t>
    </rPh>
    <rPh sb="9" eb="10">
      <t>サキ</t>
    </rPh>
    <phoneticPr fontId="7"/>
  </si>
  <si>
    <t>4．教育訓練の内容 （カリキュラム）　</t>
    <rPh sb="2" eb="4">
      <t>キョウイク</t>
    </rPh>
    <rPh sb="4" eb="6">
      <t>クンレン</t>
    </rPh>
    <rPh sb="7" eb="9">
      <t>ナイヨウ</t>
    </rPh>
    <phoneticPr fontId="7"/>
  </si>
  <si>
    <t>　「別表１との対応について（Q列～U列）」の記載にあたっては、ロール対応表－1001（９行目）を確認いただき、その手順に沿って選択してください（選択のプルダウンは、ロール対応表-1001（D列）で選択いただいたスキル項目と整合させてください）。
※「スキル項目(U列）」のプルダウンは、ロール対応表-1001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</si>
  <si>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番号</t>
    <rPh sb="0" eb="2">
      <t>バンゴウ</t>
    </rPh>
    <phoneticPr fontId="7"/>
  </si>
  <si>
    <t>単元／章　※１</t>
    <rPh sb="0" eb="2">
      <t>タンゲン</t>
    </rPh>
    <rPh sb="3" eb="4">
      <t>ショウ</t>
    </rPh>
    <phoneticPr fontId="7"/>
  </si>
  <si>
    <t>講義の内容と到達目標/
演習の内容と到達目標</t>
    <rPh sb="0" eb="2">
      <t>コウギ</t>
    </rPh>
    <rPh sb="3" eb="5">
      <t>ナイヨウ</t>
    </rPh>
    <rPh sb="6" eb="8">
      <t>トウタツ</t>
    </rPh>
    <rPh sb="8" eb="10">
      <t>モクヒョウ</t>
    </rPh>
    <phoneticPr fontId="7"/>
  </si>
  <si>
    <t>講義時間</t>
    <rPh sb="0" eb="2">
      <t>コウギ</t>
    </rPh>
    <rPh sb="2" eb="4">
      <t>ジカン</t>
    </rPh>
    <phoneticPr fontId="7"/>
  </si>
  <si>
    <t>ｅﾗｰﾆﾝｸﾞ等メディアの活用状況　
※２</t>
    <rPh sb="7" eb="8">
      <t>トウ</t>
    </rPh>
    <rPh sb="13" eb="15">
      <t>カツヨウ</t>
    </rPh>
    <rPh sb="15" eb="17">
      <t>ジョウキョウ</t>
    </rPh>
    <phoneticPr fontId="7"/>
  </si>
  <si>
    <t>演習の有無</t>
    <rPh sb="0" eb="2">
      <t>エンシュウ</t>
    </rPh>
    <rPh sb="3" eb="5">
      <t>ウム</t>
    </rPh>
    <phoneticPr fontId="7"/>
  </si>
  <si>
    <t>実績の有無</t>
    <rPh sb="0" eb="2">
      <t>ジッセキ</t>
    </rPh>
    <rPh sb="3" eb="5">
      <t>ウム</t>
    </rPh>
    <phoneticPr fontId="21"/>
  </si>
  <si>
    <t>別表1との対応について</t>
    <phoneticPr fontId="21"/>
  </si>
  <si>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1"/>
  </si>
  <si>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1"/>
  </si>
  <si>
    <t>カテゴリー</t>
    <phoneticPr fontId="21"/>
  </si>
  <si>
    <t>サブカテゴリー</t>
    <phoneticPr fontId="21"/>
  </si>
  <si>
    <t>　　合　　　計</t>
    <rPh sb="2" eb="3">
      <t>ゴウ</t>
    </rPh>
    <rPh sb="6" eb="7">
      <t>ケイ</t>
    </rPh>
    <phoneticPr fontId="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</si>
  <si>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1"/>
  </si>
  <si>
    <t>5．受講者の要件等</t>
    <rPh sb="2" eb="5">
      <t>ジュコウシャ</t>
    </rPh>
    <phoneticPr fontId="7"/>
  </si>
  <si>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7"/>
  </si>
  <si>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7"/>
  </si>
  <si>
    <t>（3）受講にあたり、性別限定や年齢制限の有無</t>
    <rPh sb="3" eb="5">
      <t>ジュコウ</t>
    </rPh>
    <rPh sb="10" eb="12">
      <t>セイベツ</t>
    </rPh>
    <rPh sb="12" eb="14">
      <t>ゲンテイ</t>
    </rPh>
    <rPh sb="15" eb="17">
      <t>ネンレイ</t>
    </rPh>
    <rPh sb="17" eb="19">
      <t>セイゲン</t>
    </rPh>
    <rPh sb="20" eb="22">
      <t>ウム</t>
    </rPh>
    <phoneticPr fontId="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</si>
  <si>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4"/>
  </si>
  <si>
    <t>６．教育効果の把握方法 （修了評価）</t>
    <rPh sb="2" eb="4">
      <t>キョウイク</t>
    </rPh>
    <rPh sb="13" eb="15">
      <t>シュウリョウ</t>
    </rPh>
    <rPh sb="15" eb="17">
      <t>ヒョウカ</t>
    </rPh>
    <phoneticPr fontId="7"/>
  </si>
  <si>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7"/>
  </si>
  <si>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7"/>
  </si>
  <si>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7"/>
  </si>
  <si>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7"/>
  </si>
  <si>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7"/>
  </si>
  <si>
    <t>出席率</t>
    <rPh sb="0" eb="3">
      <t>シュッセキリツ</t>
    </rPh>
    <phoneticPr fontId="21"/>
  </si>
  <si>
    <t>試験合格率</t>
    <rPh sb="0" eb="2">
      <t>シケン</t>
    </rPh>
    <rPh sb="2" eb="5">
      <t>ゴウカクリツ</t>
    </rPh>
    <phoneticPr fontId="21"/>
  </si>
  <si>
    <t>補講・追試の
有無</t>
    <rPh sb="0" eb="2">
      <t>ホコウ</t>
    </rPh>
    <rPh sb="3" eb="5">
      <t>ツイシ</t>
    </rPh>
    <rPh sb="7" eb="9">
      <t>ウム</t>
    </rPh>
    <phoneticPr fontId="21"/>
  </si>
  <si>
    <t>＜「補講・追試の有無」で、その他と回答した場合＞具体的な内容を記載してください。</t>
    <phoneticPr fontId="21"/>
  </si>
  <si>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7"/>
  </si>
  <si>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7"/>
  </si>
  <si>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7"/>
  </si>
  <si>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7"/>
  </si>
  <si>
    <t>（11）スクーリングの実施状況</t>
    <rPh sb="11" eb="13">
      <t>ジッシ</t>
    </rPh>
    <rPh sb="13" eb="15">
      <t>ジョウキョウ</t>
    </rPh>
    <phoneticPr fontId="7"/>
  </si>
  <si>
    <t>実施の有無</t>
    <rPh sb="0" eb="2">
      <t>ジッシ</t>
    </rPh>
    <rPh sb="3" eb="5">
      <t>ウム</t>
    </rPh>
    <phoneticPr fontId="21"/>
  </si>
  <si>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1"/>
  </si>
  <si>
    <t>７．受講の利便性</t>
    <rPh sb="2" eb="4">
      <t>ジュコウ</t>
    </rPh>
    <rPh sb="5" eb="8">
      <t>リベンセイ</t>
    </rPh>
    <phoneticPr fontId="7"/>
  </si>
  <si>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7"/>
  </si>
  <si>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7"/>
  </si>
  <si>
    <t xml:space="preserve"> (2) 受講者に対するサポート体制</t>
    <rPh sb="5" eb="7">
      <t>ジュコウ</t>
    </rPh>
    <rPh sb="9" eb="10">
      <t>タイ</t>
    </rPh>
    <rPh sb="16" eb="18">
      <t>タイセイ</t>
    </rPh>
    <phoneticPr fontId="7"/>
  </si>
  <si>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7"/>
  </si>
  <si>
    <t xml:space="preserve"> (3) 受講の利便性に関する公表先　</t>
    <rPh sb="5" eb="7">
      <t>ジュコウ</t>
    </rPh>
    <rPh sb="8" eb="11">
      <t>リベンセイ</t>
    </rPh>
    <rPh sb="12" eb="13">
      <t>カン</t>
    </rPh>
    <rPh sb="15" eb="17">
      <t>コウヒョウ</t>
    </rPh>
    <rPh sb="17" eb="18">
      <t>サキ</t>
    </rPh>
    <phoneticPr fontId="7"/>
  </si>
  <si>
    <t xml:space="preserve"> (4) 授業を行う
　　場合の具体的
　　な措置
</t>
    <rPh sb="5" eb="7">
      <t>ジュギョウ</t>
    </rPh>
    <rPh sb="8" eb="9">
      <t>オコナ</t>
    </rPh>
    <rPh sb="13" eb="15">
      <t>バアイ</t>
    </rPh>
    <rPh sb="16" eb="19">
      <t>グタイテキ</t>
    </rPh>
    <rPh sb="23" eb="25">
      <t>ソチ</t>
    </rPh>
    <phoneticPr fontId="7"/>
  </si>
  <si>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7"/>
  </si>
  <si>
    <t>②受講者の本人確認方法</t>
    <rPh sb="1" eb="4">
      <t>ジュコウシャ</t>
    </rPh>
    <rPh sb="5" eb="7">
      <t>ホンニン</t>
    </rPh>
    <rPh sb="7" eb="9">
      <t>カクニン</t>
    </rPh>
    <rPh sb="9" eb="11">
      <t>ホウホウ</t>
    </rPh>
    <phoneticPr fontId="7"/>
  </si>
  <si>
    <t>受講申込み時</t>
    <rPh sb="0" eb="2">
      <t>ジュコウ</t>
    </rPh>
    <rPh sb="2" eb="4">
      <t>モウシコミ</t>
    </rPh>
    <rPh sb="5" eb="6">
      <t>ジ</t>
    </rPh>
    <phoneticPr fontId="7"/>
  </si>
  <si>
    <t>受講期間中</t>
    <rPh sb="0" eb="2">
      <t>ジュコウ</t>
    </rPh>
    <rPh sb="2" eb="5">
      <t>キカンチュウ</t>
    </rPh>
    <phoneticPr fontId="7"/>
  </si>
  <si>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7"/>
  </si>
  <si>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7"/>
  </si>
  <si>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7"/>
  </si>
  <si>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7"/>
  </si>
  <si>
    <t xml:space="preserve"> (2) アンケートの実施方法</t>
    <phoneticPr fontId="7"/>
  </si>
  <si>
    <t xml:space="preserve"> (3) アンケートの内容・項目</t>
    <rPh sb="11" eb="13">
      <t>ナイヨウ</t>
    </rPh>
    <rPh sb="14" eb="16">
      <t>コウモク</t>
    </rPh>
    <phoneticPr fontId="7"/>
  </si>
  <si>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7"/>
  </si>
  <si>
    <r>
      <t xml:space="preserve"> (5) </t>
    </r>
    <r>
      <rPr>
        <sz val="9"/>
        <color theme="1"/>
        <rFont val="ＭＳ Ｐ明朝"/>
        <family val="1"/>
        <charset val="128"/>
      </rPr>
      <t>アンケート結果の反映方法</t>
    </r>
    <rPh sb="10" eb="12">
      <t>ケッカ</t>
    </rPh>
    <rPh sb="13" eb="15">
      <t>ハンエイ</t>
    </rPh>
    <rPh sb="15" eb="17">
      <t>ホウホウ</t>
    </rPh>
    <phoneticPr fontId="7"/>
  </si>
  <si>
    <t>※</t>
    <phoneticPr fontId="7"/>
  </si>
  <si>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7"/>
  </si>
  <si>
    <t>分かるアンケート等の結果について提出してください。</t>
    <rPh sb="16" eb="18">
      <t>テイシュツ</t>
    </rPh>
    <phoneticPr fontId="7"/>
  </si>
  <si>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7"/>
  </si>
  <si>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7"/>
  </si>
  <si>
    <t xml:space="preserve"> (2) フォローアップ調査の実施
　　時期</t>
    <rPh sb="12" eb="14">
      <t>チョウサ</t>
    </rPh>
    <rPh sb="15" eb="17">
      <t>ジッシ</t>
    </rPh>
    <rPh sb="20" eb="22">
      <t>ジキ</t>
    </rPh>
    <phoneticPr fontId="7"/>
  </si>
  <si>
    <t>修了後</t>
    <rPh sb="0" eb="3">
      <t>シュウリョウゴ</t>
    </rPh>
    <phoneticPr fontId="7"/>
  </si>
  <si>
    <t>ヶ月後</t>
    <rPh sb="1" eb="2">
      <t>ゲツ</t>
    </rPh>
    <rPh sb="2" eb="3">
      <t>ゴ</t>
    </rPh>
    <phoneticPr fontId="7"/>
  </si>
  <si>
    <t>※終了後、６～１２か月程度での実施が必要</t>
    <rPh sb="1" eb="4">
      <t>シュウリョウゴ</t>
    </rPh>
    <rPh sb="10" eb="11">
      <t>ゲツ</t>
    </rPh>
    <rPh sb="11" eb="13">
      <t>テイド</t>
    </rPh>
    <rPh sb="15" eb="17">
      <t>ジッシ</t>
    </rPh>
    <rPh sb="18" eb="20">
      <t>ヒツヨウ</t>
    </rPh>
    <phoneticPr fontId="7"/>
  </si>
  <si>
    <t xml:space="preserve"> (3) フォローアップ調査の実施
　　方法</t>
    <rPh sb="12" eb="14">
      <t>チョウサ</t>
    </rPh>
    <phoneticPr fontId="7"/>
  </si>
  <si>
    <t xml:space="preserve"> (4) フォローアップ調査の内容・
　　項目</t>
    <rPh sb="12" eb="14">
      <t>チョウサ</t>
    </rPh>
    <rPh sb="15" eb="17">
      <t>ナイヨウ</t>
    </rPh>
    <rPh sb="21" eb="23">
      <t>コウモク</t>
    </rPh>
    <phoneticPr fontId="7"/>
  </si>
  <si>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7"/>
  </si>
  <si>
    <t xml:space="preserve"> (6) フォローアップ調査反映方法</t>
    <rPh sb="12" eb="14">
      <t>チョウサ</t>
    </rPh>
    <rPh sb="14" eb="16">
      <t>ハンエイ</t>
    </rPh>
    <rPh sb="16" eb="18">
      <t>ホウホウ</t>
    </rPh>
    <phoneticPr fontId="7"/>
  </si>
  <si>
    <t>１０．サブジェクトマターエキスパート（SME：領域専門家）と講師</t>
    <rPh sb="23" eb="25">
      <t>リョウイキ</t>
    </rPh>
    <rPh sb="25" eb="28">
      <t>センモンカ</t>
    </rPh>
    <rPh sb="30" eb="32">
      <t>コウシ</t>
    </rPh>
    <phoneticPr fontId="7"/>
  </si>
  <si>
    <t>SME
番号</t>
    <rPh sb="4" eb="6">
      <t>バンゴウ</t>
    </rPh>
    <phoneticPr fontId="7"/>
  </si>
  <si>
    <t>氏名</t>
    <rPh sb="0" eb="2">
      <t>シメイ</t>
    </rPh>
    <phoneticPr fontId="7"/>
  </si>
  <si>
    <t>所属・役職</t>
    <rPh sb="0" eb="2">
      <t>ショゾク</t>
    </rPh>
    <rPh sb="3" eb="5">
      <t>ヤクショク</t>
    </rPh>
    <phoneticPr fontId="7"/>
  </si>
  <si>
    <t>当該教育訓練の監修に係る関与</t>
    <rPh sb="0" eb="2">
      <t>トウガイ</t>
    </rPh>
    <rPh sb="2" eb="4">
      <t>キョウイク</t>
    </rPh>
    <rPh sb="4" eb="6">
      <t>クンレン</t>
    </rPh>
    <rPh sb="7" eb="9">
      <t>カンシュウ</t>
    </rPh>
    <rPh sb="10" eb="11">
      <t>カカ</t>
    </rPh>
    <rPh sb="12" eb="14">
      <t>カンヨ</t>
    </rPh>
    <phoneticPr fontId="7"/>
  </si>
  <si>
    <t>担当
講師
番号</t>
    <rPh sb="0" eb="2">
      <t>タントウ</t>
    </rPh>
    <rPh sb="3" eb="5">
      <t>コウシ</t>
    </rPh>
    <rPh sb="6" eb="8">
      <t>バンゴウ</t>
    </rPh>
    <phoneticPr fontId="7"/>
  </si>
  <si>
    <t>当該教育訓練における役割等</t>
    <rPh sb="0" eb="2">
      <t>トウガイ</t>
    </rPh>
    <rPh sb="2" eb="4">
      <t>キョウイク</t>
    </rPh>
    <rPh sb="4" eb="6">
      <t>クンレン</t>
    </rPh>
    <rPh sb="10" eb="12">
      <t>ヤクワリ</t>
    </rPh>
    <rPh sb="12" eb="13">
      <t>トウ</t>
    </rPh>
    <phoneticPr fontId="7"/>
  </si>
  <si>
    <t>補助
教員等</t>
    <rPh sb="0" eb="2">
      <t>ホジョ</t>
    </rPh>
    <rPh sb="4" eb="5">
      <t>トウ</t>
    </rPh>
    <phoneticPr fontId="7"/>
  </si>
  <si>
    <t>人数</t>
    <rPh sb="0" eb="2">
      <t>ニンズウ</t>
    </rPh>
    <phoneticPr fontId="7"/>
  </si>
  <si>
    <t>当該教育訓練における役割等</t>
    <phoneticPr fontId="21"/>
  </si>
  <si>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1"/>
  </si>
  <si>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4"/>
  </si>
  <si>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7"/>
  </si>
  <si>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7"/>
  </si>
  <si>
    <t>　　はい</t>
  </si>
  <si>
    <t>　　いいえ</t>
  </si>
  <si>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7"/>
  </si>
  <si>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7"/>
  </si>
  <si>
    <t xml:space="preserve"> (5)企業からの送り出しによる者のみを対象とする教育訓練、専ら起業人材の育成を目的とする教育訓練のいずれか又はいずれにも該当するか。</t>
    <phoneticPr fontId="7"/>
  </si>
  <si>
    <t>１２．資格取得状況・就職状況等</t>
    <rPh sb="3" eb="5">
      <t>シカク</t>
    </rPh>
    <rPh sb="5" eb="7">
      <t>シュトク</t>
    </rPh>
    <rPh sb="7" eb="9">
      <t>ジョウキョウ</t>
    </rPh>
    <rPh sb="10" eb="12">
      <t>シュウショク</t>
    </rPh>
    <rPh sb="12" eb="14">
      <t>ジョウキョウ</t>
    </rPh>
    <rPh sb="14" eb="15">
      <t>トウ</t>
    </rPh>
    <phoneticPr fontId="74"/>
  </si>
  <si>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4"/>
  </si>
  <si>
    <t>※計算式にご注意ください。</t>
    <rPh sb="1" eb="4">
      <t>ケイサンシキ</t>
    </rPh>
    <rPh sb="6" eb="8">
      <t>チュウイ</t>
    </rPh>
    <phoneticPr fontId="74"/>
  </si>
  <si>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4"/>
  </si>
  <si>
    <t xml:space="preserve">選択した期間　※１ </t>
    <rPh sb="0" eb="2">
      <t>センタク</t>
    </rPh>
    <rPh sb="4" eb="6">
      <t>キカン</t>
    </rPh>
    <phoneticPr fontId="74"/>
  </si>
  <si>
    <t>①選択した期間の
修了者数※２</t>
    <rPh sb="1" eb="3">
      <t>センタク</t>
    </rPh>
    <rPh sb="5" eb="7">
      <t>キカン</t>
    </rPh>
    <rPh sb="9" eb="12">
      <t>シュウリョウシャ</t>
    </rPh>
    <rPh sb="12" eb="13">
      <t>スウ</t>
    </rPh>
    <phoneticPr fontId="74"/>
  </si>
  <si>
    <t>②　①に係る講座の
入構（入学）者数</t>
    <rPh sb="4" eb="5">
      <t>カカ</t>
    </rPh>
    <rPh sb="6" eb="8">
      <t>コウザ</t>
    </rPh>
    <rPh sb="10" eb="12">
      <t>ニュウコウ</t>
    </rPh>
    <rPh sb="13" eb="15">
      <t>ニュウガク</t>
    </rPh>
    <rPh sb="16" eb="17">
      <t>シャ</t>
    </rPh>
    <rPh sb="17" eb="18">
      <t>スウ</t>
    </rPh>
    <phoneticPr fontId="74"/>
  </si>
  <si>
    <t>③　①のうち、就職者数
※３</t>
    <rPh sb="7" eb="10">
      <t>シュウショクシャ</t>
    </rPh>
    <rPh sb="10" eb="11">
      <t>スウ</t>
    </rPh>
    <phoneticPr fontId="74"/>
  </si>
  <si>
    <t>④　①のうち在職者数※４</t>
    <rPh sb="6" eb="9">
      <t>ザイショクシャ</t>
    </rPh>
    <rPh sb="9" eb="10">
      <t>スウ</t>
    </rPh>
    <phoneticPr fontId="74"/>
  </si>
  <si>
    <t>⑤　就職・在職率※５
（③＋④/②）</t>
    <rPh sb="2" eb="4">
      <t>シュウショク</t>
    </rPh>
    <rPh sb="5" eb="7">
      <t>ザイショク</t>
    </rPh>
    <rPh sb="7" eb="8">
      <t>リツ</t>
    </rPh>
    <phoneticPr fontId="74"/>
  </si>
  <si>
    <t>合計</t>
    <rPh sb="0" eb="2">
      <t>ゴウケイ</t>
    </rPh>
    <phoneticPr fontId="74"/>
  </si>
  <si>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①の修了者数については、入講（入学）年度の異なる修了者（留年者・休学者・退学者・編入者等）を除いた人数を記入してください。
※３　①の修了者のうち、受講開始時に職に就いていなかった者で指定申請日までに就職した者の数を記入してください。この場合、就職したとは、臨時的な仕事に就職した者は含めません。
※４　①の修了者のうち、受講開始時に既に職に就いていた者で、卒業後も引き続きその職にある者及び受講開始時に既に職に就いている者で、指定申請日までに別の職に転職した者の数を記入してください。
※５　入講(入学)者数に占める就職・在職者数の割合(就職・在職率)が80％以上に満たない場合は、指定されません。</t>
    <rPh sb="3" eb="4">
      <t>マエ</t>
    </rPh>
    <rPh sb="6" eb="7">
      <t>ネン</t>
    </rPh>
    <rPh sb="10" eb="12">
      <t>センタク</t>
    </rPh>
    <rPh sb="16" eb="17">
      <t>ネン</t>
    </rPh>
    <rPh sb="28" eb="30">
      <t>キニュウ</t>
    </rPh>
    <rPh sb="116" eb="118">
      <t>カノウ</t>
    </rPh>
    <phoneticPr fontId="21"/>
  </si>
  <si>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4"/>
  </si>
  <si>
    <t>１の講座名称</t>
    <rPh sb="2" eb="4">
      <t>コウザ</t>
    </rPh>
    <rPh sb="4" eb="6">
      <t>メイショウ</t>
    </rPh>
    <phoneticPr fontId="74"/>
  </si>
  <si>
    <t>2の講座名称</t>
    <rPh sb="2" eb="4">
      <t>コウザ</t>
    </rPh>
    <rPh sb="4" eb="6">
      <t>メイショウ</t>
    </rPh>
    <phoneticPr fontId="74"/>
  </si>
  <si>
    <t>3の講座名称</t>
    <rPh sb="2" eb="4">
      <t>コウザ</t>
    </rPh>
    <rPh sb="4" eb="6">
      <t>メイショウ</t>
    </rPh>
    <phoneticPr fontId="74"/>
  </si>
  <si>
    <t>4の講座名称</t>
    <rPh sb="2" eb="4">
      <t>コウザ</t>
    </rPh>
    <rPh sb="4" eb="6">
      <t>メイショウ</t>
    </rPh>
    <phoneticPr fontId="74"/>
  </si>
  <si>
    <t>5の講座名称</t>
    <rPh sb="2" eb="4">
      <t>コウザ</t>
    </rPh>
    <rPh sb="4" eb="6">
      <t>メイショウ</t>
    </rPh>
    <phoneticPr fontId="74"/>
  </si>
  <si>
    <t>6の講座名称</t>
    <rPh sb="2" eb="4">
      <t>コウザ</t>
    </rPh>
    <rPh sb="4" eb="6">
      <t>メイショウ</t>
    </rPh>
    <phoneticPr fontId="74"/>
  </si>
  <si>
    <t>１３．販売活動等の内容</t>
    <rPh sb="3" eb="5">
      <t>ハンバイ</t>
    </rPh>
    <rPh sb="5" eb="7">
      <t>カツドウ</t>
    </rPh>
    <rPh sb="7" eb="8">
      <t>トウ</t>
    </rPh>
    <rPh sb="9" eb="11">
      <t>ナイヨウ</t>
    </rPh>
    <phoneticPr fontId="74"/>
  </si>
  <si>
    <t>（１）販売活動等（※２）の内容</t>
    <rPh sb="3" eb="5">
      <t>ハンバイ</t>
    </rPh>
    <rPh sb="5" eb="7">
      <t>カツドウ</t>
    </rPh>
    <rPh sb="7" eb="8">
      <t>トウ</t>
    </rPh>
    <rPh sb="13" eb="15">
      <t>ナイヨウ</t>
    </rPh>
    <phoneticPr fontId="74"/>
  </si>
  <si>
    <t>①販売活動等の態様</t>
    <rPh sb="1" eb="3">
      <t>ハンバイ</t>
    </rPh>
    <rPh sb="3" eb="5">
      <t>カツドウ</t>
    </rPh>
    <rPh sb="5" eb="6">
      <t>トウ</t>
    </rPh>
    <rPh sb="7" eb="9">
      <t>タイヨウ</t>
    </rPh>
    <phoneticPr fontId="74"/>
  </si>
  <si>
    <t>②具体的な販売活動等の内容・方法</t>
    <rPh sb="1" eb="4">
      <t>グタイテキ</t>
    </rPh>
    <rPh sb="5" eb="7">
      <t>ハンバイ</t>
    </rPh>
    <rPh sb="7" eb="9">
      <t>カツドウ</t>
    </rPh>
    <rPh sb="9" eb="10">
      <t>トウ</t>
    </rPh>
    <rPh sb="11" eb="13">
      <t>ナイヨウ</t>
    </rPh>
    <rPh sb="14" eb="16">
      <t>ホウホウ</t>
    </rPh>
    <phoneticPr fontId="74"/>
  </si>
  <si>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4"/>
  </si>
  <si>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4"/>
  </si>
  <si>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4"/>
  </si>
  <si>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4"/>
  </si>
  <si>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4"/>
  </si>
  <si>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4"/>
  </si>
  <si>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4"/>
  </si>
  <si>
    <t>（２）教育訓練施設における販売活動体制</t>
    <rPh sb="3" eb="5">
      <t>キョウイク</t>
    </rPh>
    <rPh sb="5" eb="7">
      <t>クンレン</t>
    </rPh>
    <rPh sb="7" eb="9">
      <t>シセツ</t>
    </rPh>
    <rPh sb="13" eb="15">
      <t>ハンバイ</t>
    </rPh>
    <rPh sb="15" eb="17">
      <t>カツドウ</t>
    </rPh>
    <rPh sb="17" eb="19">
      <t>タイセイ</t>
    </rPh>
    <phoneticPr fontId="74"/>
  </si>
  <si>
    <t>※１　販売活動等とは、広告、宣伝も含めた当該教育訓練講座の販売、募集、勧誘の活動等を指します。</t>
    <phoneticPr fontId="21"/>
  </si>
  <si>
    <t>※２　販売代理店等とは、契約関係の有無及びいかなる名称によるかを問わず、販売代理店、販売取次店、販売代理員その他当該教育訓練講座を販売する者全てを指します。</t>
    <phoneticPr fontId="21"/>
  </si>
  <si>
    <t>１４．教育訓練施設における販売活動体制</t>
    <rPh sb="3" eb="5">
      <t>キョウイク</t>
    </rPh>
    <rPh sb="5" eb="7">
      <t>クンレン</t>
    </rPh>
    <rPh sb="7" eb="9">
      <t>シセツ</t>
    </rPh>
    <rPh sb="13" eb="15">
      <t>ハンバイ</t>
    </rPh>
    <rPh sb="15" eb="17">
      <t>カツドウ</t>
    </rPh>
    <rPh sb="17" eb="19">
      <t>タイセイ</t>
    </rPh>
    <phoneticPr fontId="74"/>
  </si>
  <si>
    <t>（１）販売活動等管理責任者</t>
    <rPh sb="3" eb="5">
      <t>ハンバイ</t>
    </rPh>
    <rPh sb="5" eb="7">
      <t>カツドウ</t>
    </rPh>
    <rPh sb="7" eb="8">
      <t>トウ</t>
    </rPh>
    <rPh sb="8" eb="10">
      <t>カンリ</t>
    </rPh>
    <rPh sb="10" eb="13">
      <t>セキニンシャ</t>
    </rPh>
    <phoneticPr fontId="74"/>
  </si>
  <si>
    <t>（ふりがな）</t>
    <phoneticPr fontId="21"/>
  </si>
  <si>
    <t>　　TEL：</t>
    <phoneticPr fontId="21"/>
  </si>
  <si>
    <t>氏　名：</t>
    <phoneticPr fontId="21"/>
  </si>
  <si>
    <t>　　FAX：</t>
    <phoneticPr fontId="21"/>
  </si>
  <si>
    <t>所　属：</t>
    <phoneticPr fontId="21"/>
  </si>
  <si>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1"/>
  </si>
  <si>
    <t>担当部署名</t>
    <rPh sb="0" eb="2">
      <t>タントウ</t>
    </rPh>
    <rPh sb="2" eb="5">
      <t>ブショメイ</t>
    </rPh>
    <phoneticPr fontId="21"/>
  </si>
  <si>
    <t>担当者人数</t>
    <rPh sb="0" eb="3">
      <t>タントウシャ</t>
    </rPh>
    <rPh sb="3" eb="5">
      <t>ニンズウ</t>
    </rPh>
    <phoneticPr fontId="21"/>
  </si>
  <si>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4"/>
  </si>
  <si>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4"/>
  </si>
  <si>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4"/>
  </si>
  <si>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4"/>
  </si>
  <si>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4"/>
  </si>
  <si>
    <t xml:space="preserve">※1　申請講座に限らず、施設全体での取り組み状況を記入してください。
</t>
    <phoneticPr fontId="21"/>
  </si>
  <si>
    <t>※2　申請講座において、過去3年以内に実施された場合に限り、記入してください。</t>
    <phoneticPr fontId="21"/>
  </si>
  <si>
    <t>DX推進スキル標準　ロール対応表</t>
    <rPh sb="13" eb="15">
      <t>タイオウ</t>
    </rPh>
    <rPh sb="15" eb="16">
      <t>ヒョウ</t>
    </rPh>
    <phoneticPr fontId="21"/>
  </si>
  <si>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1"/>
  </si>
  <si>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1"/>
  </si>
  <si>
    <t>＜各スキル項目における具体的な学習項目例等について＞</t>
    <rPh sb="20" eb="21">
      <t>ナド</t>
    </rPh>
    <phoneticPr fontId="21"/>
  </si>
  <si>
    <t>②12行目をご確認ください。①で選択したスキル項目に応じて、該当する「ロール（DX推進において担うことが期待される役割）」のセルが朱塗りされます。
　それらが、個票ｰ1001「２．教育訓練の対象分野」において選択ができる、当該講座の「ロール」となります。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</si>
  <si>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</si>
  <si>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＜各人材類型における「ロール」の定義について＞</t>
    <rPh sb="1" eb="2">
      <t>カク</t>
    </rPh>
    <rPh sb="2" eb="4">
      <t>ジンザイ</t>
    </rPh>
    <rPh sb="4" eb="6">
      <t>ルイケイ</t>
    </rPh>
    <rPh sb="16" eb="18">
      <t>テイギ</t>
    </rPh>
    <phoneticPr fontId="21"/>
  </si>
  <si>
    <t>④①のスキル項目の記載を基に、『個票ｰ1001「４．教育訓練の内容 （カリキュラム）』において、各単元の内容とスキル項目の整合性を確認し、個票へ記載してください。</t>
    <phoneticPr fontId="21"/>
  </si>
  <si>
    <t>　※また、12行目・E列～S列には、各ロールごとにページリンクを貼っていますので、申請分野（ロール）の各ページに直接遷移されたい方はこちらを活用ください。</t>
    <phoneticPr fontId="21"/>
  </si>
  <si>
    <t>　　　　　　　　　　　　　　　　　　　　　　　　　　　　　　　　　　人材類型
　　　　　　　　　　　　　　　　　　　　　　　　　　　　　　　　　　　　ロール
 　　　スキル</t>
    <rPh sb="34" eb="36">
      <t>ジンザイ</t>
    </rPh>
    <rPh sb="36" eb="38">
      <t>ルイケイ</t>
    </rPh>
    <phoneticPr fontId="74"/>
  </si>
  <si>
    <t>ビジネスアーキテクト</t>
  </si>
  <si>
    <t>デザイナー</t>
  </si>
  <si>
    <t>データサイエンティスト</t>
  </si>
  <si>
    <t>ビジネスアーキテクト
（新規事業開発）</t>
    <phoneticPr fontId="74"/>
  </si>
  <si>
    <t>ビジネスアーキテクト
（既存事業の高度化）</t>
    <phoneticPr fontId="74"/>
  </si>
  <si>
    <t>ビジネスアーキテクト
（社内業務の高度化・
効率化）</t>
    <rPh sb="22" eb="25">
      <t>コウリツカ</t>
    </rPh>
    <phoneticPr fontId="21"/>
  </si>
  <si>
    <t>サービス
デザイナー</t>
    <phoneticPr fontId="21"/>
  </si>
  <si>
    <t>ＵＸ／ＵＩ
デザイナー</t>
    <phoneticPr fontId="21"/>
  </si>
  <si>
    <t>グラフィック
デザイナー</t>
    <phoneticPr fontId="74"/>
  </si>
  <si>
    <t xml:space="preserve">データビジネス
ストラテジスト </t>
    <phoneticPr fontId="21"/>
  </si>
  <si>
    <t xml:space="preserve">データサイエンス
プロフェッショナル </t>
  </si>
  <si>
    <t>データエンジニア</t>
  </si>
  <si>
    <t>フロントエンド
エンジニア</t>
    <phoneticPr fontId="21"/>
  </si>
  <si>
    <t>バックエンド
エンジニア</t>
    <phoneticPr fontId="21"/>
  </si>
  <si>
    <t>クラウド
エンジニア／
ＳＲＥ</t>
    <phoneticPr fontId="21"/>
  </si>
  <si>
    <t>フィジカル
コンピューティング
エンジニア</t>
    <phoneticPr fontId="74"/>
  </si>
  <si>
    <t>サイバー
セキュリティ
マネージャー</t>
    <phoneticPr fontId="21"/>
  </si>
  <si>
    <t xml:space="preserve">サイバー
セキュリテイ
エンジニア </t>
    <phoneticPr fontId="74"/>
  </si>
  <si>
    <t>講座との対応</t>
    <rPh sb="0" eb="2">
      <t>コウザ</t>
    </rPh>
    <rPh sb="4" eb="6">
      <t>タイオウ</t>
    </rPh>
    <phoneticPr fontId="74"/>
  </si>
  <si>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1"/>
  </si>
  <si>
    <t>a</t>
  </si>
  <si>
    <t>d</t>
  </si>
  <si>
    <t>b</t>
  </si>
  <si>
    <t>c</t>
  </si>
  <si>
    <t>エンタープライズアーキテクチャ</t>
    <phoneticPr fontId="21"/>
  </si>
  <si>
    <t>ビジネスモデル
・プロセス</t>
    <phoneticPr fontId="74"/>
  </si>
  <si>
    <t>検証（ビジネス視点）</t>
    <phoneticPr fontId="21"/>
  </si>
  <si>
    <t>データ・AIの
戦略的活用</t>
    <phoneticPr fontId="74"/>
  </si>
  <si>
    <t>AI・
データサイエンス</t>
    <phoneticPr fontId="74"/>
  </si>
  <si>
    <t>データ
エンジニアリング</t>
    <phoneticPr fontId="21"/>
  </si>
  <si>
    <t>ソフトウェア設計手法</t>
    <phoneticPr fontId="21"/>
  </si>
  <si>
    <t>デジタル
テクノロジー</t>
    <phoneticPr fontId="74"/>
  </si>
  <si>
    <t>セキュリティ
マネジメント</t>
    <phoneticPr fontId="74"/>
  </si>
  <si>
    <t>ビジネスアーキテクト（新規事業開発）</t>
    <phoneticPr fontId="74"/>
  </si>
  <si>
    <t>ビジネスアーキテクト（既存事業の高度化）</t>
    <phoneticPr fontId="74"/>
  </si>
  <si>
    <t>ビジネスアーキテクト（社内業務の高度化・効率化）</t>
    <rPh sb="20" eb="23">
      <t>コウリツカ</t>
    </rPh>
    <phoneticPr fontId="21"/>
  </si>
  <si>
    <t>グラフィックデザイナー</t>
    <phoneticPr fontId="74"/>
  </si>
  <si>
    <t xml:space="preserve">データサイエンスプロフェッショナル </t>
    <phoneticPr fontId="21"/>
  </si>
  <si>
    <t>フィジカルコンピューティングエンジニア</t>
    <phoneticPr fontId="74"/>
  </si>
  <si>
    <t xml:space="preserve">サイバーセキュリテイエンジニア </t>
    <phoneticPr fontId="74"/>
  </si>
  <si>
    <t>手順④を記載してください。</t>
    <rPh sb="0" eb="2">
      <t>テジュン</t>
    </rPh>
    <rPh sb="4" eb="6">
      <t>キサイ</t>
    </rPh>
    <phoneticPr fontId="21"/>
  </si>
  <si>
    <t>様式第5号</t>
    <rPh sb="0" eb="2">
      <t>ヨウシキ</t>
    </rPh>
    <rPh sb="2" eb="3">
      <t>ダイ</t>
    </rPh>
    <rPh sb="4" eb="5">
      <t>ゴウ</t>
    </rPh>
    <phoneticPr fontId="7"/>
  </si>
  <si>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1"/>
  </si>
  <si>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7"/>
  </si>
  <si>
    <t>教育訓練の代表実施機関の名称</t>
    <rPh sb="0" eb="2">
      <t>キョウイク</t>
    </rPh>
    <rPh sb="2" eb="4">
      <t>クンレン</t>
    </rPh>
    <rPh sb="5" eb="7">
      <t>ダイヒョウ</t>
    </rPh>
    <rPh sb="7" eb="9">
      <t>ジッシ</t>
    </rPh>
    <rPh sb="9" eb="11">
      <t>キカン</t>
    </rPh>
    <rPh sb="12" eb="14">
      <t>メイショウ</t>
    </rPh>
    <phoneticPr fontId="7"/>
  </si>
  <si>
    <t>様式第1号の仮番号</t>
    <rPh sb="0" eb="2">
      <t>ヨウシキ</t>
    </rPh>
    <phoneticPr fontId="7"/>
  </si>
  <si>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7"/>
  </si>
  <si>
    <t>訓練期間</t>
    <rPh sb="0" eb="2">
      <t>クンレン</t>
    </rPh>
    <rPh sb="2" eb="4">
      <t>キカン</t>
    </rPh>
    <phoneticPr fontId="7"/>
  </si>
  <si>
    <t>ヶ月／　</t>
  </si>
  <si>
    <r>
      <t>１．受講費用の概要　</t>
    </r>
    <r>
      <rPr>
        <u/>
        <sz val="11"/>
        <color theme="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7"/>
  </si>
  <si>
    <t>内　訳</t>
    <rPh sb="0" eb="1">
      <t>ウチ</t>
    </rPh>
    <rPh sb="2" eb="3">
      <t>ヤク</t>
    </rPh>
    <phoneticPr fontId="7"/>
  </si>
  <si>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7"/>
  </si>
  <si>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7"/>
  </si>
  <si>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7"/>
  </si>
  <si>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7"/>
  </si>
  <si>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7"/>
  </si>
  <si>
    <t>合計</t>
    <rPh sb="0" eb="2">
      <t>ゴウケイ</t>
    </rPh>
    <phoneticPr fontId="7"/>
  </si>
  <si>
    <t>教育訓練経費</t>
    <rPh sb="0" eb="2">
      <t>キョウイク</t>
    </rPh>
    <rPh sb="2" eb="4">
      <t>クンレン</t>
    </rPh>
    <rPh sb="4" eb="6">
      <t>ケイヒ</t>
    </rPh>
    <phoneticPr fontId="7"/>
  </si>
  <si>
    <r>
      <t>(1)入学料　</t>
    </r>
    <r>
      <rPr>
        <sz val="8"/>
        <color theme="1"/>
        <rFont val="ＭＳ Ｐ明朝"/>
        <family val="1"/>
        <charset val="128"/>
      </rPr>
      <t>※1</t>
    </r>
    <rPh sb="3" eb="5">
      <t>ニュウガク</t>
    </rPh>
    <rPh sb="5" eb="6">
      <t>リョウ</t>
    </rPh>
    <phoneticPr fontId="7"/>
  </si>
  <si>
    <t>受
講
料</t>
    <rPh sb="0" eb="1">
      <t>ウケ</t>
    </rPh>
    <phoneticPr fontId="7"/>
  </si>
  <si>
    <r>
      <t>(2)授業料　</t>
    </r>
    <r>
      <rPr>
        <sz val="8"/>
        <color theme="1"/>
        <rFont val="ＭＳ Ｐ明朝"/>
        <family val="1"/>
        <charset val="128"/>
      </rPr>
      <t>※1</t>
    </r>
    <rPh sb="3" eb="6">
      <t>ジュギョウリョウ</t>
    </rPh>
    <phoneticPr fontId="7"/>
  </si>
  <si>
    <r>
      <t>(3)必須の教材費　</t>
    </r>
    <r>
      <rPr>
        <sz val="8"/>
        <color theme="1"/>
        <rFont val="ＭＳ Ｐ明朝"/>
        <family val="1"/>
        <charset val="128"/>
      </rPr>
      <t>※1※2</t>
    </r>
    <rPh sb="3" eb="5">
      <t>ヒッス</t>
    </rPh>
    <rPh sb="6" eb="9">
      <t>キョウザイヒ</t>
    </rPh>
    <phoneticPr fontId="7"/>
  </si>
  <si>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7"/>
  </si>
  <si>
    <t>(5)受講料計((2)～(4))</t>
    <rPh sb="3" eb="6">
      <t>ジュコウリョウ</t>
    </rPh>
    <rPh sb="6" eb="7">
      <t>ケイ</t>
    </rPh>
    <phoneticPr fontId="7"/>
  </si>
  <si>
    <t>(6)教育訓練経費計((1)+(5))　</t>
    <rPh sb="3" eb="5">
      <t>キョウイク</t>
    </rPh>
    <rPh sb="5" eb="7">
      <t>クンレン</t>
    </rPh>
    <rPh sb="7" eb="9">
      <t>ケイヒ</t>
    </rPh>
    <rPh sb="9" eb="10">
      <t>ケイ</t>
    </rPh>
    <phoneticPr fontId="7"/>
  </si>
  <si>
    <t>その他受講者
が負担する
経費</t>
    <phoneticPr fontId="7"/>
  </si>
  <si>
    <t>(7)任意の教材費 ※2</t>
    <rPh sb="3" eb="5">
      <t>ニンイ</t>
    </rPh>
    <rPh sb="6" eb="9">
      <t>キョウザイヒ</t>
    </rPh>
    <phoneticPr fontId="7"/>
  </si>
  <si>
    <t>(8)実習に伴う宿泊費・交通費等</t>
    <rPh sb="3" eb="5">
      <t>ジッシュウ</t>
    </rPh>
    <rPh sb="6" eb="7">
      <t>トモナ</t>
    </rPh>
    <rPh sb="8" eb="11">
      <t>シュクハクヒ</t>
    </rPh>
    <rPh sb="12" eb="15">
      <t>コウツウヒ</t>
    </rPh>
    <rPh sb="15" eb="16">
      <t>ナド</t>
    </rPh>
    <phoneticPr fontId="7"/>
  </si>
  <si>
    <t>(9)施設維持費用等</t>
    <rPh sb="3" eb="5">
      <t>シセツ</t>
    </rPh>
    <rPh sb="5" eb="7">
      <t>イジ</t>
    </rPh>
    <rPh sb="7" eb="9">
      <t>ヒヨウ</t>
    </rPh>
    <rPh sb="9" eb="10">
      <t>ナド</t>
    </rPh>
    <phoneticPr fontId="7"/>
  </si>
  <si>
    <r>
      <t>(10)その他の経費　</t>
    </r>
    <r>
      <rPr>
        <sz val="8"/>
        <color theme="1"/>
        <rFont val="ＭＳ Ｐ明朝"/>
        <family val="1"/>
        <charset val="128"/>
      </rPr>
      <t>※3</t>
    </r>
    <rPh sb="6" eb="7">
      <t>ホカ</t>
    </rPh>
    <rPh sb="8" eb="10">
      <t>ケイヒ</t>
    </rPh>
    <phoneticPr fontId="7"/>
  </si>
  <si>
    <t>(11)その他受講生負担経費計((7)～(10))</t>
    <rPh sb="6" eb="7">
      <t>ホカ</t>
    </rPh>
    <rPh sb="7" eb="10">
      <t>ジュコウセイ</t>
    </rPh>
    <rPh sb="10" eb="12">
      <t>フタン</t>
    </rPh>
    <rPh sb="12" eb="14">
      <t>ケイヒ</t>
    </rPh>
    <rPh sb="14" eb="15">
      <t>ケイ</t>
    </rPh>
    <phoneticPr fontId="7"/>
  </si>
  <si>
    <t>受講費用総計((6)＋(11))</t>
    <phoneticPr fontId="7"/>
  </si>
  <si>
    <t>※1　入学料、受講料には(7)～(10)の経費を含めないでください。</t>
    <phoneticPr fontId="7"/>
  </si>
  <si>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1"/>
  </si>
  <si>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7"/>
  </si>
  <si>
    <t>支払方法</t>
    <rPh sb="0" eb="2">
      <t>シハライ</t>
    </rPh>
    <rPh sb="2" eb="4">
      <t>ホウホウ</t>
    </rPh>
    <phoneticPr fontId="7"/>
  </si>
  <si>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7"/>
  </si>
  <si>
    <t>２．教育訓練経費の内訳等</t>
    <rPh sb="2" eb="4">
      <t>キョウイク</t>
    </rPh>
    <rPh sb="4" eb="6">
      <t>クンレン</t>
    </rPh>
    <rPh sb="6" eb="8">
      <t>ケイヒ</t>
    </rPh>
    <rPh sb="9" eb="11">
      <t>ウチワケ</t>
    </rPh>
    <rPh sb="11" eb="12">
      <t>トウ</t>
    </rPh>
    <phoneticPr fontId="7"/>
  </si>
  <si>
    <t>(1)入学料</t>
    <rPh sb="3" eb="5">
      <t>ニュウガク</t>
    </rPh>
    <rPh sb="5" eb="6">
      <t>リョウ</t>
    </rPh>
    <phoneticPr fontId="7"/>
  </si>
  <si>
    <t>入学料（1.（1）の金額）に含まれる
費用・経費等の内容</t>
    <rPh sb="0" eb="2">
      <t>ニュウガク</t>
    </rPh>
    <rPh sb="2" eb="3">
      <t>リョウ</t>
    </rPh>
    <rPh sb="14" eb="15">
      <t>フク</t>
    </rPh>
    <rPh sb="19" eb="21">
      <t>ヒヨウ</t>
    </rPh>
    <rPh sb="22" eb="25">
      <t>ケイヒトウ</t>
    </rPh>
    <rPh sb="26" eb="28">
      <t>ナイヨウ</t>
    </rPh>
    <phoneticPr fontId="7"/>
  </si>
  <si>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7"/>
  </si>
  <si>
    <t>受講料（1.(5)合計の金額）
の内訳</t>
    <rPh sb="0" eb="3">
      <t>ジュコウリョウ</t>
    </rPh>
    <rPh sb="9" eb="11">
      <t>ゴウケイ</t>
    </rPh>
    <rPh sb="12" eb="14">
      <t>キンガク</t>
    </rPh>
    <rPh sb="17" eb="19">
      <t>ウチワケ</t>
    </rPh>
    <phoneticPr fontId="7"/>
  </si>
  <si>
    <t>①講座運営に係る必要最低経費（人件費等）</t>
  </si>
  <si>
    <t>円</t>
    <rPh sb="0" eb="1">
      <t>エン</t>
    </rPh>
    <phoneticPr fontId="7"/>
  </si>
  <si>
    <t>％</t>
    <phoneticPr fontId="7"/>
  </si>
  <si>
    <t>②必須の教材費　</t>
    <phoneticPr fontId="21"/>
  </si>
  <si>
    <t>③販売活動に関する経費（PR費用等）</t>
    <phoneticPr fontId="21"/>
  </si>
  <si>
    <t>④見込まれる利益　（（1.(5)の受講料合計－2.(2)の（①＋②＋③）））</t>
    <phoneticPr fontId="21"/>
  </si>
  <si>
    <t>（１）奨学金制度について（該当がある場合のみ記入）</t>
    <rPh sb="3" eb="6">
      <t>ショウガクキン</t>
    </rPh>
    <rPh sb="6" eb="8">
      <t>セイド</t>
    </rPh>
    <rPh sb="13" eb="15">
      <t>ガイトウ</t>
    </rPh>
    <rPh sb="18" eb="20">
      <t>バアイ</t>
    </rPh>
    <rPh sb="22" eb="24">
      <t>キニュウ</t>
    </rPh>
    <phoneticPr fontId="21"/>
  </si>
  <si>
    <t>①返済義務の有無について</t>
    <rPh sb="1" eb="3">
      <t>ヘンサイ</t>
    </rPh>
    <rPh sb="3" eb="5">
      <t>ギム</t>
    </rPh>
    <rPh sb="6" eb="8">
      <t>ウム</t>
    </rPh>
    <phoneticPr fontId="21"/>
  </si>
  <si>
    <t>その他の場合、
詳細を記入</t>
    <rPh sb="2" eb="3">
      <t>タ</t>
    </rPh>
    <rPh sb="4" eb="6">
      <t>バアイ</t>
    </rPh>
    <rPh sb="8" eb="10">
      <t>ショウサイ</t>
    </rPh>
    <rPh sb="11" eb="13">
      <t>キニュウ</t>
    </rPh>
    <phoneticPr fontId="21"/>
  </si>
  <si>
    <t>②奨学金の条件・金額</t>
    <rPh sb="1" eb="4">
      <t>ショウガクキン</t>
    </rPh>
    <rPh sb="5" eb="7">
      <t>ジョウケン</t>
    </rPh>
    <rPh sb="8" eb="10">
      <t>キンガク</t>
    </rPh>
    <phoneticPr fontId="21"/>
  </si>
  <si>
    <t>③返済方法・期限</t>
    <rPh sb="1" eb="3">
      <t>ヘンサイ</t>
    </rPh>
    <rPh sb="3" eb="5">
      <t>ホウホウ</t>
    </rPh>
    <rPh sb="6" eb="8">
      <t>キゲン</t>
    </rPh>
    <phoneticPr fontId="21"/>
  </si>
  <si>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1"/>
  </si>
  <si>
    <t>①割引又は還元の条件・金額</t>
    <rPh sb="1" eb="3">
      <t>ワリビキ</t>
    </rPh>
    <rPh sb="3" eb="4">
      <t>マタ</t>
    </rPh>
    <rPh sb="5" eb="7">
      <t>カンゲン</t>
    </rPh>
    <rPh sb="8" eb="10">
      <t>ジョウケン</t>
    </rPh>
    <rPh sb="11" eb="13">
      <t>キンガク</t>
    </rPh>
    <phoneticPr fontId="21"/>
  </si>
  <si>
    <t>②割引又は還元を行う期間</t>
    <rPh sb="1" eb="3">
      <t>ワリビキ</t>
    </rPh>
    <rPh sb="3" eb="4">
      <t>マタ</t>
    </rPh>
    <rPh sb="5" eb="7">
      <t>カンゲン</t>
    </rPh>
    <rPh sb="8" eb="9">
      <t>オコナ</t>
    </rPh>
    <rPh sb="10" eb="12">
      <t>キカン</t>
    </rPh>
    <phoneticPr fontId="21"/>
  </si>
  <si>
    <t>４．教材費の内訳</t>
    <rPh sb="2" eb="5">
      <t>キョウザイヒ</t>
    </rPh>
    <rPh sb="6" eb="8">
      <t>ウチワケ</t>
    </rPh>
    <phoneticPr fontId="7"/>
  </si>
  <si>
    <t>・講座内で使用する全ての教材について記載。自社制作で市販されていない教材などについても記載。（価格はゼロとすること）</t>
    <phoneticPr fontId="21"/>
  </si>
  <si>
    <t>必須区分No</t>
    <rPh sb="0" eb="2">
      <t>ヒッス</t>
    </rPh>
    <rPh sb="2" eb="4">
      <t>クブン</t>
    </rPh>
    <phoneticPr fontId="7"/>
  </si>
  <si>
    <t>教材名</t>
    <rPh sb="0" eb="2">
      <t>キョウザイ</t>
    </rPh>
    <rPh sb="2" eb="3">
      <t>メイ</t>
    </rPh>
    <phoneticPr fontId="7"/>
  </si>
  <si>
    <t>著者・出版者・メーカー等</t>
    <rPh sb="0" eb="2">
      <t>チョシャ</t>
    </rPh>
    <rPh sb="3" eb="5">
      <t>シュッパン</t>
    </rPh>
    <rPh sb="5" eb="6">
      <t>シャ</t>
    </rPh>
    <rPh sb="11" eb="12">
      <t>トウ</t>
    </rPh>
    <phoneticPr fontId="7"/>
  </si>
  <si>
    <t>価格（税込）</t>
    <rPh sb="0" eb="2">
      <t>カカク</t>
    </rPh>
    <rPh sb="3" eb="5">
      <t>ゼイコミ</t>
    </rPh>
    <phoneticPr fontId="7"/>
  </si>
  <si>
    <t>任意区分No</t>
    <rPh sb="0" eb="2">
      <t>ニンイ</t>
    </rPh>
    <rPh sb="2" eb="4">
      <t>クブン</t>
    </rPh>
    <phoneticPr fontId="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</si>
  <si>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7"/>
  </si>
  <si>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7"/>
  </si>
  <si>
    <t>※本様式とは別に当該教育訓練で使用する教材と様式４の単元／章の対応が分かる資料を提出。（提出物チェックリストを参照）</t>
    <phoneticPr fontId="21"/>
  </si>
  <si>
    <t>様式第6号</t>
    <phoneticPr fontId="7"/>
  </si>
  <si>
    <t>専門実践教育訓練　様式第1７号</t>
    <rPh sb="0" eb="8">
      <t>センモンジッセンキョウイククンレン</t>
    </rPh>
    <rPh sb="9" eb="11">
      <t>ヨウシキ</t>
    </rPh>
    <rPh sb="11" eb="12">
      <t>ダイ</t>
    </rPh>
    <rPh sb="14" eb="15">
      <t>ゴウ</t>
    </rPh>
    <phoneticPr fontId="21"/>
  </si>
  <si>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7"/>
  </si>
  <si>
    <t>教育訓練の
代表実施機関
の名称</t>
    <phoneticPr fontId="7"/>
  </si>
  <si>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7"/>
  </si>
  <si>
    <t>１．講師の管理</t>
    <rPh sb="2" eb="4">
      <t>コウシ</t>
    </rPh>
    <rPh sb="5" eb="7">
      <t>カンリ</t>
    </rPh>
    <phoneticPr fontId="7"/>
  </si>
  <si>
    <t xml:space="preserve"> (1) 当該講座の担当講師数</t>
    <phoneticPr fontId="21"/>
  </si>
  <si>
    <t>直接雇用 （常勤</t>
    <phoneticPr fontId="21"/>
  </si>
  <si>
    <t>人）</t>
    <rPh sb="0" eb="1">
      <t>ニン</t>
    </rPh>
    <phoneticPr fontId="21"/>
  </si>
  <si>
    <t>直接雇用 （非常勤</t>
    <rPh sb="6" eb="9">
      <t>ヒジョウキン</t>
    </rPh>
    <phoneticPr fontId="21"/>
  </si>
  <si>
    <t>委託・派遣等</t>
    <phoneticPr fontId="21"/>
  </si>
  <si>
    <t xml:space="preserve"> (2) 主担当講師の勤務形態</t>
    <phoneticPr fontId="21"/>
  </si>
  <si>
    <r>
      <t xml:space="preserve">
　　 行っていますか。 </t>
    </r>
    <r>
      <rPr>
        <sz val="8"/>
        <rFont val="ＭＳ Ｐ明朝"/>
        <family val="1"/>
        <charset val="128"/>
      </rPr>
      <t>※１</t>
    </r>
    <rPh sb="4" eb="5">
      <t>オコナ</t>
    </rPh>
    <phoneticPr fontId="7"/>
  </si>
  <si>
    <t xml:space="preserve"> (3) 講師に対して、能力又は業績の
　　　評価を行っていますか</t>
    <rPh sb="26" eb="27">
      <t>オコナ</t>
    </rPh>
    <phoneticPr fontId="21"/>
  </si>
  <si>
    <t xml:space="preserve"> ① 評価の具体的実施方法
　　（実施体制、実施頻度、
　　　評価に用いる情報等） </t>
    <rPh sb="19" eb="21">
      <t>タイセイ</t>
    </rPh>
    <phoneticPr fontId="7"/>
  </si>
  <si>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7"/>
  </si>
  <si>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7"/>
  </si>
  <si>
    <t xml:space="preserve"> </t>
    <phoneticPr fontId="7"/>
  </si>
  <si>
    <t xml:space="preserve"> (4) 講師の専門能力を高めるための
　　　支援をおこなっていますか</t>
    <phoneticPr fontId="21"/>
  </si>
  <si>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7"/>
  </si>
  <si>
    <t xml:space="preserve"> (5) ＡＩ関連を含む教育訓練への確認</t>
    <phoneticPr fontId="21"/>
  </si>
  <si>
    <t>①当該教育訓練の中でAI関連の内容を含んでいるか、右記プルダ
　ウンメニューより選択ください。
　※「含んでいない」を選択された場合、②への回答は不要です。</t>
    <phoneticPr fontId="21"/>
  </si>
  <si>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1"/>
  </si>
  <si>
    <t>a　AI事業者ガイドライン等の丁寧な周知</t>
    <phoneticPr fontId="21"/>
  </si>
  <si>
    <t>b　講師等に対するオリエンテーション等の実施</t>
    <rPh sb="2" eb="4">
      <t>コウシ</t>
    </rPh>
    <rPh sb="4" eb="5">
      <t>トウ</t>
    </rPh>
    <rPh sb="6" eb="7">
      <t>タイ</t>
    </rPh>
    <rPh sb="18" eb="19">
      <t>トウ</t>
    </rPh>
    <rPh sb="20" eb="22">
      <t>ジッシ</t>
    </rPh>
    <phoneticPr fontId="21"/>
  </si>
  <si>
    <t>c　その他　　（※下記空欄へ具体的な実施内容をご記入ください）</t>
    <phoneticPr fontId="21"/>
  </si>
  <si>
    <t>※全ての講師等について提出してください。</t>
    <phoneticPr fontId="7"/>
  </si>
  <si>
    <t>様式第7号</t>
    <rPh sb="0" eb="1">
      <t>サマ</t>
    </rPh>
    <rPh sb="1" eb="2">
      <t>シキ</t>
    </rPh>
    <rPh sb="2" eb="3">
      <t>ダイ</t>
    </rPh>
    <rPh sb="4" eb="5">
      <t>ゴウ</t>
    </rPh>
    <phoneticPr fontId="7"/>
  </si>
  <si>
    <t>第四次産業革命スキル習得講座　講師等経歴書</t>
    <rPh sb="1" eb="2">
      <t>ヨン</t>
    </rPh>
    <rPh sb="15" eb="17">
      <t>コウシ</t>
    </rPh>
    <rPh sb="17" eb="18">
      <t>トウ</t>
    </rPh>
    <phoneticPr fontId="7"/>
  </si>
  <si>
    <t>講座の名称</t>
  </si>
  <si>
    <t>１．サブジェクトマターエキスパートの経歴書</t>
    <rPh sb="18" eb="20">
      <t>ケイレキ</t>
    </rPh>
    <rPh sb="20" eb="21">
      <t>ショ</t>
    </rPh>
    <phoneticPr fontId="21"/>
  </si>
  <si>
    <t>氏　  　名</t>
  </si>
  <si>
    <t>様式第4号(10.)の
担当講師番号</t>
    <phoneticPr fontId="21"/>
  </si>
  <si>
    <t>種　　　別</t>
    <rPh sb="0" eb="1">
      <t>シュ</t>
    </rPh>
    <rPh sb="4" eb="5">
      <t>ベツ</t>
    </rPh>
    <phoneticPr fontId="7"/>
  </si>
  <si>
    <t>サブジェクトマターエキスパート</t>
    <phoneticPr fontId="21"/>
  </si>
  <si>
    <t>雇用形態</t>
    <rPh sb="0" eb="2">
      <t>コヨウ</t>
    </rPh>
    <rPh sb="2" eb="4">
      <t>ケイタイ</t>
    </rPh>
    <phoneticPr fontId="7"/>
  </si>
  <si>
    <t>講師の専門領域</t>
    <rPh sb="0" eb="2">
      <t>コウシ</t>
    </rPh>
    <phoneticPr fontId="7"/>
  </si>
  <si>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7"/>
  </si>
  <si>
    <t>期間</t>
    <rPh sb="0" eb="2">
      <t>キカン</t>
    </rPh>
    <phoneticPr fontId="7"/>
  </si>
  <si>
    <t>業務の内容</t>
    <rPh sb="0" eb="2">
      <t>ギョウム</t>
    </rPh>
    <rPh sb="3" eb="5">
      <t>ナイヨウ</t>
    </rPh>
    <phoneticPr fontId="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</si>
  <si>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7"/>
  </si>
  <si>
    <t>所属（事業者名）および講座の担当分野</t>
    <rPh sb="0" eb="2">
      <t>ショゾク</t>
    </rPh>
    <rPh sb="3" eb="6">
      <t>ジギョウシャ</t>
    </rPh>
    <rPh sb="6" eb="7">
      <t>メイ</t>
    </rPh>
    <rPh sb="11" eb="13">
      <t>コウザ</t>
    </rPh>
    <rPh sb="14" eb="16">
      <t>タントウ</t>
    </rPh>
    <rPh sb="16" eb="18">
      <t>ブンヤ</t>
    </rPh>
    <phoneticPr fontId="7"/>
  </si>
  <si>
    <t>～</t>
  </si>
  <si>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7"/>
  </si>
  <si>
    <t>期間</t>
    <rPh sb="0" eb="2">
      <t>キカン</t>
    </rPh>
    <phoneticPr fontId="21"/>
  </si>
  <si>
    <t>所属（事業者名）および担当分野</t>
    <rPh sb="0" eb="2">
      <t>ショゾク</t>
    </rPh>
    <rPh sb="3" eb="6">
      <t>ジギョウシャ</t>
    </rPh>
    <rPh sb="6" eb="7">
      <t>メイ</t>
    </rPh>
    <rPh sb="11" eb="13">
      <t>タントウ</t>
    </rPh>
    <rPh sb="13" eb="15">
      <t>ブンヤ</t>
    </rPh>
    <phoneticPr fontId="7"/>
  </si>
  <si>
    <t>取得資格等</t>
    <phoneticPr fontId="7"/>
  </si>
  <si>
    <t>その他
( 賞 罰 等 )</t>
    <rPh sb="2" eb="3">
      <t>タ</t>
    </rPh>
    <phoneticPr fontId="7"/>
  </si>
  <si>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7"/>
  </si>
  <si>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7"/>
  </si>
  <si>
    <t>２．主担当講師もしくは、担当講師の経歴書</t>
    <rPh sb="2" eb="5">
      <t>シュタントウ</t>
    </rPh>
    <rPh sb="5" eb="7">
      <t>コウシ</t>
    </rPh>
    <rPh sb="12" eb="14">
      <t>タントウ</t>
    </rPh>
    <rPh sb="14" eb="16">
      <t>コウシ</t>
    </rPh>
    <rPh sb="17" eb="19">
      <t>ケイレキ</t>
    </rPh>
    <rPh sb="19" eb="20">
      <t>ショ</t>
    </rPh>
    <phoneticPr fontId="21"/>
  </si>
  <si>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1"/>
  </si>
  <si>
    <t>※１3</t>
    <phoneticPr fontId="7"/>
  </si>
  <si>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7"/>
  </si>
  <si>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7"/>
  </si>
  <si>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7"/>
  </si>
  <si>
    <t>氏　  　名</t>
    <phoneticPr fontId="21"/>
  </si>
  <si>
    <t>記載にあたっては、ロール対応表－1002（４行目・６行目・７行目）を確認いただき、その手順に沿って選択してください（以下のプルダウンはロール対応表-1002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</si>
  <si>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1"/>
  </si>
  <si>
    <r>
      <t>d　その他　　</t>
    </r>
    <r>
      <rPr>
        <sz val="8"/>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</si>
  <si>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-1002（8行目）のリンク先資料のうち、各ロール（分野）の「担う責任・主な業務・スキル」のページに記載してある内容も参照しながら、ご記入ください（ロール対応表-1002・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</si>
  <si>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1002（９行目）を確認いただき、その手順に沿って選択してください（選択のプルダウンは、ロール対応表-1002（D列）で選択いただいたスキル項目と整合させてください）。
※「スキル項目(U列）」のプルダウンは、ロール対応表-1002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</si>
  <si>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r>
      <t xml:space="preserve">対応する教材名・該当箇所
</t>
    </r>
    <r>
      <rPr>
        <sz val="11"/>
        <color theme="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1"/>
  </si>
  <si>
    <t/>
  </si>
  <si>
    <t>②12行目をご確認ください。①で選択したスキル項目に応じて、該当する「ロール（DX推進において担うことが期待される役割）」のセルが朱塗りされます。
　それらが、個票ｰ1002「２．教育訓練の対象分野」において選択ができる、当該講座の「ロール」となります。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</si>
  <si>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</si>
  <si>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④①のスキル項目の記載を基に、『個票ｰ1002「４．教育訓練の内容 （カリキュラム）』において、各単元の内容とスキル項目の整合性を確認し、個票へ記載してください。</t>
    <phoneticPr fontId="21"/>
  </si>
  <si>
    <t>記載にあたっては、ロール対応表－1003（４行目・６行目・７行目）を確認いただき、その手順に沿って選択してください（以下のプルダウンはロール対応表-1003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</si>
  <si>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-1003（8行目）のリンク先資料のうち、各ロール（分野）の「担う責任・主な業務・スキル」のページに記載してある内容も参照しながら、ご記入ください（ロール対応表-1003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</si>
  <si>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1003（９行目）を確認いただき、その手順に沿って選択してください（選択のプルダウンは、ロール対応表-1003（D列）で選択いただいたスキル項目と整合させてください）。
※「スキル項目(U列）」のプルダウンは、ロール対応表-1003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</si>
  <si>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それらが、個票ｰ1003「２．教育訓練の対象分野」において選択ができる、当該講座の「ロール」となります。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</si>
  <si>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</si>
  <si>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④①のスキル項目の記載を基に、『個票ｰ1003「４．教育訓練の内容 （カリキュラム）』において、各単元の内容とスキル項目の整合性を確認し、個票へ記載してください。</t>
    <phoneticPr fontId="21"/>
  </si>
  <si>
    <t>記載にあたっては、ロール対応表－1004（４行目・６行目・７行目）を確認いただき、その手順に沿って選択してください（以下のプルダウンはロール対応表-1004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</si>
  <si>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-1004（8行目）のリンク先資料のうち、各ロール（分野）の「担う責任・主な業務・スキル」のページに記載してある内容も参照しながら、ご記入ください（ロール対応表-1004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</si>
  <si>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1004（９行目）を確認いただき、その手順に沿って選択してください（選択のプルダウンは、ロール対応表-1004（D列）で選択いただいたスキル項目と整合させてください）。
※「スキル項目(U列）」のプルダウンは、ロール対応表-1004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</si>
  <si>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それらが、個票ｰ1004「２．教育訓練の対象分野」において選択ができる、当該講座の「ロール」となります。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</si>
  <si>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</si>
  <si>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④①のスキル項目の記載を基に、『個票ｰ1004「４．教育訓練の内容 （カリキュラム）』において、各単元の内容とスキル項目の整合性を確認し、個票へ記載してください。</t>
    <phoneticPr fontId="21"/>
  </si>
  <si>
    <t>記載にあたっては、ロール対応表－1005（４行目・６行目・７行目）を確認いただき、その手順に沿って選択してください（以下のプルダウンはロール対応表-1005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1"/>
  </si>
  <si>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-1005（8行目）のリンク先資料のうち、各ロール（分野）の「担う責任・主な業務・スキル」のページに記載してある内容も参照しながら、ご記入ください（ロール対応表-1005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7"/>
  </si>
  <si>
    <t>　「別表１との対応について（Q列～U列）」の記載にあたっては、ロール対応表－1005（９行目）を確認いただき、その手順に沿って選択してください（選択のプルダウンは、ロール対応表-1005（D列）で選択いただいたスキル項目と整合させてください）。
※「スキル項目(U列）」のプルダウンは、ロール対応表-1005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1"/>
  </si>
  <si>
    <t>②12行目をご確認ください。①で選択したスキル項目に応じて、該当する「ロール（DX推進において担うことが期待される役割）」のセルが朱塗りされます。
　それらが、個票ｰ1005「２．教育訓練の対象分野」において選択ができる、当該講座の「ロール」となります。</t>
    <phoneticPr fontId="21"/>
  </si>
  <si>
    <t>③②において朱塗りされた「ロール」の中から「主たるロール（講座の中でメインに学習できるロール）」および、それ以外で該当するロールを確認し、
　『個票ｰ1005「２．教育訓練の対象分野－（１）対象分野」』のF53セル、F55セルにそれぞれ選択・記載してください。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1"/>
  </si>
  <si>
    <t>④①のスキル項目の記載を基に、『個票ｰ1005「４．教育訓練の内容 （カリキュラム）』において、各単元の内容とスキル項目の整合性を確認し、個票へ記載してください。</t>
    <phoneticPr fontId="21"/>
  </si>
  <si>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4"/>
  </si>
  <si>
    <t>実施者</t>
    <rPh sb="0" eb="3">
      <t>ジッシシャ</t>
    </rPh>
    <phoneticPr fontId="74"/>
  </si>
  <si>
    <t>講座名称</t>
    <rPh sb="0" eb="2">
      <t>コウザ</t>
    </rPh>
    <rPh sb="2" eb="4">
      <t>メイショウ</t>
    </rPh>
    <phoneticPr fontId="74"/>
  </si>
  <si>
    <t>認定番号</t>
    <rPh sb="0" eb="2">
      <t>ニンテイ</t>
    </rPh>
    <rPh sb="2" eb="4">
      <t>バンゴウ</t>
    </rPh>
    <phoneticPr fontId="74"/>
  </si>
  <si>
    <t>認定期間</t>
    <rPh sb="0" eb="2">
      <t>ニンテイ</t>
    </rPh>
    <rPh sb="2" eb="4">
      <t>キカン</t>
    </rPh>
    <phoneticPr fontId="74"/>
  </si>
  <si>
    <t>～</t>
    <phoneticPr fontId="74"/>
  </si>
  <si>
    <t>実施方法</t>
    <rPh sb="0" eb="2">
      <t>ジッシ</t>
    </rPh>
    <rPh sb="2" eb="4">
      <t>ホウホウ</t>
    </rPh>
    <phoneticPr fontId="74"/>
  </si>
  <si>
    <t>入学定員</t>
    <rPh sb="0" eb="2">
      <t>ニュウガク</t>
    </rPh>
    <rPh sb="2" eb="4">
      <t>テイイン</t>
    </rPh>
    <phoneticPr fontId="74"/>
  </si>
  <si>
    <t>名</t>
    <rPh sb="0" eb="1">
      <t>メイ</t>
    </rPh>
    <phoneticPr fontId="74"/>
  </si>
  <si>
    <t>訓練期間</t>
    <rPh sb="0" eb="2">
      <t>クンレン</t>
    </rPh>
    <rPh sb="2" eb="4">
      <t>キカン</t>
    </rPh>
    <phoneticPr fontId="74"/>
  </si>
  <si>
    <t>日間</t>
    <rPh sb="0" eb="1">
      <t>ニチ</t>
    </rPh>
    <rPh sb="1" eb="2">
      <t>カン</t>
    </rPh>
    <phoneticPr fontId="74"/>
  </si>
  <si>
    <t>訓練時間</t>
    <rPh sb="0" eb="2">
      <t>クンレン</t>
    </rPh>
    <rPh sb="2" eb="4">
      <t>ジカン</t>
    </rPh>
    <phoneticPr fontId="74"/>
  </si>
  <si>
    <t>時間</t>
    <rPh sb="0" eb="2">
      <t>ジカン</t>
    </rPh>
    <phoneticPr fontId="74"/>
  </si>
  <si>
    <t>開講月</t>
    <rPh sb="0" eb="2">
      <t>カイコウ</t>
    </rPh>
    <rPh sb="2" eb="3">
      <t>ツキ</t>
    </rPh>
    <phoneticPr fontId="74"/>
  </si>
  <si>
    <t>受講経費</t>
    <rPh sb="0" eb="2">
      <t>ジュコウ</t>
    </rPh>
    <rPh sb="2" eb="4">
      <t>ケイヒ</t>
    </rPh>
    <phoneticPr fontId="74"/>
  </si>
  <si>
    <t>入学料</t>
    <rPh sb="0" eb="2">
      <t>ニュウガク</t>
    </rPh>
    <rPh sb="2" eb="3">
      <t>リョウ</t>
    </rPh>
    <phoneticPr fontId="74"/>
  </si>
  <si>
    <t>受講料</t>
    <rPh sb="0" eb="3">
      <t>ジュコウリョウ</t>
    </rPh>
    <phoneticPr fontId="74"/>
  </si>
  <si>
    <t>教育訓練給付指定</t>
    <rPh sb="0" eb="2">
      <t>キョウイク</t>
    </rPh>
    <rPh sb="2" eb="4">
      <t>クンレン</t>
    </rPh>
    <rPh sb="4" eb="6">
      <t>キュウフ</t>
    </rPh>
    <rPh sb="6" eb="8">
      <t>シテイ</t>
    </rPh>
    <phoneticPr fontId="74"/>
  </si>
  <si>
    <t>有無／指定番号 - -</t>
    <rPh sb="0" eb="2">
      <t>ウム</t>
    </rPh>
    <rPh sb="3" eb="5">
      <t>シテイ</t>
    </rPh>
    <rPh sb="5" eb="7">
      <t>バンゴウ</t>
    </rPh>
    <phoneticPr fontId="74"/>
  </si>
  <si>
    <t>指定期間</t>
    <rPh sb="0" eb="2">
      <t>シテイ</t>
    </rPh>
    <rPh sb="2" eb="4">
      <t>キカン</t>
    </rPh>
    <phoneticPr fontId="74"/>
  </si>
  <si>
    <t>対象分野</t>
    <rPh sb="0" eb="2">
      <t>タイショウ</t>
    </rPh>
    <rPh sb="2" eb="4">
      <t>ブンヤ</t>
    </rPh>
    <phoneticPr fontId="74"/>
  </si>
  <si>
    <t>講座の教育内容</t>
    <rPh sb="0" eb="2">
      <t>コウザ</t>
    </rPh>
    <rPh sb="3" eb="5">
      <t>キョウイク</t>
    </rPh>
    <rPh sb="5" eb="7">
      <t>ナイヨウ</t>
    </rPh>
    <phoneticPr fontId="74"/>
  </si>
  <si>
    <t>目標とするレベル</t>
    <rPh sb="0" eb="2">
      <t>モクヒョウ</t>
    </rPh>
    <phoneticPr fontId="74"/>
  </si>
  <si>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4"/>
  </si>
  <si>
    <t>具体的な到達目標</t>
    <rPh sb="0" eb="3">
      <t>グタイテキ</t>
    </rPh>
    <rPh sb="4" eb="6">
      <t>トウタツ</t>
    </rPh>
    <rPh sb="6" eb="8">
      <t>モクヒョウ</t>
    </rPh>
    <phoneticPr fontId="74"/>
  </si>
  <si>
    <t>習得できるスキル</t>
    <rPh sb="0" eb="2">
      <t>シュウトク</t>
    </rPh>
    <phoneticPr fontId="74"/>
  </si>
  <si>
    <t>講座の理解・習得のために
推奨される実務経験</t>
    <rPh sb="0" eb="2">
      <t>コウザ</t>
    </rPh>
    <rPh sb="3" eb="5">
      <t>リカイ</t>
    </rPh>
    <rPh sb="6" eb="8">
      <t>シュウトク</t>
    </rPh>
    <rPh sb="13" eb="15">
      <t>スイショウ</t>
    </rPh>
    <rPh sb="18" eb="20">
      <t>ジツム</t>
    </rPh>
    <rPh sb="20" eb="22">
      <t>ケイケン</t>
    </rPh>
    <phoneticPr fontId="74"/>
  </si>
  <si>
    <t>講座の理解・習得のために
推奨される知識・技術</t>
    <rPh sb="0" eb="2">
      <t>コウザ</t>
    </rPh>
    <rPh sb="3" eb="5">
      <t>リカイ</t>
    </rPh>
    <rPh sb="6" eb="8">
      <t>シュウトク</t>
    </rPh>
    <rPh sb="13" eb="15">
      <t>スイショウ</t>
    </rPh>
    <rPh sb="18" eb="20">
      <t>チシキ</t>
    </rPh>
    <rPh sb="21" eb="23">
      <t>ギジュツ</t>
    </rPh>
    <phoneticPr fontId="74"/>
  </si>
  <si>
    <t>技術・知識の到達度の
把握・測定方法</t>
    <rPh sb="0" eb="2">
      <t>ギジュツ</t>
    </rPh>
    <rPh sb="3" eb="5">
      <t>チシキ</t>
    </rPh>
    <rPh sb="6" eb="9">
      <t>トウタツド</t>
    </rPh>
    <rPh sb="11" eb="13">
      <t>ハアク</t>
    </rPh>
    <rPh sb="14" eb="16">
      <t>ソクテイ</t>
    </rPh>
    <rPh sb="16" eb="18">
      <t>ホウホウ</t>
    </rPh>
    <phoneticPr fontId="74"/>
  </si>
  <si>
    <t>修了認定の判断基準</t>
    <rPh sb="0" eb="2">
      <t>シュウリョウ</t>
    </rPh>
    <rPh sb="2" eb="4">
      <t>ニンテイ</t>
    </rPh>
    <rPh sb="5" eb="7">
      <t>ハンダン</t>
    </rPh>
    <rPh sb="7" eb="9">
      <t>キジュン</t>
    </rPh>
    <phoneticPr fontId="74"/>
  </si>
  <si>
    <t>修了認定基準に満たない
受講者への措置</t>
    <phoneticPr fontId="74"/>
  </si>
  <si>
    <t>社会人が受講しやすい
工夫</t>
    <rPh sb="0" eb="2">
      <t>シャカイ</t>
    </rPh>
    <rPh sb="2" eb="3">
      <t>ジン</t>
    </rPh>
    <rPh sb="4" eb="6">
      <t>ジュコウ</t>
    </rPh>
    <rPh sb="11" eb="13">
      <t>クフウ</t>
    </rPh>
    <phoneticPr fontId="74"/>
  </si>
  <si>
    <t>受講者に対する
サポート体制</t>
    <rPh sb="0" eb="3">
      <t>ジュコウシャ</t>
    </rPh>
    <rPh sb="4" eb="5">
      <t>タイ</t>
    </rPh>
    <rPh sb="12" eb="14">
      <t>タイセイ</t>
    </rPh>
    <phoneticPr fontId="74"/>
  </si>
  <si>
    <t>教育訓練施設
所在地</t>
    <rPh sb="0" eb="2">
      <t>キョウイク</t>
    </rPh>
    <rPh sb="2" eb="4">
      <t>クンレン</t>
    </rPh>
    <rPh sb="4" eb="6">
      <t>シセツ</t>
    </rPh>
    <rPh sb="7" eb="10">
      <t>ショザイチ</t>
    </rPh>
    <phoneticPr fontId="74"/>
  </si>
  <si>
    <t>ホームページ</t>
    <phoneticPr fontId="74"/>
  </si>
  <si>
    <t>【新規申請用】第四次産業革命スキル習得講座認定制度
　　　　　　　　　及び専門実践教育訓練給付金への申請について（目次）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50" eb="52">
      <t>シンセイ</t>
    </rPh>
    <rPh sb="57" eb="59">
      <t>モクジ</t>
    </rPh>
    <phoneticPr fontId="21"/>
  </si>
  <si>
    <t>厚生労働省「専門実践教育訓練給付金」も併せて申請される場合はご記入ください。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9" eb="20">
      <t>アワ</t>
    </rPh>
    <rPh sb="22" eb="24">
      <t>シンセイ</t>
    </rPh>
    <rPh sb="27" eb="29">
      <t>バアイ</t>
    </rPh>
    <rPh sb="31" eb="33">
      <t>キニュウ</t>
    </rPh>
    <phoneticPr fontId="21"/>
  </si>
  <si>
    <r>
      <t>・赤字部分（安定所番号、⑤託児所の有無）に関しましては、</t>
    </r>
    <r>
      <rPr>
        <b/>
        <u/>
        <sz val="13"/>
        <color rgb="FFFF0000"/>
        <rFont val="ＭＳ Ｐゴシック"/>
        <family val="3"/>
        <charset val="128"/>
      </rPr>
      <t>厚生労働省「専門実践教育訓練給付金」へも併せて申請する場合に記載いただく項目です。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5">
      <t>キン</t>
    </rPh>
    <rPh sb="48" eb="49">
      <t>アワ</t>
    </rPh>
    <rPh sb="51" eb="53">
      <t>シンセイ</t>
    </rPh>
    <rPh sb="55" eb="57">
      <t>バアイ</t>
    </rPh>
    <rPh sb="58" eb="60">
      <t>キサイ</t>
    </rPh>
    <rPh sb="64" eb="66">
      <t>コウモク</t>
    </rPh>
    <phoneticPr fontId="21"/>
  </si>
  <si>
    <t>　厚生労働省「専門実践教育訓練給付金」へ申請される方は以下も記載してください。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20" eb="22">
      <t>シンセイ</t>
    </rPh>
    <rPh sb="25" eb="26">
      <t>カタ</t>
    </rPh>
    <rPh sb="27" eb="29">
      <t>イカ</t>
    </rPh>
    <rPh sb="30" eb="32">
      <t>キサイ</t>
    </rPh>
    <phoneticPr fontId="21"/>
  </si>
  <si>
    <r>
      <t>　</t>
    </r>
    <r>
      <rPr>
        <b/>
        <u/>
        <sz val="11"/>
        <color rgb="FFFF0000"/>
        <rFont val="ＭＳ Ｐゴシック"/>
        <family val="3"/>
        <charset val="128"/>
      </rPr>
      <t>※厚生労働省「専門実践教育訓練給付金」への申請も併せて行う場合は、ご回答ください。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5" eb="47">
      <t>キョウイク</t>
    </rPh>
    <rPh sb="47" eb="49">
      <t>クンレン</t>
    </rPh>
    <rPh sb="49" eb="51">
      <t>ケイヒ</t>
    </rPh>
    <rPh sb="52" eb="55">
      <t>ショウガクキン</t>
    </rPh>
    <rPh sb="55" eb="57">
      <t>セイド</t>
    </rPh>
    <rPh sb="58" eb="60">
      <t>キョウイク</t>
    </rPh>
    <rPh sb="60" eb="62">
      <t>クンレン</t>
    </rPh>
    <rPh sb="62" eb="64">
      <t>シセツ</t>
    </rPh>
    <rPh sb="64" eb="65">
      <t>マタ</t>
    </rPh>
    <rPh sb="66" eb="68">
      <t>キョウイク</t>
    </rPh>
    <rPh sb="68" eb="70">
      <t>クンレン</t>
    </rPh>
    <rPh sb="70" eb="73">
      <t>ジッシシャ</t>
    </rPh>
    <rPh sb="75" eb="77">
      <t>ドクジ</t>
    </rPh>
    <rPh sb="78" eb="80">
      <t>ウンエイ</t>
    </rPh>
    <rPh sb="87" eb="88">
      <t>カギ</t>
    </rPh>
    <rPh sb="93" eb="95">
      <t>ワリビキ</t>
    </rPh>
    <rPh sb="96" eb="100">
      <t>カンゲンソチ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</si>
</sst>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ggge&quot;年&quot;m&quot;月&quot;d&quot;日&quot;;@" x16r2:formatCode16="[$-ja-JP-x-gannen]ggge&quot;年&quot;m&quot;月&quot;d&quot;日&quot;;@"/>
    <numFmt numFmtId="191" formatCode="[$-F400]h:mm:ss\ AM/PM"/>
    <numFmt numFmtId="192" formatCode="0_);[Red]\(0\)"/>
    <numFmt numFmtId="193" formatCode="yyyy/m"/>
    <numFmt numFmtId="194" formatCode="#,##0&quot;円&quot;"/>
  </numFmts>
  <fonts count="145">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2"/>
      <name val="ＭＳ Ｐ明朝"/>
      <family val="1"/>
      <charset val="128"/>
    </font>
    <font>
      <sz val="13"/>
      <name val="Meiryo UI"/>
      <family val="3"/>
      <charset val="128"/>
    </font>
    <font>
      <sz val="11"/>
      <name val="ＭＳ Ｐ明朝"/>
      <family val="2"/>
      <charset val="128"/>
      <scheme val="minor"/>
    </font>
    <font>
      <sz val="8"/>
      <color rgb="FFFF0000"/>
      <name val="Meiryo UI"/>
      <family val="3"/>
      <charset val="128"/>
    </font>
    <font>
      <sz val="6"/>
      <name val="Meiryo UI"/>
      <family val="3"/>
      <charset val="128"/>
    </font>
    <font>
      <sz val="8"/>
      <color theme="10"/>
      <name val="Meiryo UI"/>
      <family val="3"/>
      <charset val="128"/>
    </font>
    <font>
      <sz val="9"/>
      <color theme="10"/>
      <name val="@Meiryo UI"/>
      <family val="3"/>
      <charset val="128"/>
    </font>
    <font>
      <sz val="8"/>
      <name val="@Meiryo UI"/>
      <family val="3"/>
      <charset val="128"/>
    </font>
    <font>
      <sz val="11"/>
      <color theme="1"/>
      <name val="BIZ UDPゴシック"/>
      <family val="3"/>
      <charset val="128"/>
    </font>
    <font>
      <sz val="12"/>
      <color theme="1"/>
      <name val="ＭＳ Ｐ明朝"/>
      <family val="1"/>
      <charset val="128"/>
    </font>
    <font>
      <sz val="11"/>
      <color theme="1"/>
      <name val="ＭＳ Ｐ明朝"/>
      <family val="1"/>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33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style="double">
        <color indexed="8"/>
      </right>
      <top/>
      <bottom style="thin">
        <color indexed="64"/>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style="thin">
        <color indexed="64"/>
      </left>
      <right style="medium">
        <color indexed="64"/>
      </right>
      <top style="medium">
        <color indexed="64"/>
      </top>
      <bottom style="thin">
        <color indexed="64"/>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top style="thin">
        <color indexed="8"/>
      </top>
      <bottom style="medium">
        <color indexed="8"/>
      </bottom>
      <diagonal/>
    </border>
    <border>
      <left style="double">
        <color indexed="64"/>
      </left>
      <right/>
      <top style="thin">
        <color indexed="8"/>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hair">
        <color indexed="8"/>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auto="1"/>
      </top>
      <bottom style="thin">
        <color auto="1"/>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64"/>
      </top>
      <bottom/>
      <diagonal/>
    </border>
    <border>
      <left style="medium">
        <color indexed="64"/>
      </left>
      <right/>
      <top style="thin">
        <color indexed="64"/>
      </top>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s>
  <cellStyleXfs count="17">
    <xf numFmtId="0" fontId="0"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38" fontId="46" fillId="0" borderId="0" applyFont="0" applyFill="0" applyBorder="0" applyAlignment="0" applyProtection="0">
      <alignment vertical="center"/>
    </xf>
    <xf numFmtId="0" fontId="14" fillId="0" borderId="0">
      <alignment vertical="center"/>
    </xf>
    <xf numFmtId="0" fontId="19" fillId="0" borderId="0">
      <alignment vertical="center"/>
    </xf>
    <xf numFmtId="0" fontId="101" fillId="0" borderId="0" applyNumberFormat="0" applyFill="0" applyBorder="0" applyAlignment="0" applyProtection="0">
      <alignment vertical="center"/>
    </xf>
    <xf numFmtId="0" fontId="5" fillId="0" borderId="0">
      <alignment vertical="center"/>
    </xf>
    <xf numFmtId="0" fontId="106" fillId="0" borderId="0"/>
    <xf numFmtId="38" fontId="3" fillId="0" borderId="0" applyFont="0" applyFill="0" applyBorder="0" applyAlignment="0" applyProtection="0">
      <alignment vertical="center"/>
    </xf>
    <xf numFmtId="0" fontId="129" fillId="0" borderId="0" applyNumberForma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702">
    <xf numFmtId="0" fontId="0" fillId="0" borderId="0" xfId="0">
      <alignment vertical="center"/>
    </xf>
    <xf numFmtId="0" fontId="30" fillId="0" borderId="0" xfId="0" applyFont="1" applyAlignment="1">
      <alignment horizontal="right" vertical="center"/>
    </xf>
    <xf numFmtId="0" fontId="32" fillId="0" borderId="0" xfId="0" applyFont="1">
      <alignment vertical="center"/>
    </xf>
    <xf numFmtId="0" fontId="9" fillId="0" borderId="0" xfId="0" applyFont="1">
      <alignment vertical="center"/>
    </xf>
    <xf numFmtId="0" fontId="0" fillId="0" borderId="0" xfId="0" applyAlignment="1">
      <alignment vertical="center" wrapText="1"/>
    </xf>
    <xf numFmtId="185" fontId="33" fillId="2" borderId="7" xfId="0" applyNumberFormat="1"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176" fontId="33" fillId="2" borderId="45"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4" fillId="0" borderId="0" xfId="7" applyFont="1" applyAlignment="1">
      <alignment horizontal="center" vertical="center"/>
    </xf>
    <xf numFmtId="0" fontId="5" fillId="0" borderId="0" xfId="8">
      <alignment vertical="center"/>
    </xf>
    <xf numFmtId="0" fontId="107" fillId="3" borderId="179" xfId="9" applyFont="1" applyFill="1" applyBorder="1" applyAlignment="1">
      <alignment horizontal="center" vertical="center"/>
    </xf>
    <xf numFmtId="0" fontId="107" fillId="3" borderId="181" xfId="9" applyFont="1" applyFill="1" applyBorder="1" applyAlignment="1">
      <alignment horizontal="center" vertical="center"/>
    </xf>
    <xf numFmtId="0" fontId="107" fillId="3" borderId="181" xfId="9" applyFont="1" applyFill="1" applyBorder="1" applyAlignment="1">
      <alignment horizontal="center" vertical="center" wrapText="1"/>
    </xf>
    <xf numFmtId="0" fontId="108" fillId="3" borderId="181" xfId="8" applyFont="1" applyFill="1" applyBorder="1">
      <alignment vertical="center"/>
    </xf>
    <xf numFmtId="0" fontId="108" fillId="3" borderId="180" xfId="8" applyFont="1" applyFill="1" applyBorder="1">
      <alignment vertical="center"/>
    </xf>
    <xf numFmtId="0" fontId="110" fillId="7" borderId="181" xfId="8" applyFont="1" applyFill="1" applyBorder="1" applyAlignment="1">
      <alignment horizontal="center" vertical="center"/>
    </xf>
    <xf numFmtId="0" fontId="110" fillId="0" borderId="181" xfId="8" applyFont="1" applyBorder="1" applyAlignment="1">
      <alignment horizontal="center" vertical="center"/>
    </xf>
    <xf numFmtId="0" fontId="110" fillId="0" borderId="180" xfId="8" applyFont="1" applyBorder="1" applyAlignment="1">
      <alignment horizontal="center" vertical="center"/>
    </xf>
    <xf numFmtId="0" fontId="108" fillId="3" borderId="181" xfId="9" applyFont="1" applyFill="1" applyBorder="1" applyAlignment="1">
      <alignment horizontal="center" vertical="center"/>
    </xf>
    <xf numFmtId="0" fontId="110" fillId="7" borderId="180" xfId="8" applyFont="1" applyFill="1" applyBorder="1" applyAlignment="1">
      <alignment horizontal="center" vertical="center"/>
    </xf>
    <xf numFmtId="0" fontId="108" fillId="3" borderId="205" xfId="9" applyFont="1" applyFill="1" applyBorder="1" applyAlignment="1">
      <alignment horizontal="center" vertical="center"/>
    </xf>
    <xf numFmtId="0" fontId="110" fillId="0" borderId="205" xfId="8" applyFont="1" applyBorder="1" applyAlignment="1">
      <alignment horizontal="center" vertical="center"/>
    </xf>
    <xf numFmtId="0" fontId="110" fillId="7" borderId="205" xfId="8" applyFont="1" applyFill="1" applyBorder="1" applyAlignment="1">
      <alignment horizontal="center" vertical="center"/>
    </xf>
    <xf numFmtId="0" fontId="110" fillId="7" borderId="206" xfId="8" applyFont="1" applyFill="1" applyBorder="1" applyAlignment="1">
      <alignment horizontal="center" vertical="center"/>
    </xf>
    <xf numFmtId="0" fontId="102" fillId="0" borderId="0" xfId="8" applyFont="1">
      <alignment vertical="center"/>
    </xf>
    <xf numFmtId="0" fontId="9" fillId="0" borderId="0" xfId="0" applyFont="1" applyProtection="1">
      <alignment vertical="center"/>
      <protection locked="0"/>
    </xf>
    <xf numFmtId="0" fontId="8" fillId="2" borderId="7" xfId="0" applyFont="1" applyFill="1" applyBorder="1" applyAlignment="1" applyProtection="1">
      <alignment horizontal="center" vertical="center" wrapText="1"/>
      <protection locked="0"/>
    </xf>
    <xf numFmtId="20"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1" fillId="0" borderId="0" xfId="0" applyFont="1" applyAlignment="1">
      <alignment horizontal="center" vertical="center"/>
    </xf>
    <xf numFmtId="0" fontId="98" fillId="0" borderId="0" xfId="0" applyFont="1" applyAlignment="1">
      <alignment horizontal="left" vertical="center"/>
    </xf>
    <xf numFmtId="0" fontId="13" fillId="0" borderId="0" xfId="0" applyFont="1">
      <alignment vertical="center"/>
    </xf>
    <xf numFmtId="0" fontId="71" fillId="0" borderId="0" xfId="0" applyFont="1" applyAlignment="1">
      <alignment vertical="distributed" wrapText="1"/>
    </xf>
    <xf numFmtId="0" fontId="71" fillId="0" borderId="0" xfId="0" applyFont="1">
      <alignment vertical="center"/>
    </xf>
    <xf numFmtId="0" fontId="23" fillId="0" borderId="0" xfId="0" applyFont="1">
      <alignment vertical="center"/>
    </xf>
    <xf numFmtId="0" fontId="9" fillId="0" borderId="3" xfId="0" applyFont="1" applyBorder="1" applyAlignment="1">
      <alignment horizontal="center" vertical="center" wrapText="1"/>
    </xf>
    <xf numFmtId="0" fontId="8" fillId="0" borderId="0" xfId="0" applyFont="1" applyAlignment="1">
      <alignment horizontal="left" vertical="center" wrapText="1"/>
    </xf>
    <xf numFmtId="0" fontId="8" fillId="0" borderId="19" xfId="0" applyFont="1" applyBorder="1" applyAlignment="1">
      <alignment horizontal="left" vertical="center" wrapText="1"/>
    </xf>
    <xf numFmtId="0" fontId="13" fillId="3" borderId="32" xfId="0" applyFont="1" applyFill="1" applyBorder="1" applyAlignment="1">
      <alignment horizontal="right" vertical="center"/>
    </xf>
    <xf numFmtId="0" fontId="14" fillId="0" borderId="0" xfId="0" applyFont="1">
      <alignment vertical="center"/>
    </xf>
    <xf numFmtId="0" fontId="13" fillId="3" borderId="14" xfId="0" applyFont="1" applyFill="1" applyBorder="1" applyAlignment="1">
      <alignment horizontal="right" vertical="center"/>
    </xf>
    <xf numFmtId="0" fontId="22" fillId="0" borderId="5" xfId="0" applyFont="1" applyBorder="1" applyAlignment="1">
      <alignment horizontal="right" vertical="center"/>
    </xf>
    <xf numFmtId="0" fontId="13" fillId="0" borderId="0" xfId="0" applyFont="1" applyAlignment="1">
      <alignment horizontal="center" vertical="center" wrapText="1"/>
    </xf>
    <xf numFmtId="20" fontId="13" fillId="0" borderId="0" xfId="0" applyNumberFormat="1" applyFont="1" applyAlignment="1">
      <alignment horizontal="center" vertical="top" wrapText="1"/>
    </xf>
    <xf numFmtId="0" fontId="13" fillId="0" borderId="0" xfId="0" applyFont="1" applyAlignment="1">
      <alignment horizontal="left" vertical="top" wrapText="1"/>
    </xf>
    <xf numFmtId="0" fontId="18" fillId="0" borderId="7" xfId="0" applyFont="1" applyBorder="1">
      <alignment vertical="center"/>
    </xf>
    <xf numFmtId="0" fontId="9" fillId="0" borderId="10" xfId="0" applyFont="1" applyBorder="1" applyAlignment="1">
      <alignment vertical="center" wrapText="1"/>
    </xf>
    <xf numFmtId="0" fontId="9" fillId="0" borderId="10" xfId="0" applyFont="1" applyBorder="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3" fillId="0" borderId="0" xfId="0" applyFont="1" applyAlignment="1">
      <alignment horizontal="center" vertical="top" wrapText="1"/>
    </xf>
    <xf numFmtId="0" fontId="9" fillId="2" borderId="0" xfId="0" applyFont="1" applyFill="1" applyAlignment="1">
      <alignment horizontal="left" vertical="center"/>
    </xf>
    <xf numFmtId="0" fontId="8" fillId="2" borderId="0" xfId="0" applyFont="1" applyFill="1" applyAlignment="1">
      <alignment horizontal="left" vertical="center" wrapText="1"/>
    </xf>
    <xf numFmtId="179" fontId="8" fillId="2" borderId="0" xfId="0" applyNumberFormat="1" applyFont="1" applyFill="1" applyAlignment="1">
      <alignment horizontal="left" vertical="center" wrapText="1"/>
    </xf>
    <xf numFmtId="0" fontId="13" fillId="2" borderId="0" xfId="0" applyFont="1" applyFill="1" applyAlignment="1">
      <alignment horizontal="left" vertical="center"/>
    </xf>
    <xf numFmtId="0" fontId="24" fillId="0" borderId="0" xfId="0" applyFont="1" applyAlignment="1">
      <alignment horizontal="center" vertical="center"/>
    </xf>
    <xf numFmtId="0" fontId="12" fillId="0" borderId="0" xfId="0" applyFont="1">
      <alignment vertical="center"/>
    </xf>
    <xf numFmtId="0" fontId="9" fillId="3" borderId="5" xfId="0" applyFont="1" applyFill="1" applyBorder="1" applyAlignment="1">
      <alignment horizontal="right" vertical="center"/>
    </xf>
    <xf numFmtId="0" fontId="9" fillId="3" borderId="6" xfId="0" applyFont="1" applyFill="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top"/>
    </xf>
    <xf numFmtId="0" fontId="8" fillId="0" borderId="5" xfId="0" applyFont="1" applyBorder="1">
      <alignment vertical="center"/>
    </xf>
    <xf numFmtId="0" fontId="9" fillId="2" borderId="0" xfId="0" applyFont="1" applyFill="1">
      <alignment vertical="center"/>
    </xf>
    <xf numFmtId="0" fontId="17" fillId="0" borderId="0" xfId="0" applyFont="1" applyAlignment="1">
      <alignment horizontal="left" vertical="center" wrapText="1"/>
    </xf>
    <xf numFmtId="0" fontId="9" fillId="0" borderId="0" xfId="0" applyFont="1" applyAlignment="1">
      <alignment horizontal="distributed" vertical="center" wrapText="1"/>
    </xf>
    <xf numFmtId="0" fontId="9" fillId="3"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72" fillId="0" borderId="0" xfId="0" applyFont="1" applyAlignment="1">
      <alignment horizontal="center" vertical="center"/>
    </xf>
    <xf numFmtId="0" fontId="33" fillId="0" borderId="11" xfId="5" applyFont="1" applyBorder="1" applyAlignment="1" applyProtection="1">
      <alignment horizontal="left" vertical="center" wrapText="1"/>
      <protection locked="0"/>
    </xf>
    <xf numFmtId="0" fontId="31" fillId="0" borderId="0" xfId="5" applyFont="1" applyAlignment="1" applyProtection="1">
      <alignment wrapText="1"/>
      <protection locked="0"/>
    </xf>
    <xf numFmtId="0" fontId="34" fillId="2" borderId="12" xfId="5" applyFont="1" applyFill="1" applyBorder="1" applyAlignment="1" applyProtection="1">
      <alignment horizontal="center" vertical="center" wrapText="1"/>
      <protection locked="0"/>
    </xf>
    <xf numFmtId="0" fontId="34" fillId="2" borderId="0" xfId="5" applyFont="1" applyFill="1" applyAlignment="1" applyProtection="1">
      <alignment horizontal="left" vertical="center" wrapText="1"/>
      <protection locked="0"/>
    </xf>
    <xf numFmtId="0" fontId="34" fillId="2" borderId="126" xfId="5" applyFont="1" applyFill="1" applyBorder="1" applyAlignment="1" applyProtection="1">
      <alignment vertical="center" wrapText="1"/>
      <protection locked="0"/>
    </xf>
    <xf numFmtId="0" fontId="35" fillId="2" borderId="18" xfId="0" applyFont="1" applyFill="1" applyBorder="1" applyProtection="1">
      <alignment vertical="center"/>
      <protection locked="0"/>
    </xf>
    <xf numFmtId="0" fontId="35" fillId="2" borderId="18" xfId="0" applyFont="1" applyFill="1" applyBorder="1" applyAlignment="1" applyProtection="1">
      <alignment vertical="center" wrapText="1"/>
      <protection locked="0"/>
    </xf>
    <xf numFmtId="0" fontId="35" fillId="2" borderId="147" xfId="0" applyFont="1" applyFill="1" applyBorder="1" applyAlignment="1" applyProtection="1">
      <alignment vertical="center" wrapText="1"/>
      <protection locked="0"/>
    </xf>
    <xf numFmtId="0" fontId="94" fillId="0" borderId="200" xfId="2" quotePrefix="1" applyFont="1" applyFill="1" applyBorder="1" applyAlignment="1" applyProtection="1">
      <alignment vertical="center" wrapText="1"/>
      <protection locked="0"/>
    </xf>
    <xf numFmtId="0" fontId="94" fillId="0" borderId="45" xfId="2" quotePrefix="1" applyFont="1" applyFill="1" applyBorder="1" applyProtection="1">
      <alignment vertical="center"/>
      <protection locked="0"/>
    </xf>
    <xf numFmtId="0" fontId="94" fillId="0" borderId="205" xfId="2" applyFont="1" applyFill="1" applyBorder="1" applyProtection="1">
      <alignment vertical="center"/>
      <protection locked="0"/>
    </xf>
    <xf numFmtId="0" fontId="26" fillId="0" borderId="144" xfId="2" applyFill="1" applyBorder="1" applyProtection="1">
      <alignment vertical="center"/>
      <protection locked="0"/>
    </xf>
    <xf numFmtId="0" fontId="26" fillId="0" borderId="181" xfId="2" applyFill="1" applyBorder="1" applyProtection="1">
      <alignment vertical="center"/>
      <protection locked="0"/>
    </xf>
    <xf numFmtId="0" fontId="26" fillId="0" borderId="205" xfId="2" applyFill="1" applyBorder="1" applyProtection="1">
      <alignment vertical="center"/>
      <protection locked="0"/>
    </xf>
    <xf numFmtId="178" fontId="63" fillId="3" borderId="225" xfId="0" quotePrefix="1" applyNumberFormat="1" applyFont="1" applyFill="1" applyBorder="1" applyAlignment="1">
      <alignment horizontal="center" vertical="center"/>
    </xf>
    <xf numFmtId="0" fontId="30" fillId="0" borderId="0" xfId="0" applyFont="1">
      <alignment vertical="center"/>
    </xf>
    <xf numFmtId="38" fontId="8" fillId="0" borderId="34" xfId="1" applyFont="1" applyFill="1" applyBorder="1" applyAlignment="1" applyProtection="1">
      <alignment horizontal="right" vertical="center" wrapText="1"/>
    </xf>
    <xf numFmtId="0" fontId="75" fillId="0" borderId="0" xfId="6" applyFont="1" applyAlignment="1">
      <alignment horizontal="centerContinuous" vertical="center"/>
    </xf>
    <xf numFmtId="0" fontId="73" fillId="0" borderId="0" xfId="6" applyFont="1">
      <alignment vertical="center"/>
    </xf>
    <xf numFmtId="0" fontId="60" fillId="0" borderId="0" xfId="6" applyFont="1">
      <alignment vertical="center"/>
    </xf>
    <xf numFmtId="0" fontId="75" fillId="0" borderId="0" xfId="6" applyFont="1">
      <alignment vertical="center"/>
    </xf>
    <xf numFmtId="0" fontId="99" fillId="0" borderId="0" xfId="6" applyFont="1" applyAlignment="1">
      <alignment horizontal="centerContinuous" vertical="center"/>
    </xf>
    <xf numFmtId="0" fontId="80" fillId="0" borderId="0" xfId="6" applyFont="1">
      <alignment vertical="center"/>
    </xf>
    <xf numFmtId="0" fontId="76" fillId="0" borderId="0" xfId="6" applyFont="1">
      <alignment vertical="center"/>
    </xf>
    <xf numFmtId="0" fontId="77" fillId="0" borderId="0" xfId="6" applyFont="1">
      <alignment vertical="center"/>
    </xf>
    <xf numFmtId="0" fontId="73" fillId="3" borderId="10" xfId="6" applyFont="1" applyFill="1" applyBorder="1" applyAlignment="1">
      <alignment vertical="center" wrapText="1"/>
    </xf>
    <xf numFmtId="0" fontId="73" fillId="3" borderId="7" xfId="6" applyFont="1" applyFill="1" applyBorder="1" applyAlignment="1">
      <alignment vertical="center" wrapText="1"/>
    </xf>
    <xf numFmtId="0" fontId="73" fillId="3" borderId="10" xfId="6" applyFont="1" applyFill="1" applyBorder="1">
      <alignment vertical="center"/>
    </xf>
    <xf numFmtId="0" fontId="73" fillId="3" borderId="150" xfId="6" applyFont="1" applyFill="1" applyBorder="1" applyAlignment="1">
      <alignment vertical="center" wrapText="1"/>
    </xf>
    <xf numFmtId="0" fontId="73" fillId="3" borderId="151" xfId="6" applyFont="1" applyFill="1" applyBorder="1">
      <alignment vertical="center"/>
    </xf>
    <xf numFmtId="0" fontId="73" fillId="3" borderId="5" xfId="6" applyFont="1" applyFill="1" applyBorder="1">
      <alignment vertical="center"/>
    </xf>
    <xf numFmtId="0" fontId="73" fillId="3" borderId="0" xfId="6" applyFont="1" applyFill="1">
      <alignment vertical="center"/>
    </xf>
    <xf numFmtId="0" fontId="73" fillId="3" borderId="79" xfId="6" applyFont="1" applyFill="1" applyBorder="1">
      <alignment vertical="center"/>
    </xf>
    <xf numFmtId="0" fontId="73" fillId="3" borderId="7" xfId="6" applyFont="1" applyFill="1" applyBorder="1">
      <alignment vertical="center"/>
    </xf>
    <xf numFmtId="0" fontId="73" fillId="0" borderId="73" xfId="6" applyFont="1" applyBorder="1">
      <alignment vertical="center"/>
    </xf>
    <xf numFmtId="0" fontId="73" fillId="0" borderId="81" xfId="6" applyFont="1" applyBorder="1">
      <alignment vertical="center"/>
    </xf>
    <xf numFmtId="0" fontId="73" fillId="0" borderId="79" xfId="6" applyFont="1" applyBorder="1">
      <alignment vertical="center"/>
    </xf>
    <xf numFmtId="0" fontId="73" fillId="0" borderId="10" xfId="6" applyFont="1" applyBorder="1">
      <alignment vertical="center"/>
    </xf>
    <xf numFmtId="0" fontId="73" fillId="3" borderId="73" xfId="6" applyFont="1" applyFill="1" applyBorder="1">
      <alignment vertical="center"/>
    </xf>
    <xf numFmtId="0" fontId="73" fillId="0" borderId="145" xfId="6" applyFont="1" applyBorder="1">
      <alignment vertical="center"/>
    </xf>
    <xf numFmtId="0" fontId="73" fillId="0" borderId="142" xfId="6" applyFont="1" applyBorder="1">
      <alignment vertical="center"/>
    </xf>
    <xf numFmtId="49" fontId="73" fillId="0" borderId="142" xfId="6" applyNumberFormat="1" applyFont="1" applyBorder="1">
      <alignment vertical="center"/>
    </xf>
    <xf numFmtId="49" fontId="73" fillId="0" borderId="143" xfId="6" applyNumberFormat="1" applyFont="1" applyBorder="1">
      <alignment vertical="center"/>
    </xf>
    <xf numFmtId="0" fontId="34" fillId="0" borderId="0" xfId="5" applyFont="1">
      <alignment vertical="center"/>
    </xf>
    <xf numFmtId="0" fontId="59" fillId="2" borderId="0" xfId="5" applyFont="1" applyFill="1" applyAlignment="1">
      <alignment horizontal="left" vertical="center"/>
    </xf>
    <xf numFmtId="0" fontId="59" fillId="0" borderId="0" xfId="5" applyFont="1" applyAlignment="1">
      <alignment horizontal="left" vertical="center"/>
    </xf>
    <xf numFmtId="0" fontId="40" fillId="0" borderId="0" xfId="5" applyFont="1" applyAlignment="1">
      <alignment horizontal="left" vertical="center"/>
    </xf>
    <xf numFmtId="0" fontId="82" fillId="0" borderId="0" xfId="5" applyFont="1" applyAlignment="1">
      <alignment horizontal="left" vertical="center"/>
    </xf>
    <xf numFmtId="0" fontId="82" fillId="0" borderId="0" xfId="5" applyFont="1">
      <alignment vertical="center"/>
    </xf>
    <xf numFmtId="0" fontId="58" fillId="0" borderId="0" xfId="5" applyFont="1">
      <alignment vertical="center"/>
    </xf>
    <xf numFmtId="0" fontId="31" fillId="2" borderId="0" xfId="5" applyFont="1" applyFill="1" applyAlignment="1">
      <alignment horizontal="center" vertical="center" wrapText="1"/>
    </xf>
    <xf numFmtId="0" fontId="30" fillId="2" borderId="0" xfId="5" applyFont="1" applyFill="1" applyAlignment="1">
      <alignment horizontal="left" vertical="center" wrapText="1"/>
    </xf>
    <xf numFmtId="0" fontId="44" fillId="0" borderId="0" xfId="5" applyFont="1" applyAlignment="1">
      <alignment vertical="center" wrapText="1"/>
    </xf>
    <xf numFmtId="0" fontId="44" fillId="0" borderId="0" xfId="5" applyFont="1" applyAlignment="1">
      <alignment vertical="top" wrapText="1"/>
    </xf>
    <xf numFmtId="0" fontId="47" fillId="0" borderId="0" xfId="5" applyFont="1" applyAlignment="1">
      <alignment horizontal="center" vertical="center" wrapText="1"/>
    </xf>
    <xf numFmtId="0" fontId="34" fillId="0" borderId="0" xfId="5" applyFont="1" applyAlignment="1">
      <alignment horizontal="center" vertical="center" wrapText="1"/>
    </xf>
    <xf numFmtId="0" fontId="61" fillId="0" borderId="0" xfId="5" applyFont="1">
      <alignment vertical="center"/>
    </xf>
    <xf numFmtId="0" fontId="44" fillId="0" borderId="0" xfId="5" applyFont="1" applyAlignment="1">
      <alignment horizontal="right" vertical="center"/>
    </xf>
    <xf numFmtId="0" fontId="44" fillId="0" borderId="0" xfId="5" applyFont="1">
      <alignment vertical="center"/>
    </xf>
    <xf numFmtId="0" fontId="62" fillId="0" borderId="0" xfId="5" applyFont="1">
      <alignment vertical="center"/>
    </xf>
    <xf numFmtId="0" fontId="33" fillId="0" borderId="0" xfId="0" applyFont="1" applyAlignment="1">
      <alignment horizontal="center" vertical="center" wrapText="1"/>
    </xf>
    <xf numFmtId="0" fontId="30" fillId="0" borderId="0" xfId="0" applyFont="1" applyAlignment="1">
      <alignment vertical="center" wrapText="1"/>
    </xf>
    <xf numFmtId="0" fontId="66" fillId="0" borderId="0" xfId="0" applyFont="1" applyAlignment="1">
      <alignment horizontal="center" vertical="center"/>
    </xf>
    <xf numFmtId="0" fontId="67" fillId="0" borderId="0" xfId="0" applyFont="1" applyAlignment="1">
      <alignment horizontal="center" vertical="center" wrapText="1"/>
    </xf>
    <xf numFmtId="0" fontId="68" fillId="0" borderId="0" xfId="0" applyFont="1">
      <alignment vertical="center"/>
    </xf>
    <xf numFmtId="0" fontId="51" fillId="0" borderId="0" xfId="0" applyFont="1">
      <alignment vertical="center"/>
    </xf>
    <xf numFmtId="0" fontId="30" fillId="0" borderId="0" xfId="0" applyFont="1" applyAlignment="1">
      <alignment horizontal="distributed" vertical="center" wrapText="1"/>
    </xf>
    <xf numFmtId="0" fontId="34" fillId="0" borderId="0" xfId="0" applyFont="1">
      <alignment vertical="center"/>
    </xf>
    <xf numFmtId="0" fontId="30" fillId="3" borderId="10" xfId="0" applyFont="1" applyFill="1" applyBorder="1" applyAlignment="1">
      <alignment vertical="center" wrapText="1"/>
    </xf>
    <xf numFmtId="0" fontId="30" fillId="3" borderId="11" xfId="0" applyFont="1" applyFill="1" applyBorder="1" applyAlignment="1">
      <alignment vertical="center" wrapText="1"/>
    </xf>
    <xf numFmtId="0" fontId="30" fillId="3" borderId="191" xfId="0" applyFont="1" applyFill="1" applyBorder="1" applyAlignment="1">
      <alignment horizontal="right" vertical="center" wrapText="1"/>
    </xf>
    <xf numFmtId="176" fontId="30" fillId="3" borderId="53" xfId="0" applyNumberFormat="1"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0" fillId="3" borderId="24" xfId="0" applyFont="1" applyFill="1" applyBorder="1" applyAlignment="1">
      <alignment horizontal="right" vertical="center" wrapText="1"/>
    </xf>
    <xf numFmtId="0" fontId="30" fillId="3" borderId="44" xfId="0" applyFont="1" applyFill="1" applyBorder="1" applyAlignment="1">
      <alignment horizontal="center" vertical="center" wrapText="1"/>
    </xf>
    <xf numFmtId="0" fontId="30" fillId="3" borderId="11" xfId="0" applyFont="1" applyFill="1" applyBorder="1" applyAlignment="1">
      <alignment horizontal="right" vertical="center" wrapText="1"/>
    </xf>
    <xf numFmtId="0" fontId="32" fillId="0" borderId="0" xfId="0" applyFont="1" applyAlignment="1">
      <alignment horizontal="left" vertical="center"/>
    </xf>
    <xf numFmtId="0" fontId="34" fillId="0" borderId="0" xfId="0" applyFont="1" applyAlignment="1">
      <alignment vertical="center" wrapText="1"/>
    </xf>
    <xf numFmtId="0" fontId="33" fillId="0" borderId="0" xfId="0" applyFont="1" applyAlignment="1">
      <alignment horizontal="left" vertical="center" wrapText="1"/>
    </xf>
    <xf numFmtId="0" fontId="41" fillId="0" borderId="0" xfId="2" applyFont="1" applyFill="1" applyBorder="1" applyAlignment="1" applyProtection="1">
      <alignment horizontal="left" vertical="center" wrapText="1"/>
    </xf>
    <xf numFmtId="0" fontId="30" fillId="0" borderId="5" xfId="0" applyFont="1" applyBorder="1">
      <alignment vertical="center"/>
    </xf>
    <xf numFmtId="0" fontId="30" fillId="0" borderId="0" xfId="0" applyFont="1" applyAlignment="1">
      <alignment horizontal="left" vertical="top"/>
    </xf>
    <xf numFmtId="0" fontId="33" fillId="2" borderId="0" xfId="0" applyFont="1" applyFill="1" applyAlignment="1">
      <alignment horizontal="left" vertical="center" wrapText="1"/>
    </xf>
    <xf numFmtId="0" fontId="30" fillId="2" borderId="0" xfId="0" applyFont="1" applyFill="1">
      <alignment vertical="center"/>
    </xf>
    <xf numFmtId="0" fontId="30" fillId="0" borderId="3" xfId="0" applyFont="1" applyBorder="1" applyAlignment="1">
      <alignment horizontal="left" vertical="center" wrapText="1"/>
    </xf>
    <xf numFmtId="0" fontId="113" fillId="0" borderId="0" xfId="0" applyFont="1">
      <alignment vertical="center"/>
    </xf>
    <xf numFmtId="0" fontId="30" fillId="0" borderId="0" xfId="0" applyFont="1" applyAlignment="1">
      <alignment horizontal="right" vertical="center" wrapText="1"/>
    </xf>
    <xf numFmtId="0" fontId="30" fillId="0" borderId="0" xfId="0" applyFont="1" applyAlignment="1">
      <alignment horizontal="center" wrapText="1"/>
    </xf>
    <xf numFmtId="0" fontId="33" fillId="3" borderId="28" xfId="0" applyFont="1" applyFill="1" applyBorder="1" applyAlignment="1">
      <alignment horizontal="left" vertical="center" wrapText="1"/>
    </xf>
    <xf numFmtId="0" fontId="90" fillId="2" borderId="0" xfId="0" applyFont="1" applyFill="1">
      <alignment vertical="center"/>
    </xf>
    <xf numFmtId="0" fontId="91" fillId="2" borderId="0" xfId="0" applyFont="1" applyFill="1">
      <alignment vertical="center"/>
    </xf>
    <xf numFmtId="0" fontId="92" fillId="2" borderId="0" xfId="0" applyFont="1" applyFill="1" applyAlignment="1">
      <alignment horizontal="right" vertical="center"/>
    </xf>
    <xf numFmtId="0" fontId="30" fillId="0" borderId="0" xfId="0" applyFont="1" applyAlignment="1">
      <alignment horizontal="center" vertical="center"/>
    </xf>
    <xf numFmtId="0" fontId="30" fillId="3" borderId="53" xfId="0" applyFont="1" applyFill="1" applyBorder="1" applyAlignment="1">
      <alignment vertical="center" wrapText="1"/>
    </xf>
    <xf numFmtId="0" fontId="30" fillId="3" borderId="45" xfId="0" applyFont="1" applyFill="1" applyBorder="1" applyAlignment="1">
      <alignment vertical="center" wrapText="1"/>
    </xf>
    <xf numFmtId="0" fontId="87" fillId="0" borderId="0" xfId="0" applyFont="1" applyAlignment="1">
      <alignment horizontal="left" vertical="top"/>
    </xf>
    <xf numFmtId="0" fontId="42" fillId="0" borderId="0" xfId="0" applyFont="1">
      <alignment vertical="center"/>
    </xf>
    <xf numFmtId="0" fontId="42" fillId="0" borderId="0" xfId="0" applyFont="1" applyAlignment="1">
      <alignment horizontal="center" vertical="center" wrapTex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44" fillId="0" borderId="0" xfId="0" applyFont="1">
      <alignment vertical="center"/>
    </xf>
    <xf numFmtId="0" fontId="47" fillId="0" borderId="0" xfId="0" applyFont="1">
      <alignment vertical="center"/>
    </xf>
    <xf numFmtId="0" fontId="54" fillId="0" borderId="0" xfId="0" applyFont="1" applyAlignment="1">
      <alignment horizontal="left" vertical="center"/>
    </xf>
    <xf numFmtId="0" fontId="40" fillId="0" borderId="0" xfId="0" applyFont="1">
      <alignment vertical="center"/>
    </xf>
    <xf numFmtId="0" fontId="30" fillId="3" borderId="11" xfId="0" applyFont="1" applyFill="1" applyBorder="1">
      <alignment vertical="center"/>
    </xf>
    <xf numFmtId="0" fontId="30" fillId="0" borderId="0" xfId="0" applyFont="1" applyAlignment="1">
      <alignment horizontal="left" vertical="center"/>
    </xf>
    <xf numFmtId="0" fontId="9" fillId="3" borderId="24" xfId="0" applyFont="1" applyFill="1" applyBorder="1">
      <alignment vertical="center"/>
    </xf>
    <xf numFmtId="0" fontId="9" fillId="0" borderId="5" xfId="0" applyFont="1" applyBorder="1">
      <alignment vertical="center"/>
    </xf>
    <xf numFmtId="0" fontId="9" fillId="3" borderId="22" xfId="0" applyFont="1" applyFill="1" applyBorder="1">
      <alignment vertical="center"/>
    </xf>
    <xf numFmtId="0" fontId="9" fillId="3" borderId="26" xfId="0" applyFont="1" applyFill="1" applyBorder="1">
      <alignment vertical="center"/>
    </xf>
    <xf numFmtId="0" fontId="9" fillId="3" borderId="41" xfId="0" applyFont="1" applyFill="1" applyBorder="1">
      <alignment vertical="center"/>
    </xf>
    <xf numFmtId="176" fontId="8" fillId="0" borderId="109" xfId="5" applyNumberFormat="1" applyFont="1" applyBorder="1" applyAlignment="1" applyProtection="1">
      <alignment horizontal="center" vertical="center" wrapText="1"/>
      <protection locked="0"/>
    </xf>
    <xf numFmtId="176" fontId="8" fillId="0" borderId="188" xfId="5" applyNumberFormat="1" applyFont="1" applyBorder="1" applyAlignment="1" applyProtection="1">
      <alignment horizontal="center" vertical="center" wrapText="1"/>
      <protection locked="0"/>
    </xf>
    <xf numFmtId="176" fontId="8" fillId="0" borderId="186" xfId="5" applyNumberFormat="1" applyFont="1" applyBorder="1" applyAlignment="1" applyProtection="1">
      <alignment horizontal="center" vertical="center" wrapText="1"/>
      <protection locked="0"/>
    </xf>
    <xf numFmtId="176" fontId="8" fillId="0" borderId="111" xfId="5" applyNumberFormat="1" applyFont="1" applyBorder="1" applyAlignment="1" applyProtection="1">
      <alignment horizontal="center" vertical="center" wrapText="1"/>
      <protection locked="0"/>
    </xf>
    <xf numFmtId="176" fontId="8" fillId="0" borderId="104" xfId="5" applyNumberFormat="1" applyFont="1" applyBorder="1" applyAlignment="1" applyProtection="1">
      <alignment horizontal="center" vertical="center" wrapText="1"/>
      <protection locked="0"/>
    </xf>
    <xf numFmtId="176" fontId="8" fillId="0" borderId="7" xfId="5" applyNumberFormat="1" applyFont="1" applyBorder="1" applyAlignment="1" applyProtection="1">
      <alignment horizontal="center" vertical="center" wrapText="1"/>
      <protection locked="0"/>
    </xf>
    <xf numFmtId="176" fontId="8" fillId="0" borderId="112" xfId="5" applyNumberFormat="1" applyFont="1" applyBorder="1" applyAlignment="1" applyProtection="1">
      <alignment horizontal="center" vertical="center" wrapText="1"/>
      <protection locked="0"/>
    </xf>
    <xf numFmtId="176" fontId="8" fillId="0" borderId="113" xfId="5" applyNumberFormat="1" applyFont="1" applyBorder="1" applyAlignment="1" applyProtection="1">
      <alignment horizontal="center" vertical="center" wrapText="1"/>
      <protection locked="0"/>
    </xf>
    <xf numFmtId="176" fontId="8" fillId="0" borderId="110" xfId="5"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13" fillId="3" borderId="181" xfId="0" applyFont="1" applyFill="1" applyBorder="1" applyAlignment="1">
      <alignment horizontal="center" vertical="center" wrapText="1"/>
    </xf>
    <xf numFmtId="0" fontId="18" fillId="0" borderId="12" xfId="0" applyFont="1" applyBorder="1" applyAlignment="1">
      <alignment vertical="center" wrapText="1"/>
    </xf>
    <xf numFmtId="0" fontId="9" fillId="3" borderId="181" xfId="0" applyFont="1" applyFill="1" applyBorder="1" applyAlignment="1">
      <alignment horizontal="center" vertical="center" wrapText="1"/>
    </xf>
    <xf numFmtId="0" fontId="8" fillId="0" borderId="12" xfId="0" applyFont="1" applyBorder="1" applyAlignment="1">
      <alignment vertical="center" wrapText="1"/>
    </xf>
    <xf numFmtId="0" fontId="9" fillId="3" borderId="17" xfId="0" applyFont="1" applyFill="1" applyBorder="1" applyAlignment="1">
      <alignment vertical="center" wrapText="1"/>
    </xf>
    <xf numFmtId="0" fontId="9" fillId="3" borderId="185" xfId="0" applyFont="1" applyFill="1" applyBorder="1" applyAlignment="1">
      <alignment horizontal="left" vertical="center" wrapText="1"/>
    </xf>
    <xf numFmtId="0" fontId="9" fillId="3" borderId="18" xfId="0" applyFont="1" applyFill="1" applyBorder="1" applyAlignment="1">
      <alignment vertical="center" wrapText="1"/>
    </xf>
    <xf numFmtId="0" fontId="9" fillId="3" borderId="23" xfId="0" applyFont="1" applyFill="1" applyBorder="1" applyAlignment="1">
      <alignment vertical="center" wrapText="1"/>
    </xf>
    <xf numFmtId="0" fontId="8" fillId="0" borderId="0" xfId="0" applyFont="1" applyAlignment="1">
      <alignment vertical="top" wrapText="1"/>
    </xf>
    <xf numFmtId="0" fontId="15" fillId="3" borderId="46" xfId="0" applyFont="1" applyFill="1" applyBorder="1" applyAlignment="1">
      <alignment vertical="center" textRotation="255" wrapText="1"/>
    </xf>
    <xf numFmtId="0" fontId="8" fillId="0" borderId="0" xfId="0" applyFont="1" applyAlignment="1">
      <alignment vertical="center" wrapText="1"/>
    </xf>
    <xf numFmtId="0" fontId="14" fillId="0" borderId="0" xfId="5">
      <alignment vertical="center"/>
    </xf>
    <xf numFmtId="0" fontId="57" fillId="0" borderId="0" xfId="5" applyFont="1">
      <alignment vertical="center"/>
    </xf>
    <xf numFmtId="0" fontId="56" fillId="0" borderId="0" xfId="5" applyFont="1">
      <alignment vertical="center"/>
    </xf>
    <xf numFmtId="0" fontId="53" fillId="0" borderId="0" xfId="5" applyFont="1" applyAlignment="1">
      <alignment vertical="distributed" wrapText="1"/>
    </xf>
    <xf numFmtId="0" fontId="9" fillId="0" borderId="0" xfId="5" applyFont="1" applyAlignment="1">
      <alignment vertical="center" wrapText="1"/>
    </xf>
    <xf numFmtId="0" fontId="9" fillId="0" borderId="0" xfId="5" applyFont="1">
      <alignment vertical="center"/>
    </xf>
    <xf numFmtId="0" fontId="15" fillId="0" borderId="0" xfId="5" applyFont="1" applyAlignment="1">
      <alignment horizontal="center" vertical="center"/>
    </xf>
    <xf numFmtId="0" fontId="13" fillId="0" borderId="0" xfId="5" applyFont="1">
      <alignment vertical="center"/>
    </xf>
    <xf numFmtId="0" fontId="52" fillId="3" borderId="140" xfId="5" applyFont="1" applyFill="1" applyBorder="1" applyAlignment="1">
      <alignment horizontal="center" vertical="center" wrapText="1"/>
    </xf>
    <xf numFmtId="0" fontId="54" fillId="3" borderId="14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0" xfId="5" applyFont="1" applyFill="1" applyBorder="1" applyAlignment="1">
      <alignment horizontal="center" vertical="center" wrapText="1"/>
    </xf>
    <xf numFmtId="0" fontId="8" fillId="3" borderId="187" xfId="5" applyFont="1" applyFill="1" applyBorder="1" applyAlignment="1">
      <alignment horizontal="center" vertical="center" wrapText="1"/>
    </xf>
    <xf numFmtId="0" fontId="8" fillId="3" borderId="109" xfId="5" applyFont="1" applyFill="1" applyBorder="1" applyAlignment="1">
      <alignment horizontal="center" vertical="center" wrapText="1"/>
    </xf>
    <xf numFmtId="0" fontId="8" fillId="3" borderId="106" xfId="5" applyFont="1" applyFill="1" applyBorder="1" applyAlignment="1">
      <alignment horizontal="center" vertical="center" wrapText="1"/>
    </xf>
    <xf numFmtId="0" fontId="8" fillId="3" borderId="114" xfId="5" applyFont="1" applyFill="1" applyBorder="1" applyAlignment="1">
      <alignment horizontal="center" vertical="center" wrapText="1"/>
    </xf>
    <xf numFmtId="0" fontId="52" fillId="0" borderId="0" xfId="5" applyFont="1" applyAlignment="1">
      <alignment horizontal="left" vertical="center"/>
    </xf>
    <xf numFmtId="0" fontId="52" fillId="0" borderId="0" xfId="5" applyFont="1" applyAlignment="1">
      <alignment horizontal="center" vertical="center" wrapText="1"/>
    </xf>
    <xf numFmtId="0" fontId="8" fillId="0" borderId="0" xfId="5" applyFont="1" applyAlignment="1">
      <alignment vertical="top" wrapText="1"/>
    </xf>
    <xf numFmtId="0" fontId="52" fillId="3" borderId="82" xfId="5" applyFont="1" applyFill="1" applyBorder="1" applyAlignment="1">
      <alignment horizontal="left" vertical="center"/>
    </xf>
    <xf numFmtId="0" fontId="52" fillId="3" borderId="73" xfId="5" applyFont="1" applyFill="1" applyBorder="1" applyAlignment="1">
      <alignment horizontal="left" vertical="center"/>
    </xf>
    <xf numFmtId="0" fontId="9" fillId="3" borderId="73" xfId="5" applyFont="1" applyFill="1" applyBorder="1" applyAlignment="1">
      <alignment horizontal="left" vertical="center"/>
    </xf>
    <xf numFmtId="0" fontId="8" fillId="3" borderId="81" xfId="5" applyFont="1" applyFill="1" applyBorder="1" applyAlignment="1">
      <alignment horizontal="left" vertical="top" wrapText="1"/>
    </xf>
    <xf numFmtId="0" fontId="8" fillId="3" borderId="77" xfId="5" applyFont="1" applyFill="1" applyBorder="1" applyAlignment="1">
      <alignment vertical="top" wrapText="1"/>
    </xf>
    <xf numFmtId="0" fontId="8" fillId="3" borderId="76" xfId="5" applyFont="1" applyFill="1" applyBorder="1" applyAlignment="1">
      <alignment vertical="top" wrapText="1"/>
    </xf>
    <xf numFmtId="0" fontId="52" fillId="3" borderId="192" xfId="5" applyFont="1" applyFill="1" applyBorder="1" applyAlignment="1">
      <alignment horizontal="center" vertical="center" wrapText="1"/>
    </xf>
    <xf numFmtId="0" fontId="54" fillId="3" borderId="181" xfId="5" applyFont="1" applyFill="1" applyBorder="1" applyAlignment="1">
      <alignment horizontal="center" vertical="center" wrapText="1"/>
    </xf>
    <xf numFmtId="0" fontId="12" fillId="0" borderId="0" xfId="5" applyFont="1">
      <alignment vertical="center"/>
    </xf>
    <xf numFmtId="0" fontId="32" fillId="0" borderId="0" xfId="0" applyFont="1" applyAlignment="1">
      <alignment horizontal="right" vertical="top" wrapText="1"/>
    </xf>
    <xf numFmtId="0" fontId="65" fillId="0" borderId="0" xfId="0" applyFont="1">
      <alignment vertical="center"/>
    </xf>
    <xf numFmtId="0" fontId="95" fillId="0" borderId="132" xfId="0" applyFont="1" applyBorder="1">
      <alignment vertical="center"/>
    </xf>
    <xf numFmtId="0" fontId="95" fillId="0" borderId="133" xfId="0" applyFont="1" applyBorder="1">
      <alignment vertical="center"/>
    </xf>
    <xf numFmtId="0" fontId="95" fillId="0" borderId="134" xfId="0" applyFont="1" applyBorder="1">
      <alignment vertical="center"/>
    </xf>
    <xf numFmtId="0" fontId="95" fillId="0" borderId="0" xfId="0" applyFont="1">
      <alignment vertical="center"/>
    </xf>
    <xf numFmtId="0" fontId="63" fillId="0" borderId="199" xfId="0" applyFont="1" applyBorder="1" applyAlignment="1">
      <alignment vertical="center" wrapText="1"/>
    </xf>
    <xf numFmtId="0" fontId="95" fillId="0" borderId="201" xfId="0" applyFont="1" applyBorder="1">
      <alignment vertical="center"/>
    </xf>
    <xf numFmtId="0" fontId="63" fillId="0" borderId="131" xfId="0" applyFont="1" applyBorder="1" applyAlignment="1">
      <alignment vertical="center" wrapText="1"/>
    </xf>
    <xf numFmtId="0" fontId="63" fillId="0" borderId="204" xfId="0" applyFont="1" applyBorder="1" applyAlignment="1">
      <alignment vertical="center" wrapText="1"/>
    </xf>
    <xf numFmtId="0" fontId="97" fillId="0" borderId="206" xfId="0" applyFont="1" applyBorder="1" applyAlignment="1">
      <alignment vertical="center" wrapText="1"/>
    </xf>
    <xf numFmtId="0" fontId="63" fillId="0" borderId="149" xfId="0" applyFont="1" applyBorder="1" applyAlignment="1">
      <alignment vertical="center" wrapText="1"/>
    </xf>
    <xf numFmtId="0" fontId="63" fillId="0" borderId="179" xfId="0" applyFont="1" applyBorder="1" applyAlignment="1">
      <alignment vertical="center" wrapText="1"/>
    </xf>
    <xf numFmtId="0" fontId="63" fillId="0" borderId="149" xfId="0" applyFont="1" applyBorder="1">
      <alignment vertical="center"/>
    </xf>
    <xf numFmtId="0" fontId="96" fillId="0" borderId="165" xfId="0" applyFont="1" applyBorder="1">
      <alignment vertical="center"/>
    </xf>
    <xf numFmtId="0" fontId="63" fillId="0" borderId="179" xfId="0" applyFont="1" applyBorder="1">
      <alignment vertical="center"/>
    </xf>
    <xf numFmtId="0" fontId="96" fillId="0" borderId="180" xfId="0" applyFont="1" applyBorder="1">
      <alignment vertical="center"/>
    </xf>
    <xf numFmtId="0" fontId="63" fillId="0" borderId="204" xfId="0" applyFont="1" applyBorder="1">
      <alignment vertical="center"/>
    </xf>
    <xf numFmtId="0" fontId="96" fillId="0" borderId="206" xfId="0" applyFont="1" applyBorder="1">
      <alignment vertical="center"/>
    </xf>
    <xf numFmtId="0" fontId="96" fillId="0" borderId="105" xfId="0" applyFont="1" applyBorder="1">
      <alignment vertical="center"/>
    </xf>
    <xf numFmtId="0" fontId="96" fillId="0" borderId="208" xfId="0" applyFont="1" applyBorder="1">
      <alignment vertical="center"/>
    </xf>
    <xf numFmtId="0" fontId="9" fillId="3" borderId="1" xfId="0" applyFont="1" applyFill="1" applyBorder="1" applyAlignment="1">
      <alignment horizontal="center" vertical="center" wrapText="1"/>
    </xf>
    <xf numFmtId="0" fontId="13" fillId="0" borderId="0" xfId="0" applyFont="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left" vertical="center"/>
    </xf>
    <xf numFmtId="0" fontId="73" fillId="0" borderId="0" xfId="6" applyFont="1" applyAlignment="1">
      <alignment vertical="center" wrapText="1"/>
    </xf>
    <xf numFmtId="0" fontId="34" fillId="2" borderId="5" xfId="5" applyFont="1" applyFill="1" applyBorder="1" applyAlignment="1" applyProtection="1">
      <alignment horizontal="center" vertical="center" wrapText="1"/>
      <protection locked="0"/>
    </xf>
    <xf numFmtId="0" fontId="34" fillId="2" borderId="0" xfId="5" applyFont="1" applyFill="1" applyAlignment="1" applyProtection="1">
      <alignment horizontal="center" vertical="center" wrapText="1"/>
      <protection locked="0"/>
    </xf>
    <xf numFmtId="0" fontId="33" fillId="0" borderId="129" xfId="5" applyFont="1" applyBorder="1" applyAlignment="1" applyProtection="1">
      <alignment horizontal="left" vertical="center" wrapText="1"/>
      <protection locked="0"/>
    </xf>
    <xf numFmtId="0" fontId="38" fillId="0" borderId="0" xfId="0" applyFont="1" applyAlignment="1">
      <alignment horizontal="center" vertical="center"/>
    </xf>
    <xf numFmtId="0" fontId="30" fillId="3" borderId="181" xfId="0" applyFont="1" applyFill="1" applyBorder="1" applyAlignment="1">
      <alignment horizontal="center" vertical="center"/>
    </xf>
    <xf numFmtId="0" fontId="30"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0" fillId="3" borderId="1" xfId="0" applyFont="1" applyFill="1" applyBorder="1" applyAlignment="1">
      <alignment horizontal="center" vertical="center" wrapText="1"/>
    </xf>
    <xf numFmtId="0" fontId="34" fillId="0" borderId="0" xfId="0" applyFont="1" applyAlignment="1">
      <alignment horizontal="left" vertical="center"/>
    </xf>
    <xf numFmtId="0" fontId="30" fillId="0" borderId="0" xfId="0" applyFont="1" applyAlignment="1">
      <alignment horizontal="center" vertical="center" wrapText="1"/>
    </xf>
    <xf numFmtId="0" fontId="47" fillId="0" borderId="0" xfId="0" applyFont="1" applyAlignment="1">
      <alignment horizontal="left" vertical="center" shrinkToFit="1"/>
    </xf>
    <xf numFmtId="0" fontId="44" fillId="0" borderId="0" xfId="0" applyFont="1" applyAlignment="1">
      <alignment horizontal="left" vertical="center" shrinkToFit="1"/>
    </xf>
    <xf numFmtId="0" fontId="52" fillId="3" borderId="179" xfId="5" applyFont="1" applyFill="1" applyBorder="1" applyAlignment="1">
      <alignment horizontal="center" vertical="center" wrapText="1"/>
    </xf>
    <xf numFmtId="0" fontId="52" fillId="3" borderId="0" xfId="5" applyFont="1" applyFill="1" applyAlignment="1">
      <alignment horizontal="distributed" vertical="center"/>
    </xf>
    <xf numFmtId="0" fontId="52" fillId="3" borderId="78" xfId="5" applyFont="1" applyFill="1" applyBorder="1" applyAlignment="1">
      <alignment horizontal="center" vertical="center" wrapText="1"/>
    </xf>
    <xf numFmtId="0" fontId="52" fillId="3" borderId="90" xfId="5" applyFont="1" applyFill="1" applyBorder="1" applyAlignment="1">
      <alignment horizontal="center" vertical="center" wrapText="1"/>
    </xf>
    <xf numFmtId="0" fontId="52" fillId="3" borderId="185" xfId="5" applyFont="1" applyFill="1" applyBorder="1" applyAlignment="1">
      <alignment horizontal="center" vertical="center" wrapText="1"/>
    </xf>
    <xf numFmtId="0" fontId="15" fillId="0" borderId="0" xfId="0" applyFont="1" applyAlignment="1">
      <alignment horizontal="center" vertical="center"/>
    </xf>
    <xf numFmtId="0" fontId="73" fillId="0" borderId="80" xfId="6" applyFont="1" applyBorder="1">
      <alignment vertical="center"/>
    </xf>
    <xf numFmtId="0" fontId="73" fillId="2" borderId="0" xfId="6" applyFont="1" applyFill="1">
      <alignment vertical="center"/>
    </xf>
    <xf numFmtId="0" fontId="73" fillId="2" borderId="185" xfId="6" applyFont="1" applyFill="1" applyBorder="1">
      <alignment vertical="center"/>
    </xf>
    <xf numFmtId="0" fontId="73" fillId="2" borderId="202" xfId="6" applyFont="1" applyFill="1" applyBorder="1">
      <alignment vertical="center"/>
    </xf>
    <xf numFmtId="0" fontId="73" fillId="2" borderId="203" xfId="6" applyFont="1" applyFill="1" applyBorder="1">
      <alignment vertical="center"/>
    </xf>
    <xf numFmtId="176" fontId="44" fillId="3" borderId="0" xfId="5" applyNumberFormat="1" applyFont="1" applyFill="1" applyAlignment="1">
      <alignment horizontal="distributed" vertical="center"/>
    </xf>
    <xf numFmtId="0" fontId="86" fillId="3" borderId="0" xfId="0" applyFont="1" applyFill="1">
      <alignment vertical="center"/>
    </xf>
    <xf numFmtId="0" fontId="86" fillId="0" borderId="0" xfId="0" applyFont="1">
      <alignment vertical="center"/>
    </xf>
    <xf numFmtId="0" fontId="33" fillId="0" borderId="0" xfId="0" applyFont="1" applyAlignment="1">
      <alignment horizontal="left" vertical="top" wrapText="1"/>
    </xf>
    <xf numFmtId="0" fontId="81" fillId="0" borderId="0" xfId="6" applyFont="1" applyAlignment="1">
      <alignment vertical="center" wrapText="1"/>
    </xf>
    <xf numFmtId="0" fontId="81" fillId="0" borderId="0" xfId="6" applyFont="1">
      <alignment vertical="center"/>
    </xf>
    <xf numFmtId="0" fontId="30" fillId="0" borderId="0" xfId="0" applyFont="1" applyProtection="1">
      <alignment vertical="center"/>
      <protection locked="0"/>
    </xf>
    <xf numFmtId="0" fontId="9" fillId="3" borderId="185" xfId="0" applyFont="1" applyFill="1" applyBorder="1" applyAlignment="1" applyProtection="1">
      <alignment horizontal="left" vertical="center" wrapText="1"/>
      <protection locked="0"/>
    </xf>
    <xf numFmtId="0" fontId="114" fillId="0" borderId="0" xfId="0" applyFont="1">
      <alignment vertical="center"/>
    </xf>
    <xf numFmtId="191" fontId="109" fillId="8" borderId="181" xfId="9" applyNumberFormat="1" applyFont="1" applyFill="1" applyBorder="1" applyAlignment="1" applyProtection="1">
      <alignment horizontal="center" vertical="center" wrapText="1"/>
      <protection locked="0"/>
    </xf>
    <xf numFmtId="191" fontId="109" fillId="8" borderId="205" xfId="9" applyNumberFormat="1" applyFont="1" applyFill="1" applyBorder="1" applyAlignment="1" applyProtection="1">
      <alignment horizontal="center" vertical="center" wrapText="1"/>
      <protection locked="0"/>
    </xf>
    <xf numFmtId="0" fontId="108" fillId="3" borderId="181" xfId="9" applyFont="1" applyFill="1" applyBorder="1" applyAlignment="1">
      <alignment horizontal="center" vertical="center" wrapText="1"/>
    </xf>
    <xf numFmtId="0" fontId="116" fillId="0" borderId="0" xfId="8" applyFont="1" applyAlignment="1">
      <alignment horizontal="center" vertical="center"/>
    </xf>
    <xf numFmtId="0" fontId="115" fillId="0" borderId="0" xfId="8" applyFont="1">
      <alignment vertical="center"/>
    </xf>
    <xf numFmtId="0" fontId="117" fillId="0" borderId="0" xfId="9" applyFont="1" applyAlignment="1">
      <alignment horizontal="center" vertical="center"/>
    </xf>
    <xf numFmtId="0" fontId="118" fillId="0" borderId="0" xfId="8" applyFont="1">
      <alignment vertical="center"/>
    </xf>
    <xf numFmtId="0" fontId="118" fillId="0" borderId="0" xfId="8" applyFont="1" applyAlignment="1">
      <alignment vertical="center" textRotation="255" wrapText="1"/>
    </xf>
    <xf numFmtId="0" fontId="118" fillId="0" borderId="0" xfId="8" applyFont="1" applyAlignment="1">
      <alignment vertical="center" textRotation="255"/>
    </xf>
    <xf numFmtId="0" fontId="108" fillId="3" borderId="179" xfId="9" applyFont="1" applyFill="1" applyBorder="1" applyAlignment="1">
      <alignment vertical="center" wrapText="1"/>
    </xf>
    <xf numFmtId="0" fontId="108" fillId="3" borderId="179" xfId="9" applyFont="1" applyFill="1" applyBorder="1" applyAlignment="1">
      <alignment vertical="center"/>
    </xf>
    <xf numFmtId="0" fontId="108" fillId="3" borderId="181" xfId="9" applyFont="1" applyFill="1" applyBorder="1" applyAlignment="1">
      <alignment vertical="center" wrapText="1"/>
    </xf>
    <xf numFmtId="38" fontId="19" fillId="0" borderId="0" xfId="10" applyFont="1" applyAlignment="1" applyProtection="1">
      <alignment horizontal="left" vertical="center"/>
    </xf>
    <xf numFmtId="38" fontId="121" fillId="0" borderId="0" xfId="10" applyFont="1" applyFill="1" applyBorder="1" applyAlignment="1" applyProtection="1">
      <alignment vertical="center"/>
    </xf>
    <xf numFmtId="38" fontId="19" fillId="0" borderId="0" xfId="10" applyFont="1" applyFill="1" applyBorder="1" applyAlignment="1" applyProtection="1">
      <alignment vertical="center"/>
    </xf>
    <xf numFmtId="38" fontId="123" fillId="0" borderId="0" xfId="10" applyFont="1" applyProtection="1">
      <alignment vertical="center"/>
    </xf>
    <xf numFmtId="38" fontId="125" fillId="0" borderId="228" xfId="10" applyFont="1" applyBorder="1" applyProtection="1">
      <alignment vertical="center"/>
    </xf>
    <xf numFmtId="38" fontId="123" fillId="0" borderId="0" xfId="10" applyFont="1" applyFill="1" applyProtection="1">
      <alignment vertical="center"/>
    </xf>
    <xf numFmtId="38" fontId="128" fillId="0" borderId="0" xfId="10" applyFont="1" applyProtection="1">
      <alignment vertical="center"/>
    </xf>
    <xf numFmtId="193" fontId="127" fillId="10" borderId="234" xfId="10" applyNumberFormat="1" applyFont="1" applyFill="1" applyBorder="1" applyAlignment="1" applyProtection="1">
      <alignment horizontal="right" vertical="center"/>
      <protection locked="0"/>
    </xf>
    <xf numFmtId="38" fontId="127" fillId="10" borderId="235" xfId="10" applyFont="1" applyFill="1" applyBorder="1" applyAlignment="1" applyProtection="1">
      <alignment horizontal="center" vertical="center"/>
    </xf>
    <xf numFmtId="193" fontId="127" fillId="10" borderId="235" xfId="10" applyNumberFormat="1" applyFont="1" applyFill="1" applyBorder="1" applyAlignment="1" applyProtection="1">
      <alignment horizontal="left" vertical="center"/>
    </xf>
    <xf numFmtId="38" fontId="127" fillId="10" borderId="234" xfId="10" applyFont="1" applyFill="1" applyBorder="1" applyAlignment="1" applyProtection="1">
      <alignment vertical="center"/>
      <protection locked="0"/>
    </xf>
    <xf numFmtId="38" fontId="127" fillId="10" borderId="235" xfId="10" applyFont="1" applyFill="1" applyBorder="1" applyAlignment="1" applyProtection="1">
      <alignment vertical="center"/>
    </xf>
    <xf numFmtId="38" fontId="109" fillId="10" borderId="234" xfId="10" applyFont="1" applyFill="1" applyBorder="1" applyAlignment="1" applyProtection="1">
      <alignment horizontal="right" vertical="center" shrinkToFit="1"/>
    </xf>
    <xf numFmtId="194" fontId="109" fillId="10" borderId="235" xfId="10" applyNumberFormat="1" applyFont="1" applyFill="1" applyBorder="1" applyAlignment="1" applyProtection="1">
      <alignment horizontal="left" vertical="center" shrinkToFit="1"/>
      <protection locked="0"/>
    </xf>
    <xf numFmtId="38" fontId="109" fillId="10" borderId="235" xfId="10" applyFont="1" applyFill="1" applyBorder="1" applyAlignment="1" applyProtection="1">
      <alignment horizontal="right" vertical="center"/>
    </xf>
    <xf numFmtId="38" fontId="109" fillId="10" borderId="235" xfId="10" applyFont="1" applyFill="1" applyBorder="1" applyAlignment="1" applyProtection="1">
      <alignment vertical="center"/>
    </xf>
    <xf numFmtId="38" fontId="128" fillId="0" borderId="0" xfId="10" applyFont="1" applyAlignment="1" applyProtection="1">
      <alignment horizontal="left" vertical="center"/>
    </xf>
    <xf numFmtId="38" fontId="123" fillId="0" borderId="0" xfId="10" applyFont="1" applyAlignment="1" applyProtection="1">
      <alignment horizontal="left" vertical="center"/>
    </xf>
    <xf numFmtId="193" fontId="127" fillId="10" borderId="236" xfId="10" applyNumberFormat="1" applyFont="1" applyFill="1" applyBorder="1" applyAlignment="1" applyProtection="1">
      <alignment horizontal="right" vertical="center"/>
      <protection locked="0"/>
    </xf>
    <xf numFmtId="38" fontId="127" fillId="10" borderId="237" xfId="10" applyFont="1" applyFill="1" applyBorder="1" applyAlignment="1" applyProtection="1">
      <alignment horizontal="center" vertical="center"/>
    </xf>
    <xf numFmtId="193" fontId="127" fillId="10" borderId="237" xfId="10" applyNumberFormat="1" applyFont="1" applyFill="1" applyBorder="1" applyAlignment="1" applyProtection="1">
      <alignment horizontal="left" vertical="center"/>
    </xf>
    <xf numFmtId="38" fontId="125" fillId="0" borderId="227" xfId="10" applyFont="1" applyBorder="1" applyProtection="1">
      <alignment vertical="center"/>
    </xf>
    <xf numFmtId="0" fontId="33" fillId="3" borderId="185" xfId="0" applyFont="1" applyFill="1" applyBorder="1" applyAlignment="1">
      <alignment vertical="center" wrapText="1"/>
    </xf>
    <xf numFmtId="178" fontId="30" fillId="3" borderId="191" xfId="0" applyNumberFormat="1" applyFont="1" applyFill="1" applyBorder="1" applyAlignment="1">
      <alignment vertical="center" wrapText="1"/>
    </xf>
    <xf numFmtId="0" fontId="30" fillId="3" borderId="191" xfId="0" applyFont="1" applyFill="1" applyBorder="1" applyAlignment="1">
      <alignment horizontal="left" vertical="center"/>
    </xf>
    <xf numFmtId="0" fontId="30" fillId="3" borderId="191" xfId="0" applyFont="1" applyFill="1" applyBorder="1">
      <alignment vertical="center"/>
    </xf>
    <xf numFmtId="0" fontId="9" fillId="3" borderId="212" xfId="0" applyFont="1" applyFill="1" applyBorder="1">
      <alignment vertical="center"/>
    </xf>
    <xf numFmtId="0" fontId="9" fillId="3" borderId="177" xfId="0" applyFont="1" applyFill="1" applyBorder="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131" fillId="0" borderId="0" xfId="0" applyFont="1">
      <alignment vertical="center"/>
    </xf>
    <xf numFmtId="0" fontId="8" fillId="3" borderId="6" xfId="0" applyFont="1" applyFill="1" applyBorder="1" applyAlignment="1">
      <alignment vertical="center" wrapText="1"/>
    </xf>
    <xf numFmtId="0" fontId="8" fillId="3" borderId="175" xfId="0" applyFont="1" applyFill="1" applyBorder="1" applyAlignment="1">
      <alignment vertical="center" wrapText="1"/>
    </xf>
    <xf numFmtId="0" fontId="28" fillId="0" borderId="0" xfId="2" applyFont="1" applyAlignment="1" applyProtection="1">
      <alignment horizontal="left" vertical="top" wrapText="1"/>
    </xf>
    <xf numFmtId="0" fontId="9" fillId="0" borderId="0" xfId="0" applyFont="1" applyAlignment="1">
      <alignment vertical="center" wrapText="1"/>
    </xf>
    <xf numFmtId="0" fontId="8" fillId="0" borderId="176" xfId="0" applyFont="1" applyBorder="1" applyAlignment="1" applyProtection="1">
      <alignment horizontal="center" vertical="center" wrapText="1"/>
      <protection locked="0"/>
    </xf>
    <xf numFmtId="0" fontId="133" fillId="0" borderId="0" xfId="0" applyFont="1">
      <alignment vertical="center"/>
    </xf>
    <xf numFmtId="0" fontId="13" fillId="0" borderId="0" xfId="0" applyFont="1" applyAlignment="1">
      <alignment horizontal="left" vertical="center"/>
    </xf>
    <xf numFmtId="0" fontId="14" fillId="0" borderId="0" xfId="0" applyFont="1" applyAlignment="1">
      <alignment vertical="center" wrapText="1"/>
    </xf>
    <xf numFmtId="0" fontId="28" fillId="0" borderId="0" xfId="2" applyFont="1" applyFill="1" applyBorder="1" applyAlignment="1" applyProtection="1">
      <alignment horizontal="left" vertical="center" wrapText="1"/>
    </xf>
    <xf numFmtId="0" fontId="134" fillId="3" borderId="17" xfId="0" applyFont="1" applyFill="1" applyBorder="1" applyAlignment="1">
      <alignment horizontal="center" vertical="center" wrapText="1"/>
    </xf>
    <xf numFmtId="0" fontId="33" fillId="3" borderId="45" xfId="0" applyFont="1" applyFill="1" applyBorder="1" applyAlignment="1">
      <alignment vertical="center" wrapText="1"/>
    </xf>
    <xf numFmtId="0" fontId="135" fillId="0" borderId="0" xfId="8" applyFont="1">
      <alignment vertical="center"/>
    </xf>
    <xf numFmtId="0" fontId="136" fillId="0" borderId="0" xfId="8" applyFont="1">
      <alignment vertical="center"/>
    </xf>
    <xf numFmtId="0" fontId="9" fillId="3" borderId="0" xfId="0" applyFont="1" applyFill="1" applyAlignment="1">
      <alignment vertical="center" wrapText="1"/>
    </xf>
    <xf numFmtId="0" fontId="27" fillId="0" borderId="181" xfId="0" applyFont="1" applyBorder="1" applyAlignment="1" applyProtection="1">
      <alignment horizontal="center" vertical="center" wrapText="1"/>
      <protection locked="0"/>
    </xf>
    <xf numFmtId="0" fontId="27" fillId="3" borderId="181" xfId="0" applyFont="1" applyFill="1" applyBorder="1" applyAlignment="1" applyProtection="1">
      <alignment horizontal="center" vertical="center" wrapText="1"/>
      <protection locked="0"/>
    </xf>
    <xf numFmtId="0" fontId="8" fillId="3" borderId="45" xfId="0" applyFont="1" applyFill="1" applyBorder="1" applyAlignment="1">
      <alignment vertical="center" wrapText="1"/>
    </xf>
    <xf numFmtId="0" fontId="15" fillId="2" borderId="18" xfId="0" applyFont="1" applyFill="1" applyBorder="1" applyAlignment="1" applyProtection="1">
      <alignment vertical="center" wrapText="1"/>
      <protection locked="0"/>
    </xf>
    <xf numFmtId="0" fontId="15" fillId="2" borderId="147" xfId="0" applyFont="1" applyFill="1" applyBorder="1" applyAlignment="1" applyProtection="1">
      <alignment vertical="center" wrapText="1"/>
      <protection locked="0"/>
    </xf>
    <xf numFmtId="0" fontId="15" fillId="2" borderId="18" xfId="0" applyFont="1" applyFill="1" applyBorder="1" applyProtection="1">
      <alignment vertical="center"/>
      <protection locked="0"/>
    </xf>
    <xf numFmtId="0" fontId="27" fillId="2" borderId="181" xfId="0" applyFont="1" applyFill="1" applyBorder="1" applyAlignment="1" applyProtection="1">
      <alignment horizontal="center" vertical="center" wrapText="1"/>
      <protection locked="0"/>
    </xf>
    <xf numFmtId="0" fontId="50" fillId="2" borderId="181" xfId="0" applyFont="1" applyFill="1" applyBorder="1" applyAlignment="1" applyProtection="1">
      <alignment horizontal="center" vertical="center" wrapText="1"/>
      <protection locked="0"/>
    </xf>
    <xf numFmtId="183" fontId="31" fillId="3" borderId="147" xfId="0" applyNumberFormat="1" applyFont="1" applyFill="1" applyBorder="1" applyProtection="1">
      <alignment vertical="center"/>
      <protection locked="0"/>
    </xf>
    <xf numFmtId="183" fontId="31" fillId="3" borderId="42" xfId="0" applyNumberFormat="1" applyFont="1" applyFill="1" applyBorder="1" applyAlignment="1" applyProtection="1">
      <alignment horizontal="right" vertical="center"/>
      <protection locked="0"/>
    </xf>
    <xf numFmtId="183" fontId="18" fillId="3" borderId="147" xfId="0" applyNumberFormat="1" applyFont="1" applyFill="1" applyBorder="1" applyProtection="1">
      <alignment vertical="center"/>
      <protection locked="0"/>
    </xf>
    <xf numFmtId="183" fontId="18" fillId="3" borderId="42" xfId="0" applyNumberFormat="1" applyFont="1" applyFill="1" applyBorder="1" applyAlignment="1" applyProtection="1">
      <alignment horizontal="right" vertical="center"/>
      <protection locked="0"/>
    </xf>
    <xf numFmtId="0" fontId="30" fillId="3" borderId="1" xfId="0" applyFont="1" applyFill="1" applyBorder="1" applyAlignment="1" applyProtection="1">
      <alignment horizontal="center" vertical="center" wrapText="1"/>
      <protection locked="0"/>
    </xf>
    <xf numFmtId="0" fontId="30" fillId="3" borderId="17" xfId="0" applyFont="1" applyFill="1" applyBorder="1" applyAlignment="1" applyProtection="1">
      <alignment horizontal="center" vertical="center" wrapText="1"/>
      <protection locked="0"/>
    </xf>
    <xf numFmtId="178" fontId="63" fillId="0" borderId="0" xfId="0" quotePrefix="1" applyNumberFormat="1" applyFont="1" applyAlignment="1">
      <alignment horizontal="center" vertical="center"/>
    </xf>
    <xf numFmtId="0" fontId="14" fillId="0" borderId="0" xfId="0" applyFont="1" applyAlignment="1" applyProtection="1">
      <alignment horizontal="left" vertical="center" wrapText="1"/>
      <protection locked="0"/>
    </xf>
    <xf numFmtId="0" fontId="139" fillId="3" borderId="181" xfId="2" applyFont="1" applyFill="1" applyBorder="1" applyAlignment="1">
      <alignment horizontal="center" vertical="center" wrapText="1"/>
    </xf>
    <xf numFmtId="0" fontId="139" fillId="3" borderId="181" xfId="2" applyFont="1" applyFill="1" applyBorder="1" applyAlignment="1">
      <alignment horizontal="center" vertical="center"/>
    </xf>
    <xf numFmtId="0" fontId="139" fillId="3" borderId="205" xfId="2" applyFont="1" applyFill="1" applyBorder="1" applyAlignment="1">
      <alignment horizontal="center" vertical="center"/>
    </xf>
    <xf numFmtId="0" fontId="140" fillId="0" borderId="222" xfId="2" applyFont="1" applyBorder="1" applyAlignment="1" applyProtection="1">
      <alignment horizontal="center" vertical="center" textRotation="180" wrapText="1"/>
      <protection locked="0"/>
    </xf>
    <xf numFmtId="0" fontId="140" fillId="0" borderId="223" xfId="2" applyFont="1" applyBorder="1" applyAlignment="1" applyProtection="1">
      <alignment horizontal="center" vertical="center" textRotation="180" wrapText="1"/>
      <protection locked="0"/>
    </xf>
    <xf numFmtId="0" fontId="140" fillId="0" borderId="224" xfId="2" applyFont="1" applyBorder="1" applyAlignment="1" applyProtection="1">
      <alignment horizontal="center" vertical="center" textRotation="180" wrapText="1"/>
      <protection locked="0"/>
    </xf>
    <xf numFmtId="0" fontId="140" fillId="0" borderId="224" xfId="2" applyFont="1" applyBorder="1" applyAlignment="1" applyProtection="1">
      <alignment horizontal="center" vertical="center" textRotation="180"/>
      <protection locked="0"/>
    </xf>
    <xf numFmtId="0" fontId="9" fillId="2" borderId="26" xfId="0" applyFont="1" applyFill="1" applyBorder="1" applyProtection="1">
      <alignment vertical="center"/>
      <protection locked="0"/>
    </xf>
    <xf numFmtId="0" fontId="8" fillId="2" borderId="202" xfId="0" applyFont="1" applyFill="1" applyBorder="1" applyAlignment="1" applyProtection="1">
      <alignment horizontal="center" vertical="center"/>
      <protection locked="0"/>
    </xf>
    <xf numFmtId="0" fontId="8" fillId="2" borderId="185" xfId="0" applyFont="1" applyFill="1" applyBorder="1" applyAlignment="1" applyProtection="1">
      <alignment horizontal="center" vertical="center" wrapText="1"/>
      <protection locked="0"/>
    </xf>
    <xf numFmtId="0" fontId="17" fillId="3" borderId="176" xfId="0" applyFont="1" applyFill="1" applyBorder="1" applyAlignment="1">
      <alignment vertical="center" shrinkToFit="1"/>
    </xf>
    <xf numFmtId="0" fontId="9" fillId="3" borderId="243" xfId="0" applyFont="1" applyFill="1" applyBorder="1" applyAlignment="1">
      <alignment horizontal="center" vertical="center"/>
    </xf>
    <xf numFmtId="0" fontId="9" fillId="3" borderId="172" xfId="0" applyFont="1" applyFill="1" applyBorder="1">
      <alignment vertical="center"/>
    </xf>
    <xf numFmtId="0" fontId="9" fillId="2" borderId="172" xfId="0" applyFont="1" applyFill="1" applyBorder="1" applyProtection="1">
      <alignment vertical="center"/>
      <protection locked="0"/>
    </xf>
    <xf numFmtId="0" fontId="20" fillId="3" borderId="211" xfId="0" applyFont="1" applyFill="1" applyBorder="1">
      <alignment vertical="center"/>
    </xf>
    <xf numFmtId="0" fontId="9" fillId="3" borderId="244" xfId="0" applyFont="1" applyFill="1" applyBorder="1">
      <alignment vertical="center"/>
    </xf>
    <xf numFmtId="0" fontId="8" fillId="2" borderId="172" xfId="0" applyFont="1" applyFill="1" applyBorder="1" applyAlignment="1" applyProtection="1">
      <alignment horizontal="left" vertical="center"/>
      <protection locked="0"/>
    </xf>
    <xf numFmtId="0" fontId="8" fillId="2" borderId="244" xfId="0" applyFont="1" applyFill="1" applyBorder="1" applyAlignment="1" applyProtection="1">
      <alignment horizontal="left" vertical="center"/>
      <protection locked="0"/>
    </xf>
    <xf numFmtId="182" fontId="9" fillId="3" borderId="203" xfId="0" applyNumberFormat="1" applyFont="1" applyFill="1" applyBorder="1" applyAlignment="1">
      <alignment horizontal="center" vertical="center" wrapText="1"/>
    </xf>
    <xf numFmtId="0" fontId="9" fillId="3" borderId="203" xfId="0" applyFont="1" applyFill="1" applyBorder="1">
      <alignment vertical="center"/>
    </xf>
    <xf numFmtId="0" fontId="14" fillId="3" borderId="202" xfId="0" applyFont="1" applyFill="1" applyBorder="1" applyAlignment="1">
      <alignment horizontal="center" vertical="center"/>
    </xf>
    <xf numFmtId="0" fontId="8" fillId="0" borderId="172" xfId="0" applyFont="1" applyBorder="1" applyAlignment="1">
      <alignment horizontal="left" vertical="center" wrapText="1"/>
    </xf>
    <xf numFmtId="0" fontId="15" fillId="3" borderId="178" xfId="0" applyFont="1" applyFill="1" applyBorder="1" applyAlignment="1">
      <alignment horizontal="center" vertical="center" wrapText="1"/>
    </xf>
    <xf numFmtId="178" fontId="63" fillId="3" borderId="245" xfId="0" quotePrefix="1" applyNumberFormat="1" applyFont="1" applyFill="1" applyBorder="1" applyAlignment="1">
      <alignment horizontal="center" vertical="center"/>
    </xf>
    <xf numFmtId="0" fontId="8" fillId="3" borderId="185" xfId="0" applyFont="1" applyFill="1" applyBorder="1" applyAlignment="1">
      <alignment horizontal="right" vertical="center" shrinkToFit="1"/>
    </xf>
    <xf numFmtId="0" fontId="8" fillId="0" borderId="202" xfId="0" applyFont="1" applyBorder="1" applyAlignment="1" applyProtection="1">
      <alignment horizontal="center" vertical="center" shrinkToFit="1"/>
      <protection locked="0"/>
    </xf>
    <xf numFmtId="0" fontId="8" fillId="3" borderId="203" xfId="0" applyFont="1" applyFill="1" applyBorder="1" applyAlignment="1">
      <alignment vertical="center" shrinkToFit="1"/>
    </xf>
    <xf numFmtId="0" fontId="15" fillId="3" borderId="244" xfId="0" applyFont="1" applyFill="1" applyBorder="1">
      <alignment vertical="center"/>
    </xf>
    <xf numFmtId="0" fontId="18" fillId="3" borderId="185" xfId="0" applyFont="1" applyFill="1" applyBorder="1" applyAlignment="1">
      <alignment horizontal="center" vertical="center" wrapText="1"/>
    </xf>
    <xf numFmtId="0" fontId="29" fillId="3" borderId="202" xfId="0" applyFont="1" applyFill="1" applyBorder="1" applyAlignment="1">
      <alignment horizontal="center" vertical="center" shrinkToFit="1"/>
    </xf>
    <xf numFmtId="0" fontId="17" fillId="0" borderId="176" xfId="0" applyFont="1" applyBorder="1" applyAlignment="1">
      <alignment vertical="center" shrinkToFit="1"/>
    </xf>
    <xf numFmtId="0" fontId="9" fillId="0" borderId="172" xfId="0" applyFont="1" applyBorder="1" applyProtection="1">
      <alignment vertical="center"/>
      <protection locked="0"/>
    </xf>
    <xf numFmtId="0" fontId="15" fillId="0" borderId="244" xfId="0" applyFont="1" applyBorder="1" applyProtection="1">
      <alignment vertical="center"/>
      <protection locked="0"/>
    </xf>
    <xf numFmtId="0" fontId="18" fillId="2" borderId="185" xfId="0" applyFont="1" applyFill="1" applyBorder="1" applyAlignment="1" applyProtection="1">
      <alignment horizontal="center" vertical="center" wrapText="1"/>
      <protection locked="0"/>
    </xf>
    <xf numFmtId="180" fontId="8" fillId="0" borderId="202" xfId="1" applyNumberFormat="1" applyFont="1" applyFill="1" applyBorder="1" applyAlignment="1" applyProtection="1">
      <alignment horizontal="right" vertical="center" wrapText="1"/>
      <protection locked="0"/>
    </xf>
    <xf numFmtId="179" fontId="63" fillId="3" borderId="202" xfId="0" applyNumberFormat="1" applyFont="1" applyFill="1" applyBorder="1" applyAlignment="1">
      <alignment horizontal="left" vertical="center" wrapText="1"/>
    </xf>
    <xf numFmtId="180" fontId="8" fillId="0" borderId="178" xfId="1" applyNumberFormat="1" applyFont="1" applyFill="1" applyBorder="1" applyAlignment="1" applyProtection="1">
      <alignment horizontal="right" vertical="center" wrapText="1"/>
      <protection locked="0"/>
    </xf>
    <xf numFmtId="179" fontId="63" fillId="3" borderId="242" xfId="0" applyNumberFormat="1" applyFont="1" applyFill="1" applyBorder="1" applyAlignment="1">
      <alignment horizontal="left" vertical="center" wrapText="1"/>
    </xf>
    <xf numFmtId="180" fontId="8" fillId="0" borderId="185" xfId="1" applyNumberFormat="1" applyFont="1" applyFill="1" applyBorder="1" applyAlignment="1" applyProtection="1">
      <alignment horizontal="right" vertical="center" wrapText="1"/>
      <protection locked="0"/>
    </xf>
    <xf numFmtId="179" fontId="63" fillId="3" borderId="203" xfId="0" applyNumberFormat="1" applyFont="1" applyFill="1" applyBorder="1" applyAlignment="1">
      <alignment horizontal="left" vertical="center" wrapText="1"/>
    </xf>
    <xf numFmtId="179" fontId="8" fillId="0" borderId="211" xfId="0" applyNumberFormat="1" applyFont="1" applyBorder="1" applyAlignment="1">
      <alignment horizontal="left" vertical="center" wrapText="1"/>
    </xf>
    <xf numFmtId="38" fontId="8" fillId="0" borderId="211" xfId="1" applyFont="1" applyFill="1" applyBorder="1" applyAlignment="1" applyProtection="1">
      <alignment horizontal="right" vertical="center" wrapText="1"/>
    </xf>
    <xf numFmtId="179" fontId="8" fillId="0" borderId="177" xfId="0" applyNumberFormat="1" applyFont="1" applyBorder="1" applyAlignment="1">
      <alignment horizontal="left" vertical="center" wrapText="1"/>
    </xf>
    <xf numFmtId="38" fontId="8" fillId="0" borderId="172" xfId="1" applyFont="1" applyFill="1" applyBorder="1" applyAlignment="1" applyProtection="1">
      <alignment horizontal="right" vertical="center" wrapText="1"/>
    </xf>
    <xf numFmtId="179" fontId="8" fillId="0" borderId="172" xfId="0" applyNumberFormat="1" applyFont="1" applyBorder="1" applyAlignment="1">
      <alignment horizontal="left" vertical="center" wrapText="1"/>
    </xf>
    <xf numFmtId="0" fontId="63" fillId="3" borderId="203" xfId="0" applyFont="1" applyFill="1" applyBorder="1" applyAlignment="1">
      <alignment vertical="center" wrapText="1"/>
    </xf>
    <xf numFmtId="3" fontId="8" fillId="0" borderId="185" xfId="0" applyNumberFormat="1" applyFont="1" applyBorder="1" applyAlignment="1" applyProtection="1">
      <alignment vertical="center" wrapText="1"/>
      <protection locked="0"/>
    </xf>
    <xf numFmtId="0" fontId="63" fillId="3" borderId="203" xfId="0" applyFont="1" applyFill="1" applyBorder="1" applyAlignment="1">
      <alignment horizontal="left" vertical="center" wrapText="1"/>
    </xf>
    <xf numFmtId="0" fontId="69" fillId="3" borderId="176" xfId="0" applyFont="1" applyFill="1" applyBorder="1" applyAlignment="1">
      <alignment horizontal="right" vertical="center"/>
    </xf>
    <xf numFmtId="0" fontId="15" fillId="0" borderId="202" xfId="0" applyFont="1" applyBorder="1" applyAlignment="1">
      <alignment horizontal="center" vertical="center"/>
    </xf>
    <xf numFmtId="49" fontId="73" fillId="3" borderId="172" xfId="6" applyNumberFormat="1" applyFont="1" applyFill="1" applyBorder="1">
      <alignment vertical="center"/>
    </xf>
    <xf numFmtId="0" fontId="73" fillId="3" borderId="172" xfId="6" applyFont="1" applyFill="1" applyBorder="1">
      <alignment vertical="center"/>
    </xf>
    <xf numFmtId="0" fontId="30" fillId="3" borderId="247" xfId="5" applyFont="1" applyFill="1" applyBorder="1" applyAlignment="1">
      <alignment horizontal="justify" vertical="center" wrapText="1"/>
    </xf>
    <xf numFmtId="0" fontId="30" fillId="3" borderId="249" xfId="5" applyFont="1" applyFill="1" applyBorder="1" applyAlignment="1">
      <alignment horizontal="right" vertical="center" wrapText="1"/>
    </xf>
    <xf numFmtId="0" fontId="30" fillId="3" borderId="250" xfId="5" applyFont="1" applyFill="1" applyBorder="1" applyAlignment="1">
      <alignment vertical="center" wrapText="1"/>
    </xf>
    <xf numFmtId="0" fontId="30" fillId="3" borderId="251" xfId="5" applyFont="1" applyFill="1" applyBorder="1" applyAlignment="1">
      <alignment horizontal="center" vertical="center" wrapText="1"/>
    </xf>
    <xf numFmtId="0" fontId="51" fillId="3" borderId="252" xfId="5" applyFont="1" applyFill="1" applyBorder="1" applyAlignment="1">
      <alignment horizontal="center" vertical="center" wrapText="1"/>
    </xf>
    <xf numFmtId="0" fontId="30" fillId="3" borderId="254" xfId="5" applyFont="1" applyFill="1" applyBorder="1" applyAlignment="1">
      <alignment vertical="center" wrapText="1"/>
    </xf>
    <xf numFmtId="0" fontId="30" fillId="3" borderId="247" xfId="5" applyFont="1" applyFill="1" applyBorder="1" applyAlignment="1">
      <alignment vertical="center" wrapText="1"/>
    </xf>
    <xf numFmtId="0" fontId="33" fillId="0" borderId="255" xfId="5" applyFont="1" applyBorder="1" applyAlignment="1" applyProtection="1">
      <alignment horizontal="center" vertical="center" wrapText="1"/>
      <protection locked="0"/>
    </xf>
    <xf numFmtId="0" fontId="31" fillId="0" borderId="247" xfId="5" applyFont="1" applyBorder="1" applyAlignment="1" applyProtection="1">
      <alignment wrapText="1"/>
      <protection locked="0"/>
    </xf>
    <xf numFmtId="176" fontId="30" fillId="3" borderId="261" xfId="0" applyNumberFormat="1" applyFont="1" applyFill="1" applyBorder="1" applyAlignment="1">
      <alignment horizontal="center" vertical="center" wrapText="1"/>
    </xf>
    <xf numFmtId="0" fontId="30" fillId="3" borderId="264" xfId="0" applyFont="1" applyFill="1" applyBorder="1" applyAlignment="1">
      <alignment horizontal="right" vertical="center" wrapText="1"/>
    </xf>
    <xf numFmtId="0" fontId="35" fillId="2" borderId="267" xfId="0" applyFont="1" applyFill="1" applyBorder="1" applyProtection="1">
      <alignment vertical="center"/>
      <protection locked="0"/>
    </xf>
    <xf numFmtId="0" fontId="30" fillId="3" borderId="260" xfId="0" applyFont="1" applyFill="1" applyBorder="1" applyAlignment="1">
      <alignment vertical="center" wrapText="1"/>
    </xf>
    <xf numFmtId="178" fontId="30" fillId="3" borderId="262" xfId="0" applyNumberFormat="1" applyFont="1" applyFill="1" applyBorder="1" applyAlignment="1">
      <alignment vertical="center" wrapText="1"/>
    </xf>
    <xf numFmtId="0" fontId="33" fillId="3" borderId="262" xfId="0" applyFont="1" applyFill="1" applyBorder="1" applyAlignment="1">
      <alignment vertical="center" wrapText="1"/>
    </xf>
    <xf numFmtId="0" fontId="48" fillId="3" borderId="262" xfId="0" applyFont="1" applyFill="1" applyBorder="1" applyAlignment="1">
      <alignment horizontal="left" vertical="center" shrinkToFit="1"/>
    </xf>
    <xf numFmtId="0" fontId="30" fillId="3" borderId="264" xfId="0" applyFont="1" applyFill="1" applyBorder="1">
      <alignment vertical="center"/>
    </xf>
    <xf numFmtId="0" fontId="8" fillId="0" borderId="262" xfId="0" applyFont="1" applyBorder="1" applyProtection="1">
      <alignment vertical="center"/>
      <protection locked="0"/>
    </xf>
    <xf numFmtId="0" fontId="52" fillId="3" borderId="268" xfId="5" applyFont="1" applyFill="1" applyBorder="1" applyAlignment="1">
      <alignment horizontal="center" vertical="center" wrapText="1"/>
    </xf>
    <xf numFmtId="0" fontId="8" fillId="3" borderId="272" xfId="5" applyFont="1" applyFill="1" applyBorder="1" applyAlignment="1">
      <alignment horizontal="center" vertical="center" wrapText="1"/>
    </xf>
    <xf numFmtId="0" fontId="14" fillId="0" borderId="272" xfId="5" applyBorder="1">
      <alignment vertical="center"/>
    </xf>
    <xf numFmtId="176" fontId="30" fillId="3" borderId="284" xfId="0" applyNumberFormat="1" applyFont="1" applyFill="1" applyBorder="1" applyAlignment="1">
      <alignment horizontal="center" vertical="center" wrapText="1"/>
    </xf>
    <xf numFmtId="0" fontId="30" fillId="3" borderId="286" xfId="0" applyFont="1" applyFill="1" applyBorder="1" applyAlignment="1">
      <alignment horizontal="right" vertical="center" wrapText="1"/>
    </xf>
    <xf numFmtId="0" fontId="15" fillId="2" borderId="291" xfId="0" applyFont="1" applyFill="1" applyBorder="1" applyProtection="1">
      <alignment vertical="center"/>
      <protection locked="0"/>
    </xf>
    <xf numFmtId="0" fontId="30" fillId="3" borderId="285" xfId="0" applyFont="1" applyFill="1" applyBorder="1" applyAlignment="1">
      <alignment vertical="center" wrapText="1"/>
    </xf>
    <xf numFmtId="178" fontId="30" fillId="3" borderId="288" xfId="0" applyNumberFormat="1" applyFont="1" applyFill="1" applyBorder="1" applyAlignment="1">
      <alignment vertical="center" wrapText="1"/>
    </xf>
    <xf numFmtId="0" fontId="33" fillId="3" borderId="288" xfId="0" applyFont="1" applyFill="1" applyBorder="1" applyAlignment="1">
      <alignment vertical="center" wrapText="1"/>
    </xf>
    <xf numFmtId="178" fontId="30" fillId="3" borderId="289" xfId="0" applyNumberFormat="1" applyFont="1" applyFill="1" applyBorder="1" applyAlignment="1">
      <alignment vertical="center" wrapText="1"/>
    </xf>
    <xf numFmtId="0" fontId="48" fillId="3" borderId="288" xfId="0" applyFont="1" applyFill="1" applyBorder="1" applyAlignment="1">
      <alignment horizontal="left" vertical="center" shrinkToFit="1"/>
    </xf>
    <xf numFmtId="0" fontId="30" fillId="3" borderId="289" xfId="0" applyFont="1" applyFill="1" applyBorder="1" applyAlignment="1">
      <alignment horizontal="left" vertical="center"/>
    </xf>
    <xf numFmtId="0" fontId="30" fillId="3" borderId="289" xfId="0" applyFont="1" applyFill="1" applyBorder="1">
      <alignment vertical="center"/>
    </xf>
    <xf numFmtId="0" fontId="30" fillId="3" borderId="286" xfId="0" applyFont="1" applyFill="1" applyBorder="1">
      <alignment vertical="center"/>
    </xf>
    <xf numFmtId="0" fontId="8" fillId="0" borderId="288" xfId="0" applyFont="1" applyBorder="1" applyProtection="1">
      <alignment vertical="center"/>
      <protection locked="0"/>
    </xf>
    <xf numFmtId="0" fontId="52" fillId="3" borderId="292" xfId="5" applyFont="1" applyFill="1" applyBorder="1" applyAlignment="1">
      <alignment horizontal="center" vertical="center" wrapText="1"/>
    </xf>
    <xf numFmtId="0" fontId="8" fillId="3" borderId="296" xfId="5" applyFont="1" applyFill="1" applyBorder="1" applyAlignment="1">
      <alignment horizontal="center" vertical="center" wrapText="1"/>
    </xf>
    <xf numFmtId="0" fontId="14" fillId="0" borderId="296" xfId="5" applyBorder="1">
      <alignment vertical="center"/>
    </xf>
    <xf numFmtId="176" fontId="30" fillId="3" borderId="308" xfId="0" applyNumberFormat="1" applyFont="1" applyFill="1" applyBorder="1" applyAlignment="1">
      <alignment horizontal="center" vertical="center" wrapText="1"/>
    </xf>
    <xf numFmtId="0" fontId="30" fillId="3" borderId="310" xfId="0" applyFont="1" applyFill="1" applyBorder="1" applyAlignment="1">
      <alignment horizontal="right" vertical="center" wrapText="1"/>
    </xf>
    <xf numFmtId="0" fontId="35" fillId="2" borderId="313" xfId="0" applyFont="1" applyFill="1" applyBorder="1" applyProtection="1">
      <alignment vertical="center"/>
      <protection locked="0"/>
    </xf>
    <xf numFmtId="0" fontId="30" fillId="3" borderId="309" xfId="0" applyFont="1" applyFill="1" applyBorder="1" applyAlignment="1">
      <alignment vertical="center" wrapText="1"/>
    </xf>
    <xf numFmtId="178" fontId="30" fillId="3" borderId="314" xfId="0" applyNumberFormat="1" applyFont="1" applyFill="1" applyBorder="1" applyAlignment="1">
      <alignment vertical="center" wrapText="1"/>
    </xf>
    <xf numFmtId="0" fontId="33" fillId="3" borderId="314" xfId="0" applyFont="1" applyFill="1" applyBorder="1" applyAlignment="1">
      <alignment vertical="center" wrapText="1"/>
    </xf>
    <xf numFmtId="0" fontId="48" fillId="3" borderId="314" xfId="0" applyFont="1" applyFill="1" applyBorder="1" applyAlignment="1">
      <alignment horizontal="left" vertical="center" shrinkToFit="1"/>
    </xf>
    <xf numFmtId="0" fontId="30" fillId="3" borderId="310" xfId="0" applyFont="1" applyFill="1" applyBorder="1">
      <alignment vertical="center"/>
    </xf>
    <xf numFmtId="0" fontId="8" fillId="0" borderId="314" xfId="0" applyFont="1" applyBorder="1" applyProtection="1">
      <alignment vertical="center"/>
      <protection locked="0"/>
    </xf>
    <xf numFmtId="0" fontId="52" fillId="3" borderId="315" xfId="5" applyFont="1" applyFill="1" applyBorder="1" applyAlignment="1">
      <alignment horizontal="center" vertical="center" wrapText="1"/>
    </xf>
    <xf numFmtId="0" fontId="8" fillId="3" borderId="319" xfId="5" applyFont="1" applyFill="1" applyBorder="1" applyAlignment="1">
      <alignment horizontal="center" vertical="center" wrapText="1"/>
    </xf>
    <xf numFmtId="176" fontId="30" fillId="3" borderId="321" xfId="0" applyNumberFormat="1" applyFont="1" applyFill="1" applyBorder="1" applyAlignment="1">
      <alignment horizontal="center" vertical="center" wrapText="1"/>
    </xf>
    <xf numFmtId="0" fontId="30" fillId="3" borderId="323" xfId="0" applyFont="1" applyFill="1" applyBorder="1" applyAlignment="1">
      <alignment horizontal="right" vertical="center" wrapText="1"/>
    </xf>
    <xf numFmtId="0" fontId="35" fillId="2" borderId="328" xfId="0" applyFont="1" applyFill="1" applyBorder="1" applyProtection="1">
      <alignment vertical="center"/>
      <protection locked="0"/>
    </xf>
    <xf numFmtId="0" fontId="30" fillId="3" borderId="322" xfId="0" applyFont="1" applyFill="1" applyBorder="1" applyAlignment="1">
      <alignment vertical="center" wrapText="1"/>
    </xf>
    <xf numFmtId="178" fontId="30" fillId="3" borderId="325" xfId="0" applyNumberFormat="1" applyFont="1" applyFill="1" applyBorder="1" applyAlignment="1">
      <alignment vertical="center" wrapText="1"/>
    </xf>
    <xf numFmtId="0" fontId="33" fillId="3" borderId="325" xfId="0" applyFont="1" applyFill="1" applyBorder="1" applyAlignment="1">
      <alignment vertical="center" wrapText="1"/>
    </xf>
    <xf numFmtId="178" fontId="30" fillId="3" borderId="326" xfId="0" applyNumberFormat="1" applyFont="1" applyFill="1" applyBorder="1" applyAlignment="1">
      <alignment vertical="center" wrapText="1"/>
    </xf>
    <xf numFmtId="0" fontId="48" fillId="3" borderId="325" xfId="0" applyFont="1" applyFill="1" applyBorder="1" applyAlignment="1">
      <alignment horizontal="left" vertical="center" shrinkToFit="1"/>
    </xf>
    <xf numFmtId="0" fontId="30" fillId="3" borderId="326" xfId="0" applyFont="1" applyFill="1" applyBorder="1" applyAlignment="1">
      <alignment horizontal="left" vertical="center"/>
    </xf>
    <xf numFmtId="0" fontId="30" fillId="3" borderId="326" xfId="0" applyFont="1" applyFill="1" applyBorder="1">
      <alignment vertical="center"/>
    </xf>
    <xf numFmtId="0" fontId="30" fillId="3" borderId="323" xfId="0" applyFont="1" applyFill="1" applyBorder="1">
      <alignment vertical="center"/>
    </xf>
    <xf numFmtId="0" fontId="8" fillId="0" borderId="325" xfId="0" applyFont="1" applyBorder="1" applyProtection="1">
      <alignment vertical="center"/>
      <protection locked="0"/>
    </xf>
    <xf numFmtId="0" fontId="52" fillId="3" borderId="329" xfId="5" applyFont="1" applyFill="1" applyBorder="1" applyAlignment="1">
      <alignment horizontal="center" vertical="center" wrapText="1"/>
    </xf>
    <xf numFmtId="0" fontId="8" fillId="3" borderId="333" xfId="5" applyFont="1" applyFill="1" applyBorder="1" applyAlignment="1">
      <alignment horizontal="center" vertical="center" wrapText="1"/>
    </xf>
    <xf numFmtId="0" fontId="14" fillId="0" borderId="333" xfId="5" applyBorder="1">
      <alignment vertical="center"/>
    </xf>
    <xf numFmtId="0" fontId="97" fillId="0" borderId="105" xfId="0" applyFont="1" applyFill="1" applyBorder="1" applyAlignment="1">
      <alignment vertical="center" wrapText="1"/>
    </xf>
    <xf numFmtId="0" fontId="0" fillId="0" borderId="0" xfId="0" applyAlignment="1">
      <alignment horizontal="center" vertical="center"/>
    </xf>
    <xf numFmtId="0" fontId="63" fillId="0" borderId="207" xfId="0" applyFont="1" applyBorder="1" applyAlignment="1">
      <alignment horizontal="left" vertical="center" wrapText="1"/>
    </xf>
    <xf numFmtId="0" fontId="63" fillId="0" borderId="198" xfId="0" applyFont="1" applyBorder="1" applyAlignment="1">
      <alignment horizontal="left" vertical="center" wrapText="1"/>
    </xf>
    <xf numFmtId="0" fontId="63" fillId="0" borderId="208" xfId="0" applyFont="1" applyBorder="1" applyAlignment="1">
      <alignment horizontal="left" vertical="center" wrapText="1"/>
    </xf>
    <xf numFmtId="0" fontId="0" fillId="3" borderId="0" xfId="0"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9" fillId="3" borderId="0" xfId="0" applyFont="1" applyFill="1" applyAlignment="1">
      <alignment horizontal="distributed" vertical="center" wrapText="1"/>
    </xf>
    <xf numFmtId="190" fontId="9" fillId="0" borderId="185" xfId="0" applyNumberFormat="1" applyFont="1" applyBorder="1" applyAlignment="1" applyProtection="1">
      <alignment horizontal="distributed" vertical="distributed" wrapText="1"/>
      <protection locked="0"/>
    </xf>
    <xf numFmtId="190" fontId="9" fillId="0" borderId="202" xfId="0" applyNumberFormat="1" applyFont="1" applyBorder="1" applyAlignment="1" applyProtection="1">
      <alignment horizontal="distributed" vertical="distributed" wrapText="1"/>
      <protection locked="0"/>
    </xf>
    <xf numFmtId="190" fontId="9" fillId="0" borderId="203" xfId="0" applyNumberFormat="1" applyFont="1" applyBorder="1" applyAlignment="1" applyProtection="1">
      <alignment horizontal="distributed" vertical="distributed" wrapText="1"/>
      <protection locked="0"/>
    </xf>
    <xf numFmtId="0" fontId="9" fillId="3" borderId="17" xfId="0" applyFont="1" applyFill="1" applyBorder="1" applyAlignment="1">
      <alignment horizontal="center" vertical="center" wrapText="1"/>
    </xf>
    <xf numFmtId="0" fontId="23" fillId="3" borderId="4" xfId="0" applyFont="1" applyFill="1" applyBorder="1" applyAlignment="1">
      <alignment vertical="center"/>
    </xf>
    <xf numFmtId="0" fontId="23" fillId="3" borderId="18" xfId="0" applyFont="1" applyFill="1" applyBorder="1" applyAlignment="1">
      <alignment vertical="center"/>
    </xf>
    <xf numFmtId="0" fontId="23" fillId="3" borderId="12" xfId="0" applyFont="1" applyFill="1" applyBorder="1" applyAlignment="1">
      <alignment vertical="center"/>
    </xf>
    <xf numFmtId="0" fontId="15" fillId="3" borderId="176" xfId="0" applyFont="1" applyFill="1" applyBorder="1" applyAlignment="1">
      <alignment horizontal="center" vertical="center"/>
    </xf>
    <xf numFmtId="0" fontId="15" fillId="3" borderId="211" xfId="0" applyFont="1" applyFill="1" applyBorder="1" applyAlignment="1">
      <alignment horizontal="center" vertical="center"/>
    </xf>
    <xf numFmtId="0" fontId="17" fillId="2" borderId="211" xfId="0" applyFont="1" applyFill="1" applyBorder="1" applyAlignment="1" applyProtection="1">
      <alignment horizontal="left" vertical="center"/>
      <protection locked="0"/>
    </xf>
    <xf numFmtId="0" fontId="17" fillId="2" borderId="212" xfId="0" applyFont="1" applyFill="1" applyBorder="1" applyAlignment="1" applyProtection="1">
      <alignment horizontal="left" vertical="center"/>
      <protection locked="0"/>
    </xf>
    <xf numFmtId="177" fontId="27" fillId="2" borderId="6" xfId="0" applyNumberFormat="1" applyFont="1" applyFill="1" applyBorder="1" applyAlignment="1" applyProtection="1">
      <alignment horizontal="left" vertical="center"/>
      <protection locked="0"/>
    </xf>
    <xf numFmtId="177" fontId="27" fillId="2" borderId="20" xfId="0" applyNumberFormat="1" applyFont="1" applyFill="1" applyBorder="1" applyAlignment="1" applyProtection="1">
      <alignment horizontal="left" vertical="center"/>
      <protection locked="0"/>
    </xf>
    <xf numFmtId="177" fontId="27" fillId="2" borderId="26" xfId="0" applyNumberFormat="1" applyFont="1" applyFill="1" applyBorder="1" applyAlignment="1" applyProtection="1">
      <alignment horizontal="left" vertical="center"/>
      <protection locked="0"/>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2" borderId="172" xfId="0" applyFont="1" applyFill="1" applyBorder="1" applyAlignment="1" applyProtection="1">
      <alignment horizontal="left" vertical="center"/>
      <protection locked="0"/>
    </xf>
    <xf numFmtId="0" fontId="8" fillId="2" borderId="21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15" fillId="3" borderId="10" xfId="0" applyFont="1" applyFill="1" applyBorder="1" applyAlignment="1">
      <alignment horizontal="distributed" vertical="distributed" wrapText="1"/>
    </xf>
    <xf numFmtId="0" fontId="89" fillId="0" borderId="0" xfId="0" applyFont="1" applyAlignment="1">
      <alignment horizontal="left" vertical="center" wrapText="1"/>
    </xf>
    <xf numFmtId="0" fontId="9" fillId="3" borderId="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2" borderId="7"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17" fillId="2" borderId="211" xfId="0" applyFont="1" applyFill="1" applyBorder="1" applyAlignment="1" applyProtection="1">
      <alignment horizontal="center" vertical="center"/>
      <protection locked="0"/>
    </xf>
    <xf numFmtId="177" fontId="9" fillId="3" borderId="243" xfId="0" applyNumberFormat="1" applyFont="1" applyFill="1" applyBorder="1" applyAlignment="1">
      <alignment horizontal="center" vertical="center"/>
    </xf>
    <xf numFmtId="177" fontId="9" fillId="3" borderId="7" xfId="0" applyNumberFormat="1" applyFont="1" applyFill="1" applyBorder="1" applyAlignment="1">
      <alignment horizontal="center" vertical="center"/>
    </xf>
    <xf numFmtId="0" fontId="9" fillId="0" borderId="243" xfId="0" applyFont="1" applyBorder="1" applyAlignment="1" applyProtection="1">
      <alignment horizontal="center" vertical="center"/>
      <protection locked="0"/>
    </xf>
    <xf numFmtId="0" fontId="9" fillId="0" borderId="24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77" fontId="13" fillId="3" borderId="243" xfId="0" applyNumberFormat="1" applyFont="1" applyFill="1" applyBorder="1" applyAlignment="1">
      <alignment horizontal="left" vertical="center"/>
    </xf>
    <xf numFmtId="177" fontId="13" fillId="3" borderId="7" xfId="0" applyNumberFormat="1" applyFont="1" applyFill="1" applyBorder="1" applyAlignment="1">
      <alignment horizontal="left" vertical="center"/>
    </xf>
    <xf numFmtId="177" fontId="27" fillId="0" borderId="243" xfId="0" applyNumberFormat="1" applyFont="1" applyBorder="1" applyAlignment="1" applyProtection="1">
      <alignment horizontal="center" vertical="center"/>
      <protection locked="0"/>
    </xf>
    <xf numFmtId="177" fontId="27" fillId="0" borderId="172" xfId="0" applyNumberFormat="1" applyFont="1" applyBorder="1" applyAlignment="1" applyProtection="1">
      <alignment horizontal="center" vertical="center"/>
      <protection locked="0"/>
    </xf>
    <xf numFmtId="177" fontId="27" fillId="0" borderId="244" xfId="0" applyNumberFormat="1" applyFont="1" applyBorder="1" applyAlignment="1" applyProtection="1">
      <alignment horizontal="center" vertical="center"/>
      <protection locked="0"/>
    </xf>
    <xf numFmtId="177" fontId="27" fillId="0" borderId="7"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9" fillId="3" borderId="24" xfId="0" applyFont="1" applyFill="1" applyBorder="1" applyAlignment="1">
      <alignment horizontal="center" vertical="center" wrapText="1"/>
    </xf>
    <xf numFmtId="0" fontId="8" fillId="2" borderId="185" xfId="0" applyFont="1" applyFill="1" applyBorder="1" applyAlignment="1" applyProtection="1">
      <alignment horizontal="left" vertical="top" wrapText="1"/>
      <protection locked="0"/>
    </xf>
    <xf numFmtId="0" fontId="8" fillId="2" borderId="202" xfId="0" applyFont="1" applyFill="1" applyBorder="1" applyAlignment="1" applyProtection="1">
      <alignment horizontal="left" vertical="top" wrapText="1"/>
      <protection locked="0"/>
    </xf>
    <xf numFmtId="0" fontId="8" fillId="2" borderId="203" xfId="0" applyFont="1" applyFill="1" applyBorder="1" applyAlignment="1" applyProtection="1">
      <alignment horizontal="left" vertical="top" wrapText="1"/>
      <protection locked="0"/>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7" fillId="3" borderId="185" xfId="2" applyFont="1" applyFill="1" applyBorder="1" applyAlignment="1" applyProtection="1">
      <alignment horizontal="left" vertical="center"/>
      <protection locked="0"/>
    </xf>
    <xf numFmtId="0" fontId="57" fillId="3" borderId="202" xfId="2" applyFont="1" applyFill="1" applyBorder="1" applyAlignment="1" applyProtection="1">
      <alignment horizontal="left" vertical="center"/>
      <protection locked="0"/>
    </xf>
    <xf numFmtId="0" fontId="57" fillId="3" borderId="203" xfId="2" applyFont="1" applyFill="1" applyBorder="1" applyAlignment="1" applyProtection="1">
      <alignment horizontal="left" vertical="center"/>
      <protection locked="0"/>
    </xf>
    <xf numFmtId="0" fontId="9" fillId="3" borderId="185" xfId="0" applyFont="1" applyFill="1" applyBorder="1" applyAlignment="1">
      <alignment horizontal="center" vertical="center"/>
    </xf>
    <xf numFmtId="0" fontId="9" fillId="3" borderId="203" xfId="0" applyFont="1" applyFill="1" applyBorder="1" applyAlignment="1">
      <alignment horizontal="center" vertical="center"/>
    </xf>
    <xf numFmtId="0" fontId="9" fillId="3" borderId="185" xfId="0" applyFont="1" applyFill="1" applyBorder="1" applyAlignment="1">
      <alignment horizontal="left" vertical="center"/>
    </xf>
    <xf numFmtId="0" fontId="9" fillId="3" borderId="202" xfId="0" applyFont="1" applyFill="1" applyBorder="1" applyAlignment="1">
      <alignment horizontal="left" vertical="center"/>
    </xf>
    <xf numFmtId="0" fontId="13" fillId="0" borderId="0" xfId="0" applyFont="1" applyAlignment="1">
      <alignment horizontal="left" vertical="center" wrapText="1"/>
    </xf>
    <xf numFmtId="0" fontId="13" fillId="3" borderId="181" xfId="0" applyFont="1" applyFill="1" applyBorder="1" applyAlignment="1">
      <alignment horizontal="center" vertical="center" wrapText="1"/>
    </xf>
    <xf numFmtId="0" fontId="13" fillId="3" borderId="181" xfId="0" applyFont="1" applyFill="1" applyBorder="1" applyAlignment="1">
      <alignment horizontal="center" vertical="center"/>
    </xf>
    <xf numFmtId="0" fontId="9" fillId="3" borderId="181" xfId="0" applyFont="1" applyFill="1" applyBorder="1" applyAlignment="1">
      <alignment horizontal="center" vertical="center" wrapText="1"/>
    </xf>
    <xf numFmtId="0" fontId="8" fillId="0" borderId="243" xfId="0" applyFont="1" applyBorder="1" applyAlignment="1" applyProtection="1">
      <alignment horizontal="left" vertical="top" shrinkToFit="1"/>
      <protection locked="0"/>
    </xf>
    <xf numFmtId="0" fontId="8" fillId="0" borderId="172" xfId="0" applyFont="1" applyBorder="1" applyAlignment="1" applyProtection="1">
      <alignment horizontal="left" vertical="top" shrinkToFit="1"/>
      <protection locked="0"/>
    </xf>
    <xf numFmtId="0" fontId="8" fillId="0" borderId="244" xfId="0" applyFont="1" applyBorder="1" applyAlignment="1" applyProtection="1">
      <alignment horizontal="left" vertical="top" shrinkToFit="1"/>
      <protection locked="0"/>
    </xf>
    <xf numFmtId="0" fontId="9" fillId="3" borderId="12" xfId="0" applyFont="1" applyFill="1" applyBorder="1" applyAlignment="1">
      <alignment horizontal="center" vertical="center" wrapText="1"/>
    </xf>
    <xf numFmtId="0" fontId="15" fillId="3" borderId="176" xfId="0" applyFont="1" applyFill="1" applyBorder="1" applyAlignment="1">
      <alignment horizontal="right" vertical="center"/>
    </xf>
    <xf numFmtId="0" fontId="15" fillId="3" borderId="177" xfId="0" applyFont="1" applyFill="1" applyBorder="1" applyAlignment="1">
      <alignment horizontal="right" vertical="center"/>
    </xf>
    <xf numFmtId="0" fontId="8" fillId="0" borderId="34" xfId="0" applyFont="1" applyBorder="1" applyAlignment="1" applyProtection="1">
      <alignment horizontal="left" vertical="center"/>
      <protection locked="0"/>
    </xf>
    <xf numFmtId="0" fontId="8" fillId="0" borderId="211" xfId="0" applyFont="1" applyBorder="1" applyAlignment="1" applyProtection="1">
      <alignment horizontal="left" vertical="center"/>
      <protection locked="0"/>
    </xf>
    <xf numFmtId="0" fontId="8" fillId="0" borderId="212" xfId="0" applyFont="1" applyBorder="1" applyAlignment="1" applyProtection="1">
      <alignment horizontal="left" vertical="center"/>
      <protection locked="0"/>
    </xf>
    <xf numFmtId="0" fontId="13" fillId="3" borderId="30" xfId="0" applyFont="1" applyFill="1" applyBorder="1" applyAlignment="1">
      <alignment horizontal="right" vertical="center"/>
    </xf>
    <xf numFmtId="0" fontId="13" fillId="3" borderId="29" xfId="0" applyFont="1" applyFill="1" applyBorder="1" applyAlignment="1">
      <alignment horizontal="right"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57" fillId="0" borderId="40" xfId="2" applyFont="1" applyFill="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13" fillId="3" borderId="6" xfId="0" applyFont="1" applyFill="1" applyBorder="1" applyAlignment="1">
      <alignment horizontal="right" vertical="center"/>
    </xf>
    <xf numFmtId="0" fontId="13" fillId="3" borderId="28" xfId="0" applyFont="1" applyFill="1" applyBorder="1" applyAlignment="1">
      <alignment horizontal="right" vertical="center"/>
    </xf>
    <xf numFmtId="0" fontId="8" fillId="0" borderId="40" xfId="0" applyFont="1" applyBorder="1" applyAlignment="1" applyProtection="1">
      <alignment horizontal="left" vertical="center"/>
      <protection locked="0"/>
    </xf>
    <xf numFmtId="0" fontId="28" fillId="0" borderId="0" xfId="2" applyFont="1" applyFill="1" applyBorder="1" applyAlignment="1" applyProtection="1">
      <alignment horizontal="left" vertical="center"/>
    </xf>
    <xf numFmtId="0" fontId="8" fillId="0" borderId="0" xfId="0" applyFont="1" applyAlignment="1">
      <alignment horizontal="left" vertical="center"/>
    </xf>
    <xf numFmtId="0" fontId="14" fillId="2" borderId="202" xfId="0" applyFont="1" applyFill="1" applyBorder="1" applyAlignment="1" applyProtection="1">
      <alignment horizontal="left" vertical="center" wrapText="1"/>
      <protection locked="0"/>
    </xf>
    <xf numFmtId="0" fontId="14" fillId="2" borderId="242" xfId="0" applyFont="1" applyFill="1" applyBorder="1" applyAlignment="1" applyProtection="1">
      <alignment horizontal="left" vertical="center" wrapText="1"/>
      <protection locked="0"/>
    </xf>
    <xf numFmtId="0" fontId="13" fillId="3" borderId="178" xfId="0" applyFont="1" applyFill="1" applyBorder="1" applyAlignment="1">
      <alignment horizontal="center" vertical="center" wrapText="1"/>
    </xf>
    <xf numFmtId="0" fontId="13" fillId="3" borderId="202" xfId="0" applyFont="1" applyFill="1" applyBorder="1" applyAlignment="1">
      <alignment horizontal="center" vertical="center" wrapText="1"/>
    </xf>
    <xf numFmtId="0" fontId="13" fillId="3" borderId="242" xfId="0" applyFont="1" applyFill="1" applyBorder="1" applyAlignment="1">
      <alignment horizontal="center" vertical="center" wrapText="1"/>
    </xf>
    <xf numFmtId="181" fontId="8" fillId="2" borderId="181" xfId="0" applyNumberFormat="1" applyFont="1" applyFill="1" applyBorder="1" applyAlignment="1" applyProtection="1">
      <alignment vertical="center" wrapText="1"/>
      <protection locked="0"/>
    </xf>
    <xf numFmtId="0" fontId="8" fillId="2" borderId="185" xfId="0" applyFont="1" applyFill="1" applyBorder="1" applyAlignment="1" applyProtection="1">
      <alignment vertical="center" wrapText="1"/>
      <protection locked="0"/>
    </xf>
    <xf numFmtId="0" fontId="8" fillId="2" borderId="202" xfId="0" applyFont="1" applyFill="1" applyBorder="1" applyAlignment="1" applyProtection="1">
      <alignment vertical="center" wrapText="1"/>
      <protection locked="0"/>
    </xf>
    <xf numFmtId="0" fontId="8" fillId="2" borderId="203" xfId="0" applyFont="1" applyFill="1" applyBorder="1" applyAlignment="1" applyProtection="1">
      <alignment vertical="center" wrapText="1"/>
      <protection locked="0"/>
    </xf>
    <xf numFmtId="0" fontId="8" fillId="2" borderId="181" xfId="0" applyFont="1" applyFill="1" applyBorder="1" applyAlignment="1" applyProtection="1">
      <alignment vertical="center" wrapText="1"/>
      <protection locked="0"/>
    </xf>
    <xf numFmtId="181" fontId="8" fillId="2" borderId="185" xfId="0" applyNumberFormat="1" applyFont="1" applyFill="1" applyBorder="1" applyAlignment="1" applyProtection="1">
      <alignment vertical="center" wrapText="1"/>
      <protection locked="0"/>
    </xf>
    <xf numFmtId="181" fontId="8" fillId="2" borderId="202" xfId="0" applyNumberFormat="1" applyFont="1" applyFill="1" applyBorder="1" applyAlignment="1" applyProtection="1">
      <alignment vertical="center" wrapText="1"/>
      <protection locked="0"/>
    </xf>
    <xf numFmtId="181" fontId="8" fillId="2" borderId="203" xfId="0" applyNumberFormat="1" applyFont="1" applyFill="1" applyBorder="1" applyAlignment="1" applyProtection="1">
      <alignment vertical="center" wrapText="1"/>
      <protection locked="0"/>
    </xf>
    <xf numFmtId="0" fontId="17" fillId="3" borderId="211" xfId="0" applyFont="1" applyFill="1" applyBorder="1" applyAlignment="1">
      <alignment horizontal="left" vertical="center"/>
    </xf>
    <xf numFmtId="0" fontId="17" fillId="3" borderId="212" xfId="0" applyFont="1" applyFill="1" applyBorder="1" applyAlignment="1">
      <alignment horizontal="left" vertical="center"/>
    </xf>
    <xf numFmtId="0" fontId="9" fillId="3" borderId="243" xfId="0" applyFont="1" applyFill="1" applyBorder="1" applyAlignment="1">
      <alignment horizontal="center" vertical="center" wrapText="1"/>
    </xf>
    <xf numFmtId="0" fontId="9" fillId="3" borderId="24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243" xfId="0" applyFont="1" applyBorder="1" applyAlignment="1" applyProtection="1">
      <alignment horizontal="center" vertical="center" wrapText="1"/>
      <protection locked="0"/>
    </xf>
    <xf numFmtId="0" fontId="8" fillId="0" borderId="172" xfId="0" applyFont="1" applyBorder="1" applyAlignment="1" applyProtection="1">
      <alignment horizontal="center" vertical="center" wrapText="1"/>
      <protection locked="0"/>
    </xf>
    <xf numFmtId="0" fontId="8" fillId="0" borderId="24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177" fontId="8" fillId="3" borderId="6" xfId="0" applyNumberFormat="1" applyFont="1" applyFill="1" applyBorder="1" applyAlignment="1">
      <alignment horizontal="left" vertical="center"/>
    </xf>
    <xf numFmtId="177" fontId="8" fillId="3" borderId="20" xfId="0" applyNumberFormat="1" applyFont="1" applyFill="1" applyBorder="1" applyAlignment="1">
      <alignment horizontal="left" vertical="center"/>
    </xf>
    <xf numFmtId="177" fontId="8" fillId="3" borderId="26" xfId="0" applyNumberFormat="1" applyFont="1" applyFill="1" applyBorder="1" applyAlignment="1">
      <alignment horizontal="left" vertical="center"/>
    </xf>
    <xf numFmtId="0" fontId="8" fillId="3" borderId="24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4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4" xfId="0" applyFont="1" applyFill="1" applyBorder="1" applyAlignment="1">
      <alignment horizontal="center" vertical="center"/>
    </xf>
    <xf numFmtId="176" fontId="8" fillId="2" borderId="185" xfId="0" applyNumberFormat="1" applyFont="1" applyFill="1" applyBorder="1" applyAlignment="1" applyProtection="1">
      <alignment horizontal="left" vertical="center" shrinkToFit="1"/>
      <protection locked="0"/>
    </xf>
    <xf numFmtId="176" fontId="8" fillId="2" borderId="202" xfId="0" applyNumberFormat="1" applyFont="1" applyFill="1" applyBorder="1" applyAlignment="1" applyProtection="1">
      <alignment horizontal="left" vertical="center" shrinkToFit="1"/>
      <protection locked="0"/>
    </xf>
    <xf numFmtId="176" fontId="8" fillId="2" borderId="203" xfId="0" applyNumberFormat="1" applyFont="1" applyFill="1" applyBorder="1" applyAlignment="1" applyProtection="1">
      <alignment horizontal="left" vertical="center" shrinkToFit="1"/>
      <protection locked="0"/>
    </xf>
    <xf numFmtId="0" fontId="13" fillId="3" borderId="185" xfId="0" applyFont="1" applyFill="1" applyBorder="1" applyAlignment="1">
      <alignment horizontal="center" vertical="center" wrapText="1"/>
    </xf>
    <xf numFmtId="0" fontId="13" fillId="3" borderId="203" xfId="0" applyFont="1" applyFill="1" applyBorder="1" applyAlignment="1">
      <alignment horizontal="center" vertical="center" wrapText="1"/>
    </xf>
    <xf numFmtId="56" fontId="8" fillId="0" borderId="185" xfId="0" applyNumberFormat="1" applyFont="1" applyBorder="1" applyAlignment="1" applyProtection="1">
      <alignment horizontal="center" vertical="center" shrinkToFit="1"/>
      <protection locked="0"/>
    </xf>
    <xf numFmtId="0" fontId="8" fillId="0" borderId="202" xfId="0" applyFont="1" applyBorder="1" applyAlignment="1" applyProtection="1">
      <alignment horizontal="center" vertical="center" shrinkToFit="1"/>
      <protection locked="0"/>
    </xf>
    <xf numFmtId="56" fontId="8" fillId="0" borderId="202" xfId="0" applyNumberFormat="1" applyFont="1" applyBorder="1" applyAlignment="1" applyProtection="1">
      <alignment horizontal="center" vertical="center" shrinkToFit="1"/>
      <protection locked="0"/>
    </xf>
    <xf numFmtId="0" fontId="8" fillId="0" borderId="203" xfId="0" applyFont="1" applyBorder="1" applyAlignment="1" applyProtection="1">
      <alignment horizontal="center" vertical="center" shrinkToFit="1"/>
      <protection locked="0"/>
    </xf>
    <xf numFmtId="0" fontId="8" fillId="3" borderId="172" xfId="0" applyFont="1" applyFill="1" applyBorder="1" applyAlignment="1">
      <alignment horizontal="left" vertical="center"/>
    </xf>
    <xf numFmtId="0" fontId="8" fillId="3" borderId="211" xfId="0" applyFont="1" applyFill="1" applyBorder="1" applyAlignment="1">
      <alignment horizontal="left" vertical="center"/>
    </xf>
    <xf numFmtId="0" fontId="8" fillId="3" borderId="7"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186" fontId="8" fillId="3" borderId="185" xfId="0" applyNumberFormat="1" applyFont="1" applyFill="1" applyBorder="1" applyAlignment="1">
      <alignment horizontal="left" vertical="center" wrapText="1"/>
    </xf>
    <xf numFmtId="186" fontId="8" fillId="3" borderId="202" xfId="0" applyNumberFormat="1" applyFont="1" applyFill="1" applyBorder="1" applyAlignment="1">
      <alignment horizontal="left" vertical="center" wrapText="1"/>
    </xf>
    <xf numFmtId="186" fontId="8" fillId="3" borderId="203" xfId="0" applyNumberFormat="1" applyFont="1" applyFill="1" applyBorder="1" applyAlignment="1">
      <alignment horizontal="left" vertical="center" wrapText="1"/>
    </xf>
    <xf numFmtId="179" fontId="8" fillId="2" borderId="1" xfId="0" applyNumberFormat="1" applyFont="1" applyFill="1" applyBorder="1" applyAlignment="1" applyProtection="1">
      <alignment horizontal="left" vertical="center" wrapText="1"/>
      <protection locked="0"/>
    </xf>
    <xf numFmtId="179" fontId="8" fillId="2" borderId="2" xfId="0" applyNumberFormat="1" applyFont="1" applyFill="1" applyBorder="1" applyAlignment="1" applyProtection="1">
      <alignment horizontal="left" vertical="center" wrapText="1"/>
      <protection locked="0"/>
    </xf>
    <xf numFmtId="179" fontId="8" fillId="2" borderId="24" xfId="0" applyNumberFormat="1"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179" fontId="8" fillId="2" borderId="40" xfId="0" applyNumberFormat="1" applyFont="1" applyFill="1" applyBorder="1" applyAlignment="1" applyProtection="1">
      <alignment horizontal="left" vertical="center" wrapText="1"/>
      <protection locked="0"/>
    </xf>
    <xf numFmtId="179" fontId="8" fillId="2" borderId="20" xfId="0" applyNumberFormat="1" applyFont="1" applyFill="1" applyBorder="1" applyAlignment="1" applyProtection="1">
      <alignment horizontal="left" vertical="center" wrapText="1"/>
      <protection locked="0"/>
    </xf>
    <xf numFmtId="179" fontId="8" fillId="2" borderId="26" xfId="0" applyNumberFormat="1" applyFont="1" applyFill="1" applyBorder="1" applyAlignment="1" applyProtection="1">
      <alignment horizontal="left" vertical="center" wrapText="1"/>
      <protection locked="0"/>
    </xf>
    <xf numFmtId="0" fontId="8" fillId="0" borderId="185" xfId="0" applyFont="1" applyBorder="1" applyAlignment="1" applyProtection="1">
      <alignment horizontal="left" vertical="center" shrinkToFit="1"/>
      <protection locked="0"/>
    </xf>
    <xf numFmtId="0" fontId="8" fillId="0" borderId="202" xfId="0" applyFont="1" applyBorder="1" applyAlignment="1" applyProtection="1">
      <alignment horizontal="left" vertical="center" shrinkToFit="1"/>
      <protection locked="0"/>
    </xf>
    <xf numFmtId="0" fontId="8" fillId="0" borderId="203" xfId="0" applyFont="1" applyBorder="1" applyAlignment="1" applyProtection="1">
      <alignment horizontal="left" vertical="center" shrinkToFit="1"/>
      <protection locked="0"/>
    </xf>
    <xf numFmtId="0" fontId="8" fillId="0" borderId="185" xfId="0" applyFont="1" applyBorder="1" applyAlignment="1" applyProtection="1">
      <alignment horizontal="left" vertical="center" wrapText="1"/>
      <protection locked="0"/>
    </xf>
    <xf numFmtId="0" fontId="8" fillId="0" borderId="202" xfId="0" applyFont="1" applyBorder="1" applyAlignment="1" applyProtection="1">
      <alignment horizontal="left" vertical="center" wrapText="1"/>
      <protection locked="0"/>
    </xf>
    <xf numFmtId="0" fontId="8" fillId="0" borderId="203" xfId="0" applyFont="1" applyBorder="1" applyAlignment="1" applyProtection="1">
      <alignment horizontal="left" vertical="center" wrapText="1"/>
      <protection locked="0"/>
    </xf>
    <xf numFmtId="0" fontId="9" fillId="3" borderId="21" xfId="0" applyFont="1" applyFill="1" applyBorder="1" applyAlignment="1">
      <alignment horizontal="center" vertical="center" wrapText="1"/>
    </xf>
    <xf numFmtId="0" fontId="63" fillId="3" borderId="185" xfId="0" applyFont="1" applyFill="1" applyBorder="1" applyAlignment="1">
      <alignment horizontal="center" vertical="center" wrapText="1"/>
    </xf>
    <xf numFmtId="0" fontId="63" fillId="3" borderId="202" xfId="0" applyFont="1" applyFill="1" applyBorder="1" applyAlignment="1">
      <alignment horizontal="center" vertical="center" wrapText="1"/>
    </xf>
    <xf numFmtId="0" fontId="63" fillId="3" borderId="242" xfId="0" applyFont="1" applyFill="1" applyBorder="1" applyAlignment="1">
      <alignment horizontal="center" vertical="center" wrapText="1"/>
    </xf>
    <xf numFmtId="0" fontId="63" fillId="3" borderId="178" xfId="0" applyFont="1" applyFill="1" applyBorder="1" applyAlignment="1">
      <alignment horizontal="center" vertical="center" wrapText="1"/>
    </xf>
    <xf numFmtId="0" fontId="8" fillId="2" borderId="33"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179" fontId="8" fillId="2" borderId="34" xfId="0" applyNumberFormat="1" applyFont="1" applyFill="1" applyBorder="1" applyAlignment="1" applyProtection="1">
      <alignment horizontal="left" vertical="center" wrapText="1"/>
      <protection locked="0"/>
    </xf>
    <xf numFmtId="179" fontId="8" fillId="2" borderId="211" xfId="0" applyNumberFormat="1" applyFont="1" applyFill="1" applyBorder="1" applyAlignment="1" applyProtection="1">
      <alignment horizontal="left" vertical="center" wrapText="1"/>
      <protection locked="0"/>
    </xf>
    <xf numFmtId="179" fontId="8" fillId="2" borderId="212" xfId="0" applyNumberFormat="1" applyFont="1" applyFill="1" applyBorder="1" applyAlignment="1" applyProtection="1">
      <alignment horizontal="left" vertical="center" wrapText="1"/>
      <protection locked="0"/>
    </xf>
    <xf numFmtId="0" fontId="30" fillId="3" borderId="17"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8" fillId="2" borderId="243" xfId="0" applyFont="1" applyFill="1" applyBorder="1" applyAlignment="1" applyProtection="1">
      <alignment horizontal="center" vertical="center" wrapText="1"/>
      <protection locked="0"/>
    </xf>
    <xf numFmtId="0" fontId="8" fillId="2" borderId="172" xfId="0" applyFont="1" applyFill="1" applyBorder="1" applyAlignment="1" applyProtection="1">
      <alignment horizontal="center" vertical="center" wrapText="1"/>
      <protection locked="0"/>
    </xf>
    <xf numFmtId="0" fontId="8" fillId="2" borderId="2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3" borderId="6" xfId="0" applyFont="1" applyFill="1" applyBorder="1" applyAlignment="1">
      <alignment horizontal="left" vertical="center"/>
    </xf>
    <xf numFmtId="0" fontId="8" fillId="3" borderId="20" xfId="0" applyFont="1" applyFill="1" applyBorder="1" applyAlignment="1">
      <alignment horizontal="left" vertical="center"/>
    </xf>
    <xf numFmtId="0" fontId="8" fillId="3" borderId="26" xfId="0" applyFont="1" applyFill="1" applyBorder="1" applyAlignment="1">
      <alignment horizontal="left" vertical="center"/>
    </xf>
    <xf numFmtId="0" fontId="30" fillId="3" borderId="3"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0" xfId="0" applyFont="1" applyFill="1" applyAlignment="1">
      <alignment horizontal="center" vertical="center" wrapText="1"/>
    </xf>
    <xf numFmtId="0" fontId="17" fillId="0" borderId="211" xfId="0" applyFont="1" applyBorder="1" applyAlignment="1" applyProtection="1">
      <alignment horizontal="left" vertical="center"/>
      <protection locked="0"/>
    </xf>
    <xf numFmtId="0" fontId="17" fillId="0" borderId="212"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30" fillId="3" borderId="1" xfId="0" applyFont="1" applyFill="1" applyBorder="1" applyAlignment="1">
      <alignment horizontal="center" vertical="center"/>
    </xf>
    <xf numFmtId="0" fontId="30" fillId="3" borderId="24"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8" fillId="0" borderId="185" xfId="0" applyFont="1" applyBorder="1" applyAlignment="1" applyProtection="1">
      <alignment horizontal="center" vertical="center" shrinkToFit="1"/>
      <protection locked="0"/>
    </xf>
    <xf numFmtId="0" fontId="8" fillId="0" borderId="172"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3" borderId="185" xfId="0" applyFont="1" applyFill="1" applyBorder="1" applyAlignment="1" applyProtection="1">
      <alignment horizontal="left" vertical="center" wrapText="1"/>
      <protection locked="0"/>
    </xf>
    <xf numFmtId="0" fontId="8" fillId="3" borderId="202" xfId="0" applyFont="1" applyFill="1" applyBorder="1" applyAlignment="1" applyProtection="1">
      <alignment horizontal="left" vertical="center" wrapText="1"/>
      <protection locked="0"/>
    </xf>
    <xf numFmtId="0" fontId="8" fillId="3" borderId="203" xfId="0" applyFont="1" applyFill="1" applyBorder="1" applyAlignment="1" applyProtection="1">
      <alignment horizontal="left" vertical="center" wrapText="1"/>
      <protection locked="0"/>
    </xf>
    <xf numFmtId="0" fontId="30" fillId="3" borderId="21" xfId="0" applyFont="1" applyFill="1" applyBorder="1" applyAlignment="1">
      <alignment horizontal="center" vertical="center" wrapText="1"/>
    </xf>
    <xf numFmtId="0" fontId="8" fillId="3" borderId="6"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85" xfId="0" applyFont="1" applyBorder="1" applyAlignment="1" applyProtection="1">
      <alignment horizontal="left" vertical="top" wrapText="1"/>
      <protection locked="0"/>
    </xf>
    <xf numFmtId="0" fontId="8" fillId="0" borderId="202" xfId="0" applyFont="1" applyBorder="1" applyAlignment="1" applyProtection="1">
      <alignment horizontal="left" vertical="top" wrapText="1"/>
      <protection locked="0"/>
    </xf>
    <xf numFmtId="0" fontId="8" fillId="0" borderId="203" xfId="0" applyFont="1" applyBorder="1" applyAlignment="1" applyProtection="1">
      <alignment horizontal="left" vertical="top" wrapText="1"/>
      <protection locked="0"/>
    </xf>
    <xf numFmtId="186" fontId="8" fillId="3" borderId="6" xfId="0" applyNumberFormat="1" applyFont="1" applyFill="1" applyBorder="1" applyAlignment="1">
      <alignment horizontal="left" vertical="center"/>
    </xf>
    <xf numFmtId="186" fontId="8" fillId="3" borderId="20" xfId="0" applyNumberFormat="1" applyFont="1" applyFill="1" applyBorder="1" applyAlignment="1">
      <alignment horizontal="left" vertical="center"/>
    </xf>
    <xf numFmtId="186" fontId="8" fillId="3" borderId="26" xfId="0" applyNumberFormat="1" applyFont="1" applyFill="1" applyBorder="1" applyAlignment="1">
      <alignment horizontal="left" vertical="center"/>
    </xf>
    <xf numFmtId="0" fontId="8" fillId="0" borderId="211" xfId="0" applyFont="1" applyBorder="1" applyAlignment="1" applyProtection="1">
      <alignment vertical="center"/>
      <protection locked="0"/>
    </xf>
    <xf numFmtId="0" fontId="9" fillId="3" borderId="1"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24" fillId="0" borderId="0" xfId="0" applyFont="1" applyAlignment="1">
      <alignment horizontal="left" vertical="center"/>
    </xf>
    <xf numFmtId="0" fontId="63" fillId="3" borderId="16" xfId="0" applyFont="1" applyFill="1" applyBorder="1" applyAlignment="1">
      <alignment horizontal="center" vertical="center" wrapText="1"/>
    </xf>
    <xf numFmtId="0" fontId="64" fillId="3" borderId="16" xfId="0" applyFont="1" applyFill="1" applyBorder="1" applyAlignment="1">
      <alignment horizontal="center" vertical="center" wrapText="1"/>
    </xf>
    <xf numFmtId="179" fontId="64" fillId="3" borderId="16" xfId="0" applyNumberFormat="1" applyFont="1" applyFill="1" applyBorder="1" applyAlignment="1">
      <alignment horizontal="center" vertical="center" wrapText="1"/>
    </xf>
    <xf numFmtId="0" fontId="64" fillId="3" borderId="40" xfId="0" applyFont="1" applyFill="1" applyBorder="1" applyAlignment="1">
      <alignment horizontal="center" vertical="center" wrapText="1"/>
    </xf>
    <xf numFmtId="0" fontId="64" fillId="3" borderId="28" xfId="0" applyFont="1" applyFill="1" applyBorder="1" applyAlignment="1">
      <alignment horizontal="center" vertical="center" wrapText="1"/>
    </xf>
    <xf numFmtId="179" fontId="64" fillId="3" borderId="40" xfId="0" applyNumberFormat="1" applyFont="1" applyFill="1" applyBorder="1" applyAlignment="1">
      <alignment horizontal="center" vertical="center" wrapText="1"/>
    </xf>
    <xf numFmtId="179" fontId="64" fillId="3" borderId="28" xfId="0" applyNumberFormat="1" applyFont="1" applyFill="1" applyBorder="1" applyAlignment="1">
      <alignment horizontal="center" vertical="center" wrapText="1"/>
    </xf>
    <xf numFmtId="0" fontId="25" fillId="0" borderId="0" xfId="0" applyFont="1" applyAlignment="1">
      <alignment horizontal="left" vertical="center" wrapText="1"/>
    </xf>
    <xf numFmtId="176" fontId="8" fillId="0" borderId="185" xfId="0" applyNumberFormat="1" applyFont="1" applyBorder="1" applyAlignment="1" applyProtection="1">
      <alignment horizontal="center" vertical="center" wrapText="1"/>
      <protection locked="0"/>
    </xf>
    <xf numFmtId="176" fontId="8" fillId="0" borderId="202" xfId="0" applyNumberFormat="1" applyFont="1" applyBorder="1" applyAlignment="1" applyProtection="1">
      <alignment horizontal="center" vertical="center" wrapText="1"/>
      <protection locked="0"/>
    </xf>
    <xf numFmtId="176" fontId="8" fillId="0" borderId="203" xfId="0" applyNumberFormat="1" applyFont="1" applyBorder="1" applyAlignment="1" applyProtection="1">
      <alignment horizontal="center" vertical="center" wrapText="1"/>
      <protection locked="0"/>
    </xf>
    <xf numFmtId="0" fontId="63" fillId="3" borderId="185" xfId="0" applyFont="1" applyFill="1" applyBorder="1" applyAlignment="1">
      <alignment horizontal="center" vertical="center" shrinkToFit="1"/>
    </xf>
    <xf numFmtId="0" fontId="63" fillId="3" borderId="203" xfId="0" applyFont="1" applyFill="1" applyBorder="1" applyAlignment="1">
      <alignment horizontal="center" vertical="center" shrinkToFit="1"/>
    </xf>
    <xf numFmtId="3" fontId="8" fillId="0" borderId="185" xfId="0" applyNumberFormat="1" applyFont="1" applyBorder="1" applyAlignment="1" applyProtection="1">
      <alignment horizontal="right" vertical="center" wrapText="1"/>
      <protection locked="0"/>
    </xf>
    <xf numFmtId="3" fontId="8" fillId="0" borderId="202" xfId="0" applyNumberFormat="1" applyFont="1" applyBorder="1" applyAlignment="1" applyProtection="1">
      <alignment horizontal="right" vertical="center" wrapText="1"/>
      <protection locked="0"/>
    </xf>
    <xf numFmtId="0" fontId="63" fillId="3" borderId="2" xfId="0" applyFont="1" applyFill="1" applyBorder="1" applyAlignment="1">
      <alignment horizontal="center" vertical="center" wrapText="1"/>
    </xf>
    <xf numFmtId="0" fontId="63" fillId="3" borderId="24"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63" fillId="3" borderId="244" xfId="0" applyFont="1" applyFill="1" applyBorder="1" applyAlignment="1">
      <alignment horizontal="center" vertical="center" wrapText="1"/>
    </xf>
    <xf numFmtId="0" fontId="63" fillId="3" borderId="11" xfId="0" applyFont="1" applyFill="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3" fillId="3" borderId="181" xfId="0" applyFont="1" applyFill="1" applyBorder="1" applyAlignment="1">
      <alignment horizontal="center" vertical="center" wrapText="1"/>
    </xf>
    <xf numFmtId="0" fontId="63" fillId="3" borderId="172" xfId="0" applyFont="1" applyFill="1" applyBorder="1" applyAlignment="1">
      <alignment horizontal="center" vertical="center" wrapText="1"/>
    </xf>
    <xf numFmtId="0" fontId="63" fillId="3" borderId="10" xfId="0" applyFont="1" applyFill="1" applyBorder="1" applyAlignment="1">
      <alignment horizontal="center" vertical="center" wrapText="1"/>
    </xf>
    <xf numFmtId="0" fontId="14" fillId="0" borderId="0" xfId="0" applyFont="1" applyAlignment="1">
      <alignment vertical="center" wrapText="1"/>
    </xf>
    <xf numFmtId="0" fontId="17" fillId="2" borderId="212" xfId="0" applyFont="1" applyFill="1" applyBorder="1" applyAlignment="1" applyProtection="1">
      <alignment horizontal="center" vertical="center"/>
      <protection locked="0"/>
    </xf>
    <xf numFmtId="0" fontId="9" fillId="3" borderId="243" xfId="0" applyFont="1" applyFill="1" applyBorder="1" applyAlignment="1">
      <alignment horizontal="left" vertical="center"/>
    </xf>
    <xf numFmtId="0" fontId="9" fillId="3" borderId="172" xfId="0" applyFont="1" applyFill="1" applyBorder="1" applyAlignment="1">
      <alignment horizontal="left" vertical="center"/>
    </xf>
    <xf numFmtId="0" fontId="9" fillId="3" borderId="244" xfId="0" applyFont="1" applyFill="1" applyBorder="1" applyAlignment="1">
      <alignment horizontal="left" vertical="center"/>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33"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10" xfId="0" applyFont="1" applyFill="1" applyBorder="1" applyAlignment="1" applyProtection="1">
      <alignment horizontal="center" vertical="center"/>
      <protection locked="0"/>
    </xf>
    <xf numFmtId="0" fontId="9" fillId="3" borderId="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26" xfId="0" applyFont="1" applyFill="1" applyBorder="1" applyAlignment="1" applyProtection="1">
      <alignment horizontal="center" vertical="center"/>
      <protection locked="0"/>
    </xf>
    <xf numFmtId="0" fontId="9" fillId="3" borderId="202" xfId="0" applyFont="1" applyFill="1" applyBorder="1" applyAlignment="1">
      <alignment horizontal="center" vertical="center"/>
    </xf>
    <xf numFmtId="0" fontId="8" fillId="0" borderId="202" xfId="0" applyFont="1" applyBorder="1" applyAlignment="1" applyProtection="1">
      <alignment horizontal="left" vertical="center"/>
      <protection locked="0"/>
    </xf>
    <xf numFmtId="0" fontId="8" fillId="0" borderId="203" xfId="0" applyFont="1" applyBorder="1" applyAlignment="1" applyProtection="1">
      <alignment horizontal="left" vertical="center"/>
      <protection locked="0"/>
    </xf>
    <xf numFmtId="0" fontId="65" fillId="0" borderId="0" xfId="0" applyFont="1" applyAlignment="1">
      <alignment horizontal="left" vertical="center" wrapText="1"/>
    </xf>
    <xf numFmtId="0" fontId="14" fillId="0" borderId="0" xfId="0" applyFont="1" applyAlignment="1">
      <alignment horizontal="left" vertical="center" wrapText="1"/>
    </xf>
    <xf numFmtId="0" fontId="30" fillId="11" borderId="6" xfId="0" applyFont="1" applyFill="1" applyBorder="1" applyAlignment="1">
      <alignment horizontal="left" vertical="center"/>
    </xf>
    <xf numFmtId="0" fontId="30" fillId="11" borderId="20" xfId="0" applyFont="1" applyFill="1" applyBorder="1" applyAlignment="1">
      <alignment horizontal="left" vertical="center"/>
    </xf>
    <xf numFmtId="0" fontId="12" fillId="0" borderId="0" xfId="0" applyFont="1" applyAlignment="1">
      <alignment horizontal="left" vertical="center" wrapText="1"/>
    </xf>
    <xf numFmtId="0" fontId="63" fillId="3" borderId="17"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12" xfId="0" applyFont="1" applyFill="1" applyBorder="1" applyAlignment="1">
      <alignment horizontal="center" vertical="center" wrapText="1"/>
    </xf>
    <xf numFmtId="0" fontId="63" fillId="3" borderId="23" xfId="0" applyFont="1" applyFill="1" applyBorder="1" applyAlignment="1">
      <alignment horizontal="center" vertical="center" wrapText="1"/>
    </xf>
    <xf numFmtId="0" fontId="63" fillId="3" borderId="22" xfId="0" applyFont="1" applyFill="1" applyBorder="1" applyAlignment="1">
      <alignment horizontal="center" vertical="center" wrapText="1"/>
    </xf>
    <xf numFmtId="0" fontId="63" fillId="3" borderId="176" xfId="0" applyFont="1" applyFill="1" applyBorder="1" applyAlignment="1">
      <alignment horizontal="center" vertical="center"/>
    </xf>
    <xf numFmtId="0" fontId="63" fillId="3" borderId="211" xfId="0" applyFont="1" applyFill="1" applyBorder="1" applyAlignment="1">
      <alignment horizontal="center" vertical="center"/>
    </xf>
    <xf numFmtId="0" fontId="14" fillId="0" borderId="211" xfId="0" applyFont="1" applyBorder="1" applyAlignment="1" applyProtection="1">
      <alignment horizontal="center" vertical="center"/>
      <protection locked="0"/>
    </xf>
    <xf numFmtId="0" fontId="14" fillId="0" borderId="212" xfId="0" applyFont="1" applyBorder="1" applyAlignment="1" applyProtection="1">
      <alignment horizontal="center" vertical="center"/>
      <protection locked="0"/>
    </xf>
    <xf numFmtId="0" fontId="63" fillId="3" borderId="30" xfId="0" applyFont="1" applyFill="1" applyBorder="1" applyAlignment="1">
      <alignment horizontal="center" vertical="center"/>
    </xf>
    <xf numFmtId="0" fontId="63" fillId="3" borderId="2" xfId="0" applyFont="1" applyFill="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63" fillId="3" borderId="7" xfId="0" applyFont="1" applyFill="1" applyBorder="1" applyAlignment="1">
      <alignment horizontal="center" vertical="center"/>
    </xf>
    <xf numFmtId="0" fontId="63" fillId="3" borderId="10" xfId="0" applyFont="1" applyFill="1" applyBorder="1" applyAlignment="1">
      <alignment horizontal="center" vertical="center"/>
    </xf>
    <xf numFmtId="0" fontId="8" fillId="2" borderId="20" xfId="0" applyFont="1" applyFill="1" applyBorder="1" applyAlignment="1" applyProtection="1">
      <alignment horizontal="left" vertical="center"/>
      <protection locked="0"/>
    </xf>
    <xf numFmtId="0" fontId="63" fillId="3" borderId="20" xfId="0" applyFont="1" applyFill="1" applyBorder="1" applyAlignment="1">
      <alignment horizontal="center" vertical="center"/>
    </xf>
    <xf numFmtId="176" fontId="8" fillId="2" borderId="20" xfId="0" applyNumberFormat="1" applyFont="1" applyFill="1" applyBorder="1" applyAlignment="1" applyProtection="1">
      <alignment horizontal="left" vertical="center"/>
      <protection locked="0"/>
    </xf>
    <xf numFmtId="176" fontId="8" fillId="2" borderId="26" xfId="0" applyNumberFormat="1" applyFont="1" applyFill="1" applyBorder="1" applyAlignment="1" applyProtection="1">
      <alignment horizontal="left" vertical="center"/>
      <protection locked="0"/>
    </xf>
    <xf numFmtId="176" fontId="8" fillId="2" borderId="2" xfId="0" applyNumberFormat="1" applyFont="1" applyFill="1" applyBorder="1" applyAlignment="1" applyProtection="1">
      <alignment horizontal="left" vertical="center"/>
      <protection locked="0"/>
    </xf>
    <xf numFmtId="176" fontId="8" fillId="2" borderId="24" xfId="0" applyNumberFormat="1" applyFont="1" applyFill="1" applyBorder="1" applyAlignment="1" applyProtection="1">
      <alignment horizontal="left" vertical="center"/>
      <protection locked="0"/>
    </xf>
    <xf numFmtId="0" fontId="63" fillId="3" borderId="6" xfId="0" applyFont="1" applyFill="1" applyBorder="1" applyAlignment="1">
      <alignment horizontal="left" vertical="center"/>
    </xf>
    <xf numFmtId="0" fontId="63" fillId="3" borderId="20" xfId="0" applyFont="1" applyFill="1" applyBorder="1" applyAlignment="1">
      <alignment horizontal="left" vertical="center"/>
    </xf>
    <xf numFmtId="0" fontId="8" fillId="2" borderId="211" xfId="0" applyFont="1" applyFill="1" applyBorder="1" applyAlignment="1" applyProtection="1">
      <alignment horizontal="center" vertical="center"/>
      <protection locked="0"/>
    </xf>
    <xf numFmtId="0" fontId="8" fillId="2" borderId="21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18" fillId="0" borderId="2"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63" fillId="3" borderId="211" xfId="0" applyFont="1" applyFill="1" applyBorder="1" applyAlignment="1">
      <alignment horizontal="right" vertical="center"/>
    </xf>
    <xf numFmtId="0" fontId="63" fillId="3" borderId="7" xfId="0" applyFont="1" applyFill="1" applyBorder="1" applyAlignment="1">
      <alignment horizontal="left" vertical="center"/>
    </xf>
    <xf numFmtId="0" fontId="63" fillId="3" borderId="10" xfId="0" applyFont="1" applyFill="1" applyBorder="1" applyAlignment="1">
      <alignment horizontal="left" vertical="center"/>
    </xf>
    <xf numFmtId="176" fontId="8" fillId="2" borderId="10" xfId="0" applyNumberFormat="1" applyFont="1" applyFill="1" applyBorder="1" applyAlignment="1" applyProtection="1">
      <alignment horizontal="left" vertical="center"/>
      <protection locked="0"/>
    </xf>
    <xf numFmtId="176" fontId="8" fillId="2" borderId="11" xfId="0" applyNumberFormat="1" applyFont="1" applyFill="1" applyBorder="1" applyAlignment="1" applyProtection="1">
      <alignment horizontal="left" vertical="center"/>
      <protection locked="0"/>
    </xf>
    <xf numFmtId="0" fontId="9" fillId="3" borderId="2" xfId="0" applyFont="1" applyFill="1" applyBorder="1" applyAlignment="1">
      <alignment horizontal="left" vertical="center" wrapText="1"/>
    </xf>
    <xf numFmtId="0" fontId="8" fillId="2" borderId="181" xfId="0" applyFont="1" applyFill="1" applyBorder="1" applyAlignment="1" applyProtection="1">
      <alignment horizontal="center" vertical="center"/>
      <protection locked="0"/>
    </xf>
    <xf numFmtId="0" fontId="8" fillId="2" borderId="185" xfId="0" applyFont="1" applyFill="1" applyBorder="1" applyAlignment="1" applyProtection="1">
      <alignment horizontal="left" vertical="center" wrapText="1"/>
      <protection locked="0"/>
    </xf>
    <xf numFmtId="0" fontId="14" fillId="2" borderId="203" xfId="0"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12" fillId="0" borderId="0" xfId="0" applyFont="1" applyAlignment="1">
      <alignment horizontal="left" vertical="center"/>
    </xf>
    <xf numFmtId="0" fontId="9" fillId="3" borderId="17"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8" fillId="2" borderId="185" xfId="0" applyFont="1" applyFill="1" applyBorder="1" applyAlignment="1" applyProtection="1">
      <alignment horizontal="left" vertical="center"/>
      <protection locked="0"/>
    </xf>
    <xf numFmtId="0" fontId="8" fillId="2" borderId="202" xfId="0" applyFont="1" applyFill="1" applyBorder="1" applyAlignment="1" applyProtection="1">
      <alignment horizontal="left" vertical="center"/>
      <protection locked="0"/>
    </xf>
    <xf numFmtId="0" fontId="8" fillId="2" borderId="203" xfId="0" applyFont="1" applyFill="1" applyBorder="1" applyAlignment="1" applyProtection="1">
      <alignment horizontal="left" vertical="center"/>
      <protection locked="0"/>
    </xf>
    <xf numFmtId="0" fontId="89" fillId="3" borderId="181" xfId="0" applyFont="1" applyFill="1" applyBorder="1" applyAlignment="1">
      <alignment vertical="center" wrapText="1"/>
    </xf>
    <xf numFmtId="0" fontId="89" fillId="3" borderId="181" xfId="0" applyFont="1" applyFill="1" applyBorder="1" applyAlignment="1">
      <alignment vertical="center"/>
    </xf>
    <xf numFmtId="0" fontId="72" fillId="0" borderId="0" xfId="0" applyFont="1" applyAlignment="1">
      <alignment horizontal="left" vertical="top" wrapText="1"/>
    </xf>
    <xf numFmtId="0" fontId="18" fillId="0" borderId="0" xfId="0" applyFont="1" applyAlignment="1">
      <alignment horizontal="left" vertical="center"/>
    </xf>
    <xf numFmtId="0" fontId="34" fillId="0" borderId="0" xfId="0" applyFont="1" applyAlignment="1">
      <alignment horizontal="left" vertical="top" wrapText="1"/>
    </xf>
    <xf numFmtId="0" fontId="37" fillId="0" borderId="0" xfId="0" applyFont="1" applyAlignment="1">
      <alignment vertical="center" wrapText="1"/>
    </xf>
    <xf numFmtId="0" fontId="8" fillId="2" borderId="185" xfId="0" applyFont="1" applyFill="1" applyBorder="1" applyAlignment="1" applyProtection="1">
      <alignment horizontal="center" vertical="center"/>
      <protection locked="0"/>
    </xf>
    <xf numFmtId="0" fontId="8" fillId="2" borderId="202" xfId="0" applyFont="1" applyFill="1" applyBorder="1" applyAlignment="1" applyProtection="1">
      <alignment horizontal="center" vertical="center"/>
      <protection locked="0"/>
    </xf>
    <xf numFmtId="0" fontId="8" fillId="2" borderId="203" xfId="0" applyFont="1" applyFill="1" applyBorder="1" applyAlignment="1" applyProtection="1">
      <alignment horizontal="center" vertical="center"/>
      <protection locked="0"/>
    </xf>
    <xf numFmtId="0" fontId="14" fillId="0" borderId="0" xfId="0" applyFont="1" applyAlignment="1">
      <alignment vertical="center"/>
    </xf>
    <xf numFmtId="0" fontId="9" fillId="0" borderId="0" xfId="0" applyFont="1" applyAlignment="1">
      <alignment vertical="center" wrapText="1"/>
    </xf>
    <xf numFmtId="0" fontId="9" fillId="3" borderId="17"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3"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8" fillId="0" borderId="181" xfId="0" applyFont="1" applyBorder="1" applyAlignment="1" applyProtection="1">
      <alignment horizontal="left" vertical="center"/>
      <protection locked="0"/>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24" xfId="0" applyFont="1" applyFill="1" applyBorder="1" applyAlignment="1">
      <alignment horizontal="left" vertical="center"/>
    </xf>
    <xf numFmtId="0" fontId="73" fillId="0" borderId="179" xfId="6" applyFont="1" applyBorder="1" applyAlignment="1">
      <alignment horizontal="left" vertical="center"/>
    </xf>
    <xf numFmtId="0" fontId="73" fillId="0" borderId="181" xfId="6" applyFont="1" applyBorder="1" applyAlignment="1">
      <alignment horizontal="left" vertical="center"/>
    </xf>
    <xf numFmtId="0" fontId="73" fillId="0" borderId="0" xfId="6" applyFont="1" applyAlignment="1">
      <alignment horizontal="left" vertical="center"/>
    </xf>
    <xf numFmtId="0" fontId="78" fillId="0" borderId="5" xfId="6" applyFont="1" applyBorder="1" applyAlignment="1">
      <alignment horizontal="center" vertical="center" wrapText="1"/>
    </xf>
    <xf numFmtId="0" fontId="78" fillId="0" borderId="0" xfId="6" applyFont="1" applyAlignment="1">
      <alignment horizontal="center" vertical="center" wrapText="1"/>
    </xf>
    <xf numFmtId="0" fontId="78" fillId="0" borderId="12" xfId="6" applyFont="1" applyBorder="1" applyAlignment="1">
      <alignment horizontal="center" vertical="center" wrapText="1"/>
    </xf>
    <xf numFmtId="0" fontId="78" fillId="0" borderId="153" xfId="6" applyFont="1" applyBorder="1" applyAlignment="1">
      <alignment horizontal="center" vertical="center" wrapText="1"/>
    </xf>
    <xf numFmtId="0" fontId="78" fillId="0" borderId="77" xfId="6" applyFont="1" applyBorder="1" applyAlignment="1">
      <alignment horizontal="center" vertical="center" wrapText="1"/>
    </xf>
    <xf numFmtId="0" fontId="78" fillId="0" borderId="154" xfId="6" applyFont="1" applyBorder="1" applyAlignment="1">
      <alignment horizontal="center" vertical="center" wrapText="1"/>
    </xf>
    <xf numFmtId="0" fontId="73" fillId="3" borderId="243" xfId="6" applyFont="1" applyFill="1" applyBorder="1" applyAlignment="1">
      <alignment horizontal="center" vertical="center"/>
    </xf>
    <xf numFmtId="0" fontId="73" fillId="3" borderId="172" xfId="6" applyFont="1" applyFill="1" applyBorder="1" applyAlignment="1">
      <alignment horizontal="center" vertical="center"/>
    </xf>
    <xf numFmtId="0" fontId="73" fillId="3" borderId="151" xfId="6" applyFont="1" applyFill="1" applyBorder="1" applyAlignment="1">
      <alignment horizontal="center" vertical="center"/>
    </xf>
    <xf numFmtId="0" fontId="73" fillId="3" borderId="153" xfId="6" applyFont="1" applyFill="1" applyBorder="1" applyAlignment="1">
      <alignment horizontal="center" vertical="center"/>
    </xf>
    <xf numFmtId="0" fontId="73" fillId="3" borderId="77" xfId="6" applyFont="1" applyFill="1" applyBorder="1" applyAlignment="1">
      <alignment horizontal="center" vertical="center"/>
    </xf>
    <xf numFmtId="0" fontId="73" fillId="3" borderId="76" xfId="6" applyFont="1" applyFill="1" applyBorder="1" applyAlignment="1">
      <alignment horizontal="center" vertical="center"/>
    </xf>
    <xf numFmtId="0" fontId="73" fillId="0" borderId="153" xfId="6" applyFont="1" applyBorder="1" applyAlignment="1">
      <alignment horizontal="center" vertical="center"/>
    </xf>
    <xf numFmtId="0" fontId="73" fillId="0" borderId="77" xfId="6" applyFont="1" applyBorder="1" applyAlignment="1">
      <alignment horizontal="center" vertical="center"/>
    </xf>
    <xf numFmtId="0" fontId="73" fillId="3" borderId="77" xfId="6" applyFont="1" applyFill="1" applyBorder="1" applyAlignment="1">
      <alignment horizontal="left" vertical="center"/>
    </xf>
    <xf numFmtId="0" fontId="73" fillId="3" borderId="154" xfId="6" applyFont="1" applyFill="1" applyBorder="1" applyAlignment="1">
      <alignment horizontal="left" vertical="center"/>
    </xf>
    <xf numFmtId="0" fontId="73" fillId="3" borderId="172" xfId="6" applyFont="1" applyFill="1" applyBorder="1" applyAlignment="1">
      <alignment vertical="center"/>
    </xf>
    <xf numFmtId="0" fontId="73" fillId="0" borderId="179" xfId="6" applyFont="1" applyBorder="1" applyAlignment="1">
      <alignment horizontal="left" vertical="center" wrapText="1"/>
    </xf>
    <xf numFmtId="0" fontId="73" fillId="0" borderId="185" xfId="6" applyFont="1" applyBorder="1" applyAlignment="1">
      <alignment horizontal="left" vertical="center"/>
    </xf>
    <xf numFmtId="49" fontId="73" fillId="3" borderId="243" xfId="6" applyNumberFormat="1" applyFont="1" applyFill="1" applyBorder="1" applyAlignment="1">
      <alignment horizontal="center" vertical="center"/>
    </xf>
    <xf numFmtId="49" fontId="73" fillId="3" borderId="172" xfId="6" applyNumberFormat="1" applyFont="1" applyFill="1" applyBorder="1" applyAlignment="1">
      <alignment horizontal="center" vertical="center"/>
    </xf>
    <xf numFmtId="190" fontId="73" fillId="3" borderId="243" xfId="6" applyNumberFormat="1" applyFont="1" applyFill="1" applyBorder="1" applyAlignment="1">
      <alignment horizontal="center" vertical="center"/>
    </xf>
    <xf numFmtId="190" fontId="73" fillId="3" borderId="172" xfId="6" applyNumberFormat="1" applyFont="1" applyFill="1" applyBorder="1" applyAlignment="1">
      <alignment horizontal="center" vertical="center"/>
    </xf>
    <xf numFmtId="190" fontId="73" fillId="3" borderId="151" xfId="6" applyNumberFormat="1" applyFont="1" applyFill="1" applyBorder="1" applyAlignment="1">
      <alignment horizontal="center" vertical="center"/>
    </xf>
    <xf numFmtId="190" fontId="73" fillId="3" borderId="153" xfId="6" applyNumberFormat="1" applyFont="1" applyFill="1" applyBorder="1" applyAlignment="1">
      <alignment horizontal="center" vertical="center"/>
    </xf>
    <xf numFmtId="190" fontId="73" fillId="3" borderId="77" xfId="6" applyNumberFormat="1" applyFont="1" applyFill="1" applyBorder="1" applyAlignment="1">
      <alignment horizontal="center" vertical="center"/>
    </xf>
    <xf numFmtId="190" fontId="73" fillId="3" borderId="76" xfId="6" applyNumberFormat="1" applyFont="1" applyFill="1" applyBorder="1" applyAlignment="1">
      <alignment horizontal="center" vertical="center"/>
    </xf>
    <xf numFmtId="0" fontId="73" fillId="0" borderId="0" xfId="6" applyFont="1" applyAlignment="1">
      <alignment horizontal="left" vertical="center" wrapText="1"/>
    </xf>
    <xf numFmtId="0" fontId="73" fillId="0" borderId="5" xfId="6" applyFont="1" applyBorder="1" applyAlignment="1">
      <alignment horizontal="left" vertical="center"/>
    </xf>
    <xf numFmtId="0" fontId="79" fillId="3" borderId="0" xfId="6" applyFont="1" applyFill="1" applyAlignment="1">
      <alignment horizontal="left" vertical="center"/>
    </xf>
    <xf numFmtId="0" fontId="79" fillId="3" borderId="12" xfId="6" applyFont="1" applyFill="1" applyBorder="1" applyAlignment="1">
      <alignment horizontal="left" vertical="center"/>
    </xf>
    <xf numFmtId="0" fontId="73" fillId="0" borderId="82" xfId="6" applyFont="1" applyBorder="1" applyAlignment="1">
      <alignment horizontal="left" vertical="center" wrapText="1"/>
    </xf>
    <xf numFmtId="0" fontId="73" fillId="0" borderId="73" xfId="6" applyFont="1" applyBorder="1" applyAlignment="1">
      <alignment horizontal="left" vertical="center"/>
    </xf>
    <xf numFmtId="0" fontId="73" fillId="0" borderId="80" xfId="6" applyFont="1" applyBorder="1" applyAlignment="1">
      <alignment horizontal="left" vertical="center"/>
    </xf>
    <xf numFmtId="0" fontId="73" fillId="0" borderId="12" xfId="6" applyFont="1" applyBorder="1" applyAlignment="1">
      <alignment horizontal="left" vertical="center"/>
    </xf>
    <xf numFmtId="0" fontId="73" fillId="0" borderId="78" xfId="6" applyFont="1" applyBorder="1" applyAlignment="1">
      <alignment horizontal="left" vertical="center"/>
    </xf>
    <xf numFmtId="0" fontId="73" fillId="0" borderId="77" xfId="6" applyFont="1" applyBorder="1" applyAlignment="1">
      <alignment horizontal="left" vertical="center"/>
    </xf>
    <xf numFmtId="0" fontId="73" fillId="0" borderId="154" xfId="6" applyFont="1" applyBorder="1" applyAlignment="1">
      <alignment horizontal="left" vertical="center"/>
    </xf>
    <xf numFmtId="0" fontId="78" fillId="0" borderId="72" xfId="6" applyFont="1" applyBorder="1" applyAlignment="1">
      <alignment horizontal="center" vertical="center"/>
    </xf>
    <xf numFmtId="0" fontId="78" fillId="0" borderId="73" xfId="6" applyFont="1" applyBorder="1" applyAlignment="1">
      <alignment horizontal="center" vertical="center"/>
    </xf>
    <xf numFmtId="0" fontId="73" fillId="3" borderId="73" xfId="6" applyFont="1" applyFill="1" applyBorder="1" applyAlignment="1">
      <alignment horizontal="left" vertical="center"/>
    </xf>
    <xf numFmtId="0" fontId="73" fillId="3" borderId="74" xfId="6" applyFont="1" applyFill="1" applyBorder="1" applyAlignment="1">
      <alignment horizontal="left" vertical="center"/>
    </xf>
    <xf numFmtId="0" fontId="73" fillId="0" borderId="172" xfId="6" applyFont="1" applyBorder="1" applyAlignment="1" applyProtection="1">
      <alignment horizontal="center" vertical="center"/>
      <protection locked="0"/>
    </xf>
    <xf numFmtId="0" fontId="73" fillId="0" borderId="77" xfId="6" applyFont="1" applyBorder="1" applyAlignment="1" applyProtection="1">
      <alignment horizontal="center" vertical="center"/>
      <protection locked="0"/>
    </xf>
    <xf numFmtId="0" fontId="73" fillId="0" borderId="172" xfId="6" applyFont="1" applyBorder="1" applyAlignment="1">
      <alignment horizontal="center" vertical="center"/>
    </xf>
    <xf numFmtId="0" fontId="73" fillId="0" borderId="244" xfId="6" applyFont="1" applyBorder="1" applyAlignment="1">
      <alignment horizontal="center" vertical="center"/>
    </xf>
    <xf numFmtId="0" fontId="73" fillId="0" borderId="154" xfId="6" applyFont="1" applyBorder="1" applyAlignment="1">
      <alignment horizontal="center" vertical="center"/>
    </xf>
    <xf numFmtId="0" fontId="73" fillId="0" borderId="243" xfId="6" applyFont="1" applyBorder="1" applyAlignment="1">
      <alignment horizontal="center" vertical="center" wrapText="1"/>
    </xf>
    <xf numFmtId="192" fontId="73" fillId="3" borderId="243" xfId="6" applyNumberFormat="1" applyFont="1" applyFill="1" applyBorder="1" applyAlignment="1">
      <alignment horizontal="center" vertical="center"/>
    </xf>
    <xf numFmtId="192" fontId="73" fillId="3" borderId="172" xfId="6" applyNumberFormat="1" applyFont="1" applyFill="1" applyBorder="1" applyAlignment="1">
      <alignment horizontal="center" vertical="center"/>
    </xf>
    <xf numFmtId="192" fontId="73" fillId="3" borderId="244" xfId="6" applyNumberFormat="1" applyFont="1" applyFill="1" applyBorder="1" applyAlignment="1">
      <alignment horizontal="center" vertical="center"/>
    </xf>
    <xf numFmtId="192" fontId="73" fillId="3" borderId="153" xfId="6" applyNumberFormat="1" applyFont="1" applyFill="1" applyBorder="1" applyAlignment="1">
      <alignment horizontal="center" vertical="center"/>
    </xf>
    <xf numFmtId="192" fontId="73" fillId="3" borderId="77" xfId="6" applyNumberFormat="1" applyFont="1" applyFill="1" applyBorder="1" applyAlignment="1">
      <alignment horizontal="center" vertical="center"/>
    </xf>
    <xf numFmtId="192" fontId="73" fillId="3" borderId="154" xfId="6" applyNumberFormat="1" applyFont="1" applyFill="1" applyBorder="1" applyAlignment="1">
      <alignment horizontal="center" vertical="center"/>
    </xf>
    <xf numFmtId="0" fontId="80" fillId="3" borderId="0" xfId="6" applyFont="1" applyFill="1" applyAlignment="1">
      <alignment horizontal="distributed" vertical="distributed"/>
    </xf>
    <xf numFmtId="0" fontId="18" fillId="3" borderId="0" xfId="0" applyFont="1" applyFill="1" applyAlignment="1">
      <alignment horizontal="distributed" vertical="distributed"/>
    </xf>
    <xf numFmtId="0" fontId="73" fillId="3" borderId="72" xfId="6" applyFont="1" applyFill="1" applyBorder="1" applyAlignment="1">
      <alignment horizontal="center" vertical="center"/>
    </xf>
    <xf numFmtId="0" fontId="73" fillId="3" borderId="73" xfId="6" applyFont="1" applyFill="1" applyBorder="1" applyAlignment="1">
      <alignment horizontal="center" vertical="center"/>
    </xf>
    <xf numFmtId="0" fontId="73" fillId="3" borderId="74" xfId="6" applyFont="1" applyFill="1" applyBorder="1" applyAlignment="1">
      <alignment horizontal="center" vertical="center"/>
    </xf>
    <xf numFmtId="0" fontId="73" fillId="3" borderId="5" xfId="6" applyFont="1" applyFill="1" applyBorder="1" applyAlignment="1">
      <alignment horizontal="center" vertical="center"/>
    </xf>
    <xf numFmtId="0" fontId="73" fillId="3" borderId="0" xfId="6" applyFont="1" applyFill="1" applyAlignment="1">
      <alignment horizontal="center" vertical="center"/>
    </xf>
    <xf numFmtId="0" fontId="73" fillId="3" borderId="12" xfId="6" applyFont="1" applyFill="1" applyBorder="1" applyAlignment="1">
      <alignment horizontal="center" vertical="center"/>
    </xf>
    <xf numFmtId="0" fontId="73" fillId="3" borderId="7" xfId="6" applyFont="1" applyFill="1" applyBorder="1" applyAlignment="1">
      <alignment horizontal="center" vertical="center"/>
    </xf>
    <xf numFmtId="0" fontId="73" fillId="3" borderId="10" xfId="6" applyFont="1" applyFill="1" applyBorder="1" applyAlignment="1">
      <alignment horizontal="center" vertical="center"/>
    </xf>
    <xf numFmtId="0" fontId="73" fillId="3" borderId="11" xfId="6" applyFont="1" applyFill="1" applyBorder="1" applyAlignment="1">
      <alignment horizontal="center" vertical="center"/>
    </xf>
    <xf numFmtId="0" fontId="79" fillId="3" borderId="72" xfId="6" applyFont="1" applyFill="1" applyBorder="1" applyAlignment="1">
      <alignment horizontal="center" vertical="center" wrapText="1"/>
    </xf>
    <xf numFmtId="0" fontId="79" fillId="3" borderId="73" xfId="6" applyFont="1" applyFill="1" applyBorder="1" applyAlignment="1">
      <alignment horizontal="center" vertical="center" wrapText="1"/>
    </xf>
    <xf numFmtId="0" fontId="79" fillId="3" borderId="81" xfId="6" applyFont="1" applyFill="1" applyBorder="1" applyAlignment="1">
      <alignment horizontal="center" vertical="center" wrapText="1"/>
    </xf>
    <xf numFmtId="0" fontId="79" fillId="3" borderId="5" xfId="6" applyFont="1" applyFill="1" applyBorder="1" applyAlignment="1">
      <alignment horizontal="center" vertical="center" wrapText="1"/>
    </xf>
    <xf numFmtId="0" fontId="79" fillId="3" borderId="0" xfId="6" applyFont="1" applyFill="1" applyAlignment="1">
      <alignment horizontal="center" vertical="center" wrapText="1"/>
    </xf>
    <xf numFmtId="0" fontId="79" fillId="3" borderId="79" xfId="6" applyFont="1" applyFill="1" applyBorder="1" applyAlignment="1">
      <alignment horizontal="center" vertical="center" wrapText="1"/>
    </xf>
    <xf numFmtId="0" fontId="79" fillId="3" borderId="7" xfId="6" applyFont="1" applyFill="1" applyBorder="1" applyAlignment="1">
      <alignment horizontal="center" vertical="center" wrapText="1"/>
    </xf>
    <xf numFmtId="0" fontId="79" fillId="3" borderId="10" xfId="6" applyFont="1" applyFill="1" applyBorder="1" applyAlignment="1">
      <alignment horizontal="center" vertical="center" wrapText="1"/>
    </xf>
    <xf numFmtId="0" fontId="79" fillId="3" borderId="150" xfId="6" applyFont="1" applyFill="1" applyBorder="1" applyAlignment="1">
      <alignment horizontal="center" vertical="center" wrapText="1"/>
    </xf>
    <xf numFmtId="0" fontId="73" fillId="0" borderId="80" xfId="6" applyFont="1" applyBorder="1" applyAlignment="1">
      <alignment horizontal="center" vertical="center" wrapText="1"/>
    </xf>
    <xf numFmtId="0" fontId="73" fillId="0" borderId="0" xfId="6" applyFont="1" applyAlignment="1">
      <alignment horizontal="center" vertical="center"/>
    </xf>
    <xf numFmtId="0" fontId="73" fillId="0" borderId="78" xfId="6" applyFont="1" applyBorder="1" applyAlignment="1">
      <alignment horizontal="center" vertical="center"/>
    </xf>
    <xf numFmtId="0" fontId="73" fillId="0" borderId="243" xfId="6" applyFont="1" applyBorder="1" applyAlignment="1">
      <alignment horizontal="center" vertical="center"/>
    </xf>
    <xf numFmtId="0" fontId="100" fillId="0" borderId="0" xfId="6" applyFont="1" applyAlignment="1" applyProtection="1">
      <alignment horizontal="center" vertical="center" wrapText="1"/>
      <protection locked="0"/>
    </xf>
    <xf numFmtId="0" fontId="73" fillId="0" borderId="73" xfId="6" applyFont="1" applyBorder="1" applyAlignment="1">
      <alignment horizontal="left" vertical="center" wrapText="1"/>
    </xf>
    <xf numFmtId="0" fontId="73" fillId="0" borderId="74" xfId="6" applyFont="1" applyBorder="1" applyAlignment="1">
      <alignment horizontal="left" vertical="center" wrapText="1"/>
    </xf>
    <xf numFmtId="0" fontId="73" fillId="0" borderId="80" xfId="6" applyFont="1" applyBorder="1" applyAlignment="1">
      <alignment horizontal="left" vertical="center" wrapText="1"/>
    </xf>
    <xf numFmtId="0" fontId="73" fillId="0" borderId="12" xfId="6" applyFont="1" applyBorder="1" applyAlignment="1">
      <alignment horizontal="left" vertical="center" wrapText="1"/>
    </xf>
    <xf numFmtId="0" fontId="73" fillId="0" borderId="152" xfId="6" applyFont="1" applyBorder="1" applyAlignment="1">
      <alignment horizontal="left" vertical="center" wrapText="1"/>
    </xf>
    <xf numFmtId="0" fontId="73" fillId="0" borderId="10" xfId="6" applyFont="1" applyBorder="1" applyAlignment="1">
      <alignment horizontal="left" vertical="center" wrapText="1"/>
    </xf>
    <xf numFmtId="0" fontId="73" fillId="0" borderId="11" xfId="6" applyFont="1" applyBorder="1" applyAlignment="1">
      <alignment horizontal="left" vertical="center" wrapText="1"/>
    </xf>
    <xf numFmtId="49" fontId="73" fillId="0" borderId="144" xfId="6" applyNumberFormat="1" applyFont="1" applyBorder="1" applyAlignment="1" applyProtection="1">
      <alignment horizontal="center" vertical="center"/>
      <protection locked="0"/>
    </xf>
    <xf numFmtId="49" fontId="73" fillId="0" borderId="181" xfId="6" applyNumberFormat="1" applyFont="1" applyBorder="1" applyAlignment="1" applyProtection="1">
      <alignment horizontal="center" vertical="center"/>
      <protection locked="0"/>
    </xf>
    <xf numFmtId="0" fontId="73" fillId="0" borderId="181" xfId="6" applyFont="1" applyBorder="1" applyAlignment="1">
      <alignment horizontal="left" vertical="center" wrapText="1"/>
    </xf>
    <xf numFmtId="0" fontId="79" fillId="3" borderId="243" xfId="6" applyFont="1" applyFill="1" applyBorder="1" applyAlignment="1">
      <alignment horizontal="center" vertical="center"/>
    </xf>
    <xf numFmtId="0" fontId="79" fillId="3" borderId="172" xfId="6" applyFont="1" applyFill="1" applyBorder="1" applyAlignment="1">
      <alignment horizontal="center" vertical="center"/>
    </xf>
    <xf numFmtId="0" fontId="79" fillId="3" borderId="151" xfId="6" applyFont="1" applyFill="1" applyBorder="1" applyAlignment="1">
      <alignment horizontal="center" vertical="center"/>
    </xf>
    <xf numFmtId="0" fontId="79" fillId="3" borderId="153" xfId="6" applyFont="1" applyFill="1" applyBorder="1" applyAlignment="1">
      <alignment horizontal="center" vertical="center"/>
    </xf>
    <xf numFmtId="0" fontId="79" fillId="3" borderId="77" xfId="6" applyFont="1" applyFill="1" applyBorder="1" applyAlignment="1">
      <alignment horizontal="center" vertical="center"/>
    </xf>
    <xf numFmtId="0" fontId="79" fillId="3" borderId="76" xfId="6" applyFont="1" applyFill="1" applyBorder="1" applyAlignment="1">
      <alignment horizontal="center" vertical="center"/>
    </xf>
    <xf numFmtId="0" fontId="73" fillId="0" borderId="82" xfId="6" applyFont="1" applyBorder="1" applyAlignment="1">
      <alignment horizontal="center" vertical="center" wrapText="1"/>
    </xf>
    <xf numFmtId="0" fontId="73" fillId="0" borderId="73" xfId="6" applyFont="1" applyBorder="1" applyAlignment="1">
      <alignment horizontal="center" vertical="center" wrapText="1"/>
    </xf>
    <xf numFmtId="0" fontId="73" fillId="0" borderId="74" xfId="6" applyFont="1" applyBorder="1" applyAlignment="1">
      <alignment horizontal="center" vertical="center" wrapText="1"/>
    </xf>
    <xf numFmtId="0" fontId="73" fillId="0" borderId="152" xfId="6" applyFont="1" applyBorder="1" applyAlignment="1">
      <alignment horizontal="center" vertical="center" wrapText="1"/>
    </xf>
    <xf numFmtId="0" fontId="73" fillId="0" borderId="10" xfId="6" applyFont="1" applyBorder="1" applyAlignment="1">
      <alignment horizontal="center" vertical="center" wrapText="1"/>
    </xf>
    <xf numFmtId="0" fontId="73" fillId="0" borderId="11" xfId="6" applyFont="1" applyBorder="1" applyAlignment="1">
      <alignment horizontal="center" vertical="center" wrapText="1"/>
    </xf>
    <xf numFmtId="0" fontId="78" fillId="0" borderId="5" xfId="6" applyFont="1" applyBorder="1" applyAlignment="1">
      <alignment horizontal="left" vertical="center" wrapText="1"/>
    </xf>
    <xf numFmtId="0" fontId="78" fillId="0" borderId="0" xfId="6" applyFont="1" applyAlignment="1">
      <alignment horizontal="left" vertical="center" wrapText="1"/>
    </xf>
    <xf numFmtId="0" fontId="78" fillId="0" borderId="172" xfId="6" applyFont="1" applyBorder="1" applyAlignment="1">
      <alignment horizontal="left" vertical="center" wrapText="1"/>
    </xf>
    <xf numFmtId="0" fontId="78" fillId="0" borderId="151" xfId="6" applyFont="1" applyBorder="1" applyAlignment="1">
      <alignment horizontal="left" vertical="center" wrapText="1"/>
    </xf>
    <xf numFmtId="0" fontId="78" fillId="0" borderId="7" xfId="6" applyFont="1" applyBorder="1" applyAlignment="1">
      <alignment horizontal="left" vertical="center" wrapText="1"/>
    </xf>
    <xf numFmtId="0" fontId="78" fillId="0" borderId="10" xfId="6" applyFont="1" applyBorder="1" applyAlignment="1">
      <alignment horizontal="left" vertical="center" wrapText="1"/>
    </xf>
    <xf numFmtId="0" fontId="78" fillId="0" borderId="150" xfId="6" applyFont="1" applyBorder="1" applyAlignment="1">
      <alignment horizontal="left" vertical="center" wrapText="1"/>
    </xf>
    <xf numFmtId="176" fontId="77" fillId="3" borderId="0" xfId="6" applyNumberFormat="1" applyFont="1" applyFill="1" applyAlignment="1">
      <alignment horizontal="center" vertical="center"/>
    </xf>
    <xf numFmtId="0" fontId="73" fillId="0" borderId="72" xfId="6" applyFont="1" applyBorder="1" applyAlignment="1">
      <alignment horizontal="center" vertical="center" wrapText="1"/>
    </xf>
    <xf numFmtId="0" fontId="73" fillId="0" borderId="5" xfId="6" applyFont="1" applyBorder="1" applyAlignment="1">
      <alignment horizontal="center" vertical="center" wrapText="1"/>
    </xf>
    <xf numFmtId="0" fontId="73" fillId="0" borderId="0" xfId="6" applyFont="1" applyAlignment="1">
      <alignment horizontal="center" vertical="center" wrapText="1"/>
    </xf>
    <xf numFmtId="0" fontId="73" fillId="0" borderId="12" xfId="6" applyFont="1" applyBorder="1" applyAlignment="1">
      <alignment horizontal="center" vertical="center" wrapText="1"/>
    </xf>
    <xf numFmtId="0" fontId="73" fillId="0" borderId="7" xfId="6" applyFont="1" applyBorder="1" applyAlignment="1">
      <alignment horizontal="center" vertical="center" wrapText="1"/>
    </xf>
    <xf numFmtId="0" fontId="78" fillId="0" borderId="243" xfId="6" applyFont="1" applyBorder="1" applyAlignment="1">
      <alignment horizontal="center" vertical="center" wrapText="1"/>
    </xf>
    <xf numFmtId="0" fontId="78" fillId="0" borderId="172" xfId="6" applyFont="1" applyBorder="1" applyAlignment="1">
      <alignment horizontal="center" vertical="center"/>
    </xf>
    <xf numFmtId="0" fontId="78" fillId="0" borderId="153" xfId="6" applyFont="1" applyBorder="1" applyAlignment="1">
      <alignment horizontal="center" vertical="center"/>
    </xf>
    <xf numFmtId="0" fontId="78" fillId="0" borderId="77" xfId="6" applyFont="1" applyBorder="1" applyAlignment="1">
      <alignment horizontal="center" vertical="center"/>
    </xf>
    <xf numFmtId="0" fontId="73" fillId="0" borderId="151" xfId="6" applyFont="1" applyBorder="1" applyAlignment="1">
      <alignment horizontal="center" vertical="center"/>
    </xf>
    <xf numFmtId="0" fontId="73" fillId="0" borderId="76" xfId="6" applyFont="1" applyBorder="1" applyAlignment="1">
      <alignment horizontal="center" vertical="center"/>
    </xf>
    <xf numFmtId="0" fontId="73" fillId="0" borderId="189" xfId="6" applyFont="1" applyBorder="1" applyAlignment="1">
      <alignment horizontal="center" vertical="center" wrapText="1"/>
    </xf>
    <xf numFmtId="0" fontId="78" fillId="3" borderId="72" xfId="6" applyFont="1" applyFill="1" applyBorder="1" applyAlignment="1">
      <alignment horizontal="center" vertical="center"/>
    </xf>
    <xf numFmtId="0" fontId="78" fillId="3" borderId="73" xfId="6" applyFont="1" applyFill="1" applyBorder="1" applyAlignment="1">
      <alignment horizontal="center" vertical="center"/>
    </xf>
    <xf numFmtId="0" fontId="73" fillId="0" borderId="72" xfId="6" applyFont="1" applyBorder="1" applyAlignment="1">
      <alignment horizontal="left" vertical="center" wrapText="1"/>
    </xf>
    <xf numFmtId="0" fontId="73" fillId="0" borderId="5" xfId="6" applyFont="1" applyBorder="1" applyAlignment="1">
      <alignment horizontal="left" vertical="center" wrapText="1"/>
    </xf>
    <xf numFmtId="0" fontId="73" fillId="0" borderId="7" xfId="6" applyFont="1" applyBorder="1" applyAlignment="1">
      <alignment horizontal="left" vertical="center" wrapText="1"/>
    </xf>
    <xf numFmtId="0" fontId="73" fillId="0" borderId="79" xfId="6" applyFont="1" applyBorder="1" applyAlignment="1">
      <alignment horizontal="center" vertical="center"/>
    </xf>
    <xf numFmtId="0" fontId="73" fillId="0" borderId="73" xfId="6" applyFont="1" applyBorder="1" applyAlignment="1">
      <alignment horizontal="center" vertical="center"/>
    </xf>
    <xf numFmtId="0" fontId="73" fillId="0" borderId="10" xfId="6" applyFont="1" applyBorder="1" applyAlignment="1">
      <alignment horizontal="center" vertical="center"/>
    </xf>
    <xf numFmtId="0" fontId="73" fillId="0" borderId="73" xfId="6" applyFont="1" applyBorder="1" applyAlignment="1" applyProtection="1">
      <alignment horizontal="center" vertical="center"/>
      <protection locked="0"/>
    </xf>
    <xf numFmtId="0" fontId="73" fillId="0" borderId="10" xfId="6" applyFont="1" applyBorder="1" applyAlignment="1" applyProtection="1">
      <alignment horizontal="center" vertical="center"/>
      <protection locked="0"/>
    </xf>
    <xf numFmtId="0" fontId="73" fillId="0" borderId="74" xfId="6" applyFont="1" applyBorder="1" applyAlignment="1">
      <alignment horizontal="center" vertical="center"/>
    </xf>
    <xf numFmtId="0" fontId="73" fillId="0" borderId="11" xfId="6" applyFont="1" applyBorder="1" applyAlignment="1">
      <alignment horizontal="center" vertical="center"/>
    </xf>
    <xf numFmtId="0" fontId="73" fillId="0" borderId="179" xfId="6" applyFont="1" applyBorder="1" applyAlignment="1" applyProtection="1">
      <alignment horizontal="center" vertical="center"/>
      <protection locked="0"/>
    </xf>
    <xf numFmtId="0" fontId="73" fillId="0" borderId="181" xfId="6" applyFont="1" applyBorder="1" applyAlignment="1" applyProtection="1">
      <alignment horizontal="center" vertical="center"/>
      <protection locked="0"/>
    </xf>
    <xf numFmtId="0" fontId="73" fillId="0" borderId="180" xfId="6" applyFont="1" applyBorder="1" applyAlignment="1" applyProtection="1">
      <alignment horizontal="center" vertical="center"/>
      <protection locked="0"/>
    </xf>
    <xf numFmtId="0" fontId="73" fillId="0" borderId="0" xfId="6" applyFont="1" applyAlignment="1">
      <alignment vertical="center" wrapText="1"/>
    </xf>
    <xf numFmtId="0" fontId="73" fillId="0" borderId="185" xfId="6" applyFont="1" applyBorder="1" applyAlignment="1">
      <alignment horizontal="left" vertical="center" wrapText="1"/>
    </xf>
    <xf numFmtId="0" fontId="73" fillId="0" borderId="204" xfId="6" applyFont="1" applyBorder="1" applyAlignment="1">
      <alignment horizontal="left" vertical="center" wrapText="1"/>
    </xf>
    <xf numFmtId="0" fontId="73" fillId="0" borderId="205" xfId="6" applyFont="1" applyBorder="1" applyAlignment="1">
      <alignment horizontal="left" vertical="center" wrapText="1"/>
    </xf>
    <xf numFmtId="0" fontId="73" fillId="0" borderId="0" xfId="6" applyFont="1" applyAlignment="1" applyProtection="1">
      <alignment horizontal="center" vertical="center"/>
      <protection locked="0"/>
    </xf>
    <xf numFmtId="0" fontId="73" fillId="3" borderId="145" xfId="6" applyFont="1" applyFill="1" applyBorder="1" applyAlignment="1">
      <alignment horizontal="center" vertical="center"/>
    </xf>
    <xf numFmtId="0" fontId="73" fillId="3" borderId="142" xfId="6" applyFont="1" applyFill="1" applyBorder="1" applyAlignment="1">
      <alignment horizontal="center" vertical="center"/>
    </xf>
    <xf numFmtId="0" fontId="73" fillId="3" borderId="146" xfId="6" applyFont="1" applyFill="1" applyBorder="1" applyAlignment="1">
      <alignment horizontal="center" vertical="center"/>
    </xf>
    <xf numFmtId="0" fontId="80" fillId="0" borderId="189" xfId="6" applyFont="1" applyBorder="1" applyAlignment="1">
      <alignment horizontal="left" vertical="center" wrapText="1"/>
    </xf>
    <xf numFmtId="0" fontId="80" fillId="0" borderId="172" xfId="6" applyFont="1" applyBorder="1" applyAlignment="1">
      <alignment horizontal="left" vertical="center" wrapText="1"/>
    </xf>
    <xf numFmtId="0" fontId="80" fillId="0" borderId="80" xfId="6" applyFont="1" applyBorder="1" applyAlignment="1">
      <alignment horizontal="left" vertical="center" wrapText="1"/>
    </xf>
    <xf numFmtId="0" fontId="80" fillId="0" borderId="0" xfId="6" applyFont="1" applyAlignment="1">
      <alignment horizontal="left" vertical="center" wrapText="1"/>
    </xf>
    <xf numFmtId="0" fontId="80" fillId="0" borderId="152" xfId="6" applyFont="1" applyBorder="1" applyAlignment="1">
      <alignment horizontal="left" vertical="center" wrapText="1"/>
    </xf>
    <xf numFmtId="0" fontId="80" fillId="0" borderId="10" xfId="6" applyFont="1" applyBorder="1" applyAlignment="1">
      <alignment horizontal="left" vertical="center" wrapText="1"/>
    </xf>
    <xf numFmtId="0" fontId="73" fillId="0" borderId="189" xfId="6" applyFont="1" applyBorder="1" applyAlignment="1" applyProtection="1">
      <alignment horizontal="center" vertical="center"/>
      <protection locked="0"/>
    </xf>
    <xf numFmtId="0" fontId="73" fillId="0" borderId="151" xfId="6" applyFont="1" applyBorder="1" applyAlignment="1" applyProtection="1">
      <alignment horizontal="center" vertical="center"/>
      <protection locked="0"/>
    </xf>
    <xf numFmtId="0" fontId="73" fillId="0" borderId="80" xfId="6" applyFont="1" applyBorder="1" applyAlignment="1" applyProtection="1">
      <alignment horizontal="center" vertical="center"/>
      <protection locked="0"/>
    </xf>
    <xf numFmtId="0" fontId="73" fillId="0" borderId="79" xfId="6" applyFont="1" applyBorder="1" applyAlignment="1" applyProtection="1">
      <alignment horizontal="center" vertical="center"/>
      <protection locked="0"/>
    </xf>
    <xf numFmtId="0" fontId="73" fillId="0" borderId="152" xfId="6" applyFont="1" applyBorder="1" applyAlignment="1" applyProtection="1">
      <alignment horizontal="center" vertical="center"/>
      <protection locked="0"/>
    </xf>
    <xf numFmtId="0" fontId="73" fillId="0" borderId="150" xfId="6" applyFont="1" applyBorder="1" applyAlignment="1" applyProtection="1">
      <alignment horizontal="center" vertical="center"/>
      <protection locked="0"/>
    </xf>
    <xf numFmtId="0" fontId="73" fillId="0" borderId="149" xfId="6" applyFont="1" applyBorder="1" applyAlignment="1">
      <alignment horizontal="left" vertical="center" wrapText="1"/>
    </xf>
    <xf numFmtId="0" fontId="73" fillId="0" borderId="144" xfId="6" applyFont="1" applyBorder="1" applyAlignment="1">
      <alignment horizontal="left" vertical="center" wrapText="1"/>
    </xf>
    <xf numFmtId="0" fontId="73" fillId="0" borderId="145" xfId="6" applyFont="1" applyBorder="1" applyAlignment="1">
      <alignment horizontal="left" vertical="center" wrapText="1"/>
    </xf>
    <xf numFmtId="0" fontId="73" fillId="0" borderId="149" xfId="6" applyFont="1" applyBorder="1" applyAlignment="1" applyProtection="1">
      <alignment horizontal="center" vertical="center"/>
      <protection locked="0"/>
    </xf>
    <xf numFmtId="0" fontId="73" fillId="0" borderId="144" xfId="6" applyFont="1" applyBorder="1" applyAlignment="1" applyProtection="1">
      <alignment horizontal="center" vertical="center"/>
      <protection locked="0"/>
    </xf>
    <xf numFmtId="0" fontId="73" fillId="0" borderId="165" xfId="6" applyFont="1" applyBorder="1" applyAlignment="1" applyProtection="1">
      <alignment horizontal="center" vertical="center"/>
      <protection locked="0"/>
    </xf>
    <xf numFmtId="0" fontId="73" fillId="0" borderId="243" xfId="6" applyFont="1" applyBorder="1" applyAlignment="1" applyProtection="1">
      <alignment horizontal="center" vertical="center"/>
      <protection locked="0"/>
    </xf>
    <xf numFmtId="0" fontId="73" fillId="0" borderId="7" xfId="6" applyFont="1" applyBorder="1" applyAlignment="1" applyProtection="1">
      <alignment horizontal="center" vertical="center"/>
      <protection locked="0"/>
    </xf>
    <xf numFmtId="0" fontId="73" fillId="0" borderId="12" xfId="6" applyFont="1" applyBorder="1" applyAlignment="1">
      <alignment horizontal="center" vertical="center"/>
    </xf>
    <xf numFmtId="0" fontId="73" fillId="0" borderId="5" xfId="6" applyFont="1" applyBorder="1" applyAlignment="1" applyProtection="1">
      <alignment horizontal="center" vertical="center"/>
      <protection locked="0"/>
    </xf>
    <xf numFmtId="0" fontId="73" fillId="0" borderId="12" xfId="6" applyFont="1" applyBorder="1" applyAlignment="1" applyProtection="1">
      <alignment horizontal="center" vertical="center"/>
      <protection locked="0"/>
    </xf>
    <xf numFmtId="0" fontId="73" fillId="0" borderId="11" xfId="6" applyFont="1" applyBorder="1" applyAlignment="1" applyProtection="1">
      <alignment horizontal="center" vertical="center"/>
      <protection locked="0"/>
    </xf>
    <xf numFmtId="0" fontId="73" fillId="0" borderId="172" xfId="6" applyFont="1" applyBorder="1" applyAlignment="1">
      <alignment horizontal="center" vertical="center" wrapText="1"/>
    </xf>
    <xf numFmtId="0" fontId="73" fillId="0" borderId="153" xfId="6" applyFont="1" applyBorder="1" applyAlignment="1">
      <alignment horizontal="center" vertical="center" wrapText="1"/>
    </xf>
    <xf numFmtId="0" fontId="73" fillId="0" borderId="77" xfId="6" applyFont="1" applyBorder="1" applyAlignment="1">
      <alignment horizontal="center" vertical="center" wrapText="1"/>
    </xf>
    <xf numFmtId="0" fontId="73" fillId="0" borderId="5" xfId="6" applyFont="1" applyBorder="1" applyAlignment="1">
      <alignment horizontal="center" vertical="center"/>
    </xf>
    <xf numFmtId="0" fontId="73" fillId="2" borderId="73" xfId="6" applyFont="1" applyFill="1" applyBorder="1" applyAlignment="1" applyProtection="1">
      <alignment horizontal="left" vertical="center"/>
      <protection locked="0"/>
    </xf>
    <xf numFmtId="0" fontId="73" fillId="2" borderId="81" xfId="6" applyFont="1" applyFill="1" applyBorder="1" applyAlignment="1" applyProtection="1">
      <alignment horizontal="left" vertical="center"/>
      <protection locked="0"/>
    </xf>
    <xf numFmtId="0" fontId="73" fillId="3" borderId="5" xfId="6" applyFont="1" applyFill="1" applyBorder="1" applyAlignment="1">
      <alignment horizontal="center" vertical="center" wrapText="1"/>
    </xf>
    <xf numFmtId="0" fontId="73" fillId="3" borderId="0" xfId="6" applyFont="1" applyFill="1" applyAlignment="1">
      <alignment horizontal="center" vertical="center" wrapText="1"/>
    </xf>
    <xf numFmtId="0" fontId="73" fillId="3" borderId="79" xfId="6" applyFont="1" applyFill="1" applyBorder="1" applyAlignment="1">
      <alignment horizontal="center" vertical="center" wrapText="1"/>
    </xf>
    <xf numFmtId="0" fontId="73" fillId="0" borderId="181" xfId="6" applyFont="1" applyBorder="1" applyAlignment="1">
      <alignment horizontal="center" vertical="center" wrapText="1"/>
    </xf>
    <xf numFmtId="0" fontId="73" fillId="0" borderId="181" xfId="6" applyFont="1" applyBorder="1" applyAlignment="1">
      <alignment horizontal="center" vertical="center"/>
    </xf>
    <xf numFmtId="0" fontId="73" fillId="0" borderId="244" xfId="6" applyFont="1" applyBorder="1" applyAlignment="1">
      <alignment horizontal="center" vertical="center" wrapText="1"/>
    </xf>
    <xf numFmtId="0" fontId="73" fillId="0" borderId="243" xfId="6" applyFont="1" applyBorder="1" applyAlignment="1">
      <alignment horizontal="left" vertical="center" wrapText="1"/>
    </xf>
    <xf numFmtId="0" fontId="73" fillId="0" borderId="172" xfId="6" applyFont="1" applyBorder="1" applyAlignment="1">
      <alignment horizontal="left" vertical="center" wrapText="1"/>
    </xf>
    <xf numFmtId="0" fontId="73" fillId="0" borderId="244" xfId="6" applyFont="1" applyBorder="1" applyAlignment="1">
      <alignment horizontal="left" vertical="center" wrapText="1"/>
    </xf>
    <xf numFmtId="0" fontId="78" fillId="0" borderId="5" xfId="6" applyFont="1" applyBorder="1" applyAlignment="1">
      <alignment horizontal="center" vertical="center"/>
    </xf>
    <xf numFmtId="0" fontId="78" fillId="0" borderId="0" xfId="6" applyFont="1" applyAlignment="1">
      <alignment horizontal="center" vertical="center"/>
    </xf>
    <xf numFmtId="0" fontId="73" fillId="0" borderId="0" xfId="6" applyFont="1" applyAlignment="1" applyProtection="1">
      <alignment horizontal="left" vertical="center"/>
      <protection locked="0"/>
    </xf>
    <xf numFmtId="0" fontId="73" fillId="0" borderId="79" xfId="6" applyFont="1" applyBorder="1" applyAlignment="1" applyProtection="1">
      <alignment horizontal="left" vertical="center"/>
      <protection locked="0"/>
    </xf>
    <xf numFmtId="0" fontId="73" fillId="0" borderId="5" xfId="6" applyFont="1" applyBorder="1" applyAlignment="1" applyProtection="1">
      <alignment horizontal="left" vertical="center" wrapText="1"/>
      <protection locked="0"/>
    </xf>
    <xf numFmtId="0" fontId="73" fillId="0" borderId="0" xfId="6" applyFont="1" applyAlignment="1" applyProtection="1">
      <alignment horizontal="left" vertical="center" wrapText="1"/>
      <protection locked="0"/>
    </xf>
    <xf numFmtId="0" fontId="73" fillId="0" borderId="79" xfId="6" applyFont="1" applyBorder="1" applyAlignment="1" applyProtection="1">
      <alignment horizontal="left" vertical="center" wrapText="1"/>
      <protection locked="0"/>
    </xf>
    <xf numFmtId="0" fontId="73" fillId="0" borderId="7" xfId="6" applyFont="1" applyBorder="1" applyAlignment="1" applyProtection="1">
      <alignment horizontal="left" vertical="center" wrapText="1"/>
      <protection locked="0"/>
    </xf>
    <xf numFmtId="0" fontId="73" fillId="0" borderId="10" xfId="6" applyFont="1" applyBorder="1" applyAlignment="1" applyProtection="1">
      <alignment horizontal="left" vertical="center" wrapText="1"/>
      <protection locked="0"/>
    </xf>
    <xf numFmtId="0" fontId="73" fillId="0" borderId="150" xfId="6" applyFont="1" applyBorder="1" applyAlignment="1" applyProtection="1">
      <alignment horizontal="left" vertical="center" wrapText="1"/>
      <protection locked="0"/>
    </xf>
    <xf numFmtId="0" fontId="73" fillId="0" borderId="144" xfId="6" applyFont="1" applyBorder="1" applyAlignment="1">
      <alignment horizontal="left" vertical="center"/>
    </xf>
    <xf numFmtId="0" fontId="73" fillId="0" borderId="144" xfId="6" applyFont="1" applyBorder="1" applyAlignment="1">
      <alignment horizontal="center" vertical="center" wrapText="1"/>
    </xf>
    <xf numFmtId="0" fontId="73" fillId="2" borderId="185" xfId="6" applyFont="1" applyFill="1" applyBorder="1" applyAlignment="1">
      <alignment horizontal="center" vertical="center"/>
    </xf>
    <xf numFmtId="0" fontId="73" fillId="2" borderId="202" xfId="6" applyFont="1" applyFill="1" applyBorder="1" applyAlignment="1">
      <alignment horizontal="center" vertical="center"/>
    </xf>
    <xf numFmtId="0" fontId="73" fillId="2" borderId="203" xfId="6" applyFont="1" applyFill="1" applyBorder="1" applyAlignment="1">
      <alignment horizontal="center" vertical="center"/>
    </xf>
    <xf numFmtId="49" fontId="73" fillId="2" borderId="185" xfId="6" applyNumberFormat="1" applyFont="1" applyFill="1" applyBorder="1" applyAlignment="1">
      <alignment horizontal="center" vertical="center"/>
    </xf>
    <xf numFmtId="49" fontId="73" fillId="2" borderId="202" xfId="6" applyNumberFormat="1" applyFont="1" applyFill="1" applyBorder="1" applyAlignment="1">
      <alignment horizontal="center" vertical="center"/>
    </xf>
    <xf numFmtId="49" fontId="73" fillId="2" borderId="203" xfId="6" applyNumberFormat="1" applyFont="1" applyFill="1" applyBorder="1" applyAlignment="1">
      <alignment horizontal="center" vertical="center"/>
    </xf>
    <xf numFmtId="0" fontId="73" fillId="0" borderId="189" xfId="6" applyFont="1" applyBorder="1" applyAlignment="1">
      <alignment horizontal="left" vertical="center" wrapText="1"/>
    </xf>
    <xf numFmtId="0" fontId="73" fillId="0" borderId="172" xfId="6" applyFont="1" applyBorder="1" applyAlignment="1">
      <alignment horizontal="left" vertical="center"/>
    </xf>
    <xf numFmtId="0" fontId="73" fillId="0" borderId="244" xfId="6" applyFont="1" applyBorder="1" applyAlignment="1">
      <alignment horizontal="left" vertical="center"/>
    </xf>
    <xf numFmtId="0" fontId="73" fillId="0" borderId="154" xfId="6" applyFont="1" applyBorder="1" applyAlignment="1">
      <alignment horizontal="center" vertical="center" wrapText="1"/>
    </xf>
    <xf numFmtId="0" fontId="33" fillId="0" borderId="162" xfId="5" applyFont="1" applyBorder="1" applyAlignment="1" applyProtection="1">
      <alignment horizontal="left" vertical="top" wrapText="1"/>
      <protection locked="0"/>
    </xf>
    <xf numFmtId="0" fontId="33" fillId="0" borderId="163" xfId="5" applyFont="1" applyBorder="1" applyAlignment="1" applyProtection="1">
      <alignment horizontal="left" vertical="top" wrapText="1"/>
      <protection locked="0"/>
    </xf>
    <xf numFmtId="0" fontId="33" fillId="0" borderId="164" xfId="5" applyFont="1" applyBorder="1" applyAlignment="1" applyProtection="1">
      <alignment horizontal="left" vertical="top" wrapText="1"/>
      <protection locked="0"/>
    </xf>
    <xf numFmtId="0" fontId="31" fillId="3" borderId="253" xfId="5" applyFont="1" applyFill="1" applyBorder="1" applyAlignment="1">
      <alignment horizontal="center" vertical="center" wrapText="1"/>
    </xf>
    <xf numFmtId="0" fontId="31" fillId="3" borderId="12" xfId="5" applyFont="1" applyFill="1" applyBorder="1" applyAlignment="1">
      <alignment horizontal="center" vertical="center" wrapText="1"/>
    </xf>
    <xf numFmtId="0" fontId="31" fillId="3" borderId="124" xfId="5" applyFont="1" applyFill="1" applyBorder="1" applyAlignment="1">
      <alignment horizontal="center" vertical="center" wrapText="1"/>
    </xf>
    <xf numFmtId="0" fontId="88" fillId="3" borderId="0" xfId="5" applyFont="1" applyFill="1" applyAlignment="1">
      <alignment horizontal="center" vertical="center" wrapText="1"/>
    </xf>
    <xf numFmtId="0" fontId="88" fillId="3" borderId="126" xfId="5" applyFont="1" applyFill="1" applyBorder="1" applyAlignment="1">
      <alignment horizontal="center" vertical="center" wrapText="1"/>
    </xf>
    <xf numFmtId="0" fontId="30" fillId="3" borderId="257" xfId="5" applyFont="1" applyFill="1" applyBorder="1" applyAlignment="1">
      <alignment horizontal="left" vertical="center" wrapText="1"/>
    </xf>
    <xf numFmtId="0" fontId="30" fillId="3" borderId="258" xfId="5" applyFont="1" applyFill="1" applyBorder="1" applyAlignment="1">
      <alignment horizontal="left" vertical="center" wrapText="1"/>
    </xf>
    <xf numFmtId="0" fontId="30" fillId="3" borderId="138" xfId="5" applyFont="1" applyFill="1" applyBorder="1" applyAlignment="1">
      <alignment horizontal="left" vertical="center" wrapText="1"/>
    </xf>
    <xf numFmtId="0" fontId="30" fillId="3" borderId="115" xfId="5" applyFont="1" applyFill="1" applyBorder="1" applyAlignment="1">
      <alignment horizontal="left" vertical="center" wrapText="1"/>
    </xf>
    <xf numFmtId="0" fontId="30" fillId="3" borderId="85" xfId="5" applyFont="1" applyFill="1" applyBorder="1" applyAlignment="1">
      <alignment horizontal="left" vertical="center" wrapText="1"/>
    </xf>
    <xf numFmtId="0" fontId="30" fillId="3" borderId="155" xfId="5" applyFont="1" applyFill="1" applyBorder="1" applyAlignment="1">
      <alignment horizontal="left" vertical="center" wrapText="1"/>
    </xf>
    <xf numFmtId="0" fontId="30" fillId="3" borderId="139" xfId="5" applyFont="1" applyFill="1" applyBorder="1" applyAlignment="1">
      <alignment horizontal="left" vertical="center" wrapText="1"/>
    </xf>
    <xf numFmtId="0" fontId="30" fillId="3" borderId="127" xfId="5" applyFont="1" applyFill="1" applyBorder="1" applyAlignment="1">
      <alignment horizontal="left" vertical="center" wrapText="1"/>
    </xf>
    <xf numFmtId="0" fontId="33" fillId="2" borderId="256" xfId="5" applyFont="1" applyFill="1" applyBorder="1" applyAlignment="1" applyProtection="1">
      <alignment horizontal="center" vertical="center" wrapText="1"/>
      <protection locked="0"/>
    </xf>
    <xf numFmtId="0" fontId="33" fillId="2" borderId="157" xfId="5" applyFont="1" applyFill="1" applyBorder="1" applyAlignment="1" applyProtection="1">
      <alignment horizontal="center" vertical="center" wrapText="1"/>
      <protection locked="0"/>
    </xf>
    <xf numFmtId="0" fontId="33" fillId="0" borderId="247" xfId="5" applyFont="1" applyBorder="1" applyAlignment="1" applyProtection="1">
      <alignment horizontal="center" vertical="center" wrapText="1"/>
      <protection locked="0"/>
    </xf>
    <xf numFmtId="0" fontId="30" fillId="3" borderId="247" xfId="5" applyFont="1" applyFill="1" applyBorder="1" applyAlignment="1">
      <alignment horizontal="center" vertical="center" wrapText="1"/>
    </xf>
    <xf numFmtId="0" fontId="34" fillId="2" borderId="260" xfId="5" applyFont="1" applyFill="1" applyBorder="1" applyAlignment="1" applyProtection="1">
      <alignment horizontal="center" vertical="center" wrapText="1"/>
      <protection locked="0"/>
    </xf>
    <xf numFmtId="0" fontId="34" fillId="2" borderId="125" xfId="5" applyFont="1" applyFill="1" applyBorder="1" applyAlignment="1" applyProtection="1">
      <alignment horizontal="center" vertical="center" wrapText="1"/>
      <protection locked="0"/>
    </xf>
    <xf numFmtId="49" fontId="8" fillId="0" borderId="167" xfId="5" applyNumberFormat="1" applyFont="1" applyBorder="1" applyAlignment="1" applyProtection="1">
      <alignment horizontal="left" vertical="center" wrapText="1"/>
      <protection locked="0"/>
    </xf>
    <xf numFmtId="49" fontId="8" fillId="0" borderId="169" xfId="5" applyNumberFormat="1" applyFont="1" applyBorder="1" applyAlignment="1" applyProtection="1">
      <alignment horizontal="left" vertical="center" wrapText="1"/>
      <protection locked="0"/>
    </xf>
    <xf numFmtId="49" fontId="8" fillId="0" borderId="171" xfId="5" applyNumberFormat="1" applyFont="1" applyBorder="1" applyAlignment="1" applyProtection="1">
      <alignment horizontal="left" vertical="center" wrapText="1"/>
      <protection locked="0"/>
    </xf>
    <xf numFmtId="0" fontId="30" fillId="2" borderId="129" xfId="5" applyFont="1" applyFill="1" applyBorder="1" applyAlignment="1">
      <alignment horizontal="left" vertical="center" wrapText="1"/>
    </xf>
    <xf numFmtId="0" fontId="33" fillId="2" borderId="259" xfId="5" applyFont="1" applyFill="1" applyBorder="1" applyAlignment="1" applyProtection="1">
      <alignment horizontal="center" vertical="center" wrapText="1"/>
      <protection locked="0"/>
    </xf>
    <xf numFmtId="0" fontId="33" fillId="2" borderId="112" xfId="5" applyFont="1" applyFill="1" applyBorder="1" applyAlignment="1" applyProtection="1">
      <alignment horizontal="center" vertical="center" wrapText="1"/>
      <protection locked="0"/>
    </xf>
    <xf numFmtId="0" fontId="30" fillId="3" borderId="128" xfId="5" applyFont="1" applyFill="1" applyBorder="1" applyAlignment="1">
      <alignment horizontal="left" vertical="center"/>
    </xf>
    <xf numFmtId="0" fontId="30" fillId="3" borderId="129" xfId="5" applyFont="1" applyFill="1" applyBorder="1" applyAlignment="1">
      <alignment horizontal="left" vertical="center"/>
    </xf>
    <xf numFmtId="0" fontId="30" fillId="3" borderId="108" xfId="5" applyFont="1" applyFill="1" applyBorder="1" applyAlignment="1">
      <alignment horizontal="left" vertical="center"/>
    </xf>
    <xf numFmtId="0" fontId="30" fillId="3" borderId="88" xfId="5" applyFont="1" applyFill="1" applyBorder="1" applyAlignment="1">
      <alignment horizontal="left" vertical="center"/>
    </xf>
    <xf numFmtId="0" fontId="33" fillId="0" borderId="129" xfId="5" applyFont="1" applyBorder="1" applyAlignment="1" applyProtection="1">
      <alignment horizontal="left" vertical="center" wrapText="1"/>
      <protection locked="0"/>
    </xf>
    <xf numFmtId="0" fontId="33" fillId="0" borderId="88" xfId="5" applyFont="1" applyBorder="1" applyAlignment="1" applyProtection="1">
      <alignment horizontal="left" vertical="center" wrapText="1"/>
      <protection locked="0"/>
    </xf>
    <xf numFmtId="0" fontId="33" fillId="2" borderId="128" xfId="5" applyFont="1" applyFill="1" applyBorder="1" applyAlignment="1" applyProtection="1">
      <alignment horizontal="center" vertical="center" wrapText="1"/>
      <protection locked="0"/>
    </xf>
    <xf numFmtId="0" fontId="33" fillId="2" borderId="7" xfId="5" applyFont="1" applyFill="1" applyBorder="1" applyAlignment="1" applyProtection="1">
      <alignment horizontal="center" vertical="center" wrapText="1"/>
      <protection locked="0"/>
    </xf>
    <xf numFmtId="0" fontId="30" fillId="3" borderId="137" xfId="5" applyFont="1" applyFill="1" applyBorder="1" applyAlignment="1">
      <alignment horizontal="left" vertical="center" wrapText="1"/>
    </xf>
    <xf numFmtId="0" fontId="30" fillId="3" borderId="130" xfId="5" applyFont="1" applyFill="1" applyBorder="1" applyAlignment="1">
      <alignment horizontal="left" vertical="center" wrapText="1"/>
    </xf>
    <xf numFmtId="0" fontId="33" fillId="2" borderId="158" xfId="5" applyFont="1" applyFill="1" applyBorder="1" applyAlignment="1" applyProtection="1">
      <alignment horizontal="center" vertical="center" wrapText="1"/>
      <protection locked="0"/>
    </xf>
    <xf numFmtId="0" fontId="34" fillId="2" borderId="5" xfId="5" applyFont="1" applyFill="1" applyBorder="1" applyAlignment="1" applyProtection="1">
      <alignment horizontal="center" vertical="center" wrapText="1"/>
      <protection locked="0"/>
    </xf>
    <xf numFmtId="0" fontId="34" fillId="2" borderId="0" xfId="5" applyFont="1" applyFill="1" applyAlignment="1" applyProtection="1">
      <alignment horizontal="center" vertical="center" wrapText="1"/>
      <protection locked="0"/>
    </xf>
    <xf numFmtId="0" fontId="34" fillId="2" borderId="261" xfId="5" applyFont="1" applyFill="1" applyBorder="1" applyAlignment="1" applyProtection="1">
      <alignment horizontal="center" vertical="center" wrapText="1"/>
      <protection locked="0"/>
    </xf>
    <xf numFmtId="0" fontId="34" fillId="2" borderId="156" xfId="5" applyFont="1" applyFill="1" applyBorder="1" applyAlignment="1" applyProtection="1">
      <alignment horizontal="center" vertical="center" wrapText="1"/>
      <protection locked="0"/>
    </xf>
    <xf numFmtId="49" fontId="33" fillId="0" borderId="166" xfId="5" applyNumberFormat="1" applyFont="1" applyBorder="1" applyAlignment="1" applyProtection="1">
      <alignment horizontal="left" vertical="center" wrapText="1"/>
      <protection locked="0"/>
    </xf>
    <xf numFmtId="49" fontId="33" fillId="0" borderId="168" xfId="5" applyNumberFormat="1" applyFont="1" applyBorder="1" applyAlignment="1" applyProtection="1">
      <alignment horizontal="left" vertical="center" wrapText="1"/>
      <protection locked="0"/>
    </xf>
    <xf numFmtId="49" fontId="33" fillId="0" borderId="170" xfId="5" applyNumberFormat="1" applyFont="1" applyBorder="1" applyAlignment="1" applyProtection="1">
      <alignment horizontal="left" vertical="center" wrapText="1"/>
      <protection locked="0"/>
    </xf>
    <xf numFmtId="0" fontId="80" fillId="0" borderId="0" xfId="5" applyFont="1" applyAlignment="1">
      <alignment horizontal="center" vertical="center" wrapText="1"/>
    </xf>
    <xf numFmtId="0" fontId="80" fillId="0" borderId="0" xfId="5" applyFont="1" applyAlignment="1">
      <alignment horizontal="center" vertical="center"/>
    </xf>
    <xf numFmtId="0" fontId="34" fillId="2" borderId="159" xfId="5" applyFont="1" applyFill="1" applyBorder="1" applyAlignment="1" applyProtection="1">
      <alignment horizontal="center" vertical="center" wrapText="1"/>
      <protection locked="0"/>
    </xf>
    <xf numFmtId="0" fontId="34" fillId="2" borderId="160" xfId="5" applyFont="1" applyFill="1" applyBorder="1" applyAlignment="1" applyProtection="1">
      <alignment horizontal="center" vertical="center" wrapText="1"/>
      <protection locked="0"/>
    </xf>
    <xf numFmtId="0" fontId="34" fillId="2" borderId="161" xfId="5" applyFont="1" applyFill="1" applyBorder="1" applyAlignment="1" applyProtection="1">
      <alignment horizontal="center" vertical="center" wrapText="1"/>
      <protection locked="0"/>
    </xf>
    <xf numFmtId="0" fontId="59" fillId="3" borderId="10" xfId="5" applyFont="1" applyFill="1" applyBorder="1" applyAlignment="1">
      <alignment horizontal="left" vertical="center"/>
    </xf>
    <xf numFmtId="0" fontId="30" fillId="3" borderId="246" xfId="5" applyFont="1" applyFill="1" applyBorder="1" applyAlignment="1">
      <alignment horizontal="justify" vertical="center" wrapText="1"/>
    </xf>
    <xf numFmtId="0" fontId="30" fillId="3" borderId="247" xfId="5" applyFont="1" applyFill="1" applyBorder="1" applyAlignment="1">
      <alignment horizontal="justify" vertical="center" wrapText="1"/>
    </xf>
    <xf numFmtId="0" fontId="30" fillId="3" borderId="248" xfId="5" applyFont="1" applyFill="1" applyBorder="1" applyAlignment="1">
      <alignment horizontal="justify" vertical="center" wrapText="1"/>
    </xf>
    <xf numFmtId="0" fontId="12" fillId="0" borderId="0" xfId="5" applyFont="1" applyAlignment="1">
      <alignment horizontal="left" vertical="center"/>
    </xf>
    <xf numFmtId="0" fontId="82" fillId="0" borderId="0" xfId="5" applyFont="1" applyFill="1" applyAlignment="1">
      <alignment horizontal="left" vertical="center" wrapText="1"/>
    </xf>
    <xf numFmtId="0" fontId="35" fillId="0" borderId="265" xfId="0" applyFont="1" applyBorder="1" applyAlignment="1" applyProtection="1">
      <alignment horizontal="left" vertical="top" wrapText="1"/>
      <protection locked="0"/>
    </xf>
    <xf numFmtId="0" fontId="35" fillId="0" borderId="263" xfId="0"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183" fontId="119" fillId="3" borderId="265" xfId="0" applyNumberFormat="1" applyFont="1" applyFill="1" applyBorder="1" applyAlignment="1">
      <alignment horizontal="center" vertical="center"/>
    </xf>
    <xf numFmtId="183" fontId="119" fillId="3" borderId="263" xfId="0" applyNumberFormat="1" applyFont="1" applyFill="1" applyBorder="1" applyAlignment="1">
      <alignment horizontal="center" vertical="center"/>
    </xf>
    <xf numFmtId="183" fontId="119" fillId="3" borderId="264" xfId="0" applyNumberFormat="1" applyFont="1" applyFill="1" applyBorder="1" applyAlignment="1">
      <alignment horizontal="center" vertical="center"/>
    </xf>
    <xf numFmtId="183" fontId="119" fillId="3" borderId="147" xfId="0" applyNumberFormat="1" applyFont="1" applyFill="1" applyBorder="1" applyAlignment="1">
      <alignment horizontal="center" vertical="center"/>
    </xf>
    <xf numFmtId="183" fontId="119" fillId="3" borderId="10" xfId="0" applyNumberFormat="1" applyFont="1" applyFill="1" applyBorder="1" applyAlignment="1">
      <alignment horizontal="center" vertical="center"/>
    </xf>
    <xf numFmtId="183" fontId="119" fillId="3" borderId="11" xfId="0" applyNumberFormat="1" applyFont="1" applyFill="1" applyBorder="1" applyAlignment="1">
      <alignment horizontal="center" vertical="center"/>
    </xf>
    <xf numFmtId="0" fontId="134" fillId="11" borderId="17" xfId="0" applyFont="1" applyFill="1" applyBorder="1" applyAlignment="1">
      <alignment horizontal="center" vertical="center" wrapText="1"/>
    </xf>
    <xf numFmtId="0" fontId="134" fillId="11" borderId="3" xfId="0" applyFont="1" applyFill="1" applyBorder="1" applyAlignment="1">
      <alignment horizontal="center" vertical="center"/>
    </xf>
    <xf numFmtId="0" fontId="134" fillId="11" borderId="27" xfId="0" applyFont="1" applyFill="1" applyBorder="1" applyAlignment="1">
      <alignment horizontal="center" vertical="center"/>
    </xf>
    <xf numFmtId="0" fontId="134" fillId="11" borderId="147" xfId="0" applyFont="1" applyFill="1" applyBorder="1" applyAlignment="1">
      <alignment horizontal="center" vertical="center"/>
    </xf>
    <xf numFmtId="0" fontId="134" fillId="11" borderId="10" xfId="0" applyFont="1" applyFill="1" applyBorder="1" applyAlignment="1">
      <alignment horizontal="center" vertical="center"/>
    </xf>
    <xf numFmtId="0" fontId="134" fillId="11" borderId="42" xfId="0" applyFont="1" applyFill="1" applyBorder="1" applyAlignment="1">
      <alignment horizontal="center" vertical="center"/>
    </xf>
    <xf numFmtId="0" fontId="32" fillId="3" borderId="18" xfId="0" applyFont="1" applyFill="1"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protection locked="0"/>
    </xf>
    <xf numFmtId="0" fontId="30" fillId="3" borderId="265" xfId="0" applyFont="1" applyFill="1" applyBorder="1" applyAlignment="1" applyProtection="1">
      <alignment horizontal="center" vertical="center" shrinkToFit="1"/>
      <protection locked="0"/>
    </xf>
    <xf numFmtId="0" fontId="30" fillId="3" borderId="266" xfId="0" applyFont="1" applyFill="1" applyBorder="1" applyAlignment="1" applyProtection="1">
      <alignment horizontal="center" vertical="center" shrinkToFit="1"/>
      <protection locked="0"/>
    </xf>
    <xf numFmtId="0" fontId="32" fillId="3" borderId="0" xfId="0" applyFont="1" applyFill="1" applyAlignment="1" applyProtection="1">
      <alignment horizontal="center" vertical="center" shrinkToFit="1"/>
      <protection locked="0"/>
    </xf>
    <xf numFmtId="0" fontId="32" fillId="3" borderId="147" xfId="0" applyFont="1" applyFill="1" applyBorder="1" applyAlignment="1" applyProtection="1">
      <alignment horizontal="center" vertical="center" shrinkToFit="1"/>
      <protection locked="0"/>
    </xf>
    <xf numFmtId="0" fontId="32" fillId="3" borderId="42" xfId="0" applyFont="1" applyFill="1" applyBorder="1" applyAlignment="1" applyProtection="1">
      <alignment horizontal="center" vertical="center" shrinkToFit="1"/>
      <protection locked="0"/>
    </xf>
    <xf numFmtId="0" fontId="30" fillId="3" borderId="181" xfId="0" applyFont="1" applyFill="1" applyBorder="1" applyAlignment="1">
      <alignment horizontal="center" vertical="center" wrapText="1"/>
    </xf>
    <xf numFmtId="0" fontId="30" fillId="2" borderId="260" xfId="0" applyFont="1" applyFill="1" applyBorder="1" applyAlignment="1" applyProtection="1">
      <alignment horizontal="center" vertical="center" wrapText="1"/>
      <protection locked="0"/>
    </xf>
    <xf numFmtId="0" fontId="30" fillId="2" borderId="263" xfId="0" applyFont="1" applyFill="1" applyBorder="1" applyAlignment="1" applyProtection="1">
      <alignment horizontal="center" vertical="center" wrapText="1"/>
      <protection locked="0"/>
    </xf>
    <xf numFmtId="0" fontId="30" fillId="2" borderId="264"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0" fillId="2" borderId="260" xfId="0" applyFont="1" applyFill="1" applyBorder="1" applyAlignment="1" applyProtection="1">
      <alignment horizontal="left" vertical="center" wrapText="1"/>
      <protection locked="0"/>
    </xf>
    <xf numFmtId="0" fontId="30" fillId="2" borderId="263" xfId="0" applyFont="1" applyFill="1" applyBorder="1" applyAlignment="1" applyProtection="1">
      <alignment horizontal="left" vertical="center" wrapText="1"/>
      <protection locked="0"/>
    </xf>
    <xf numFmtId="0" fontId="30" fillId="2" borderId="264" xfId="0"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30" fillId="2" borderId="10"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0" fillId="3" borderId="181" xfId="0" applyFont="1" applyFill="1" applyBorder="1" applyAlignment="1">
      <alignment horizontal="left" vertical="center" wrapText="1"/>
    </xf>
    <xf numFmtId="0" fontId="30" fillId="3" borderId="185" xfId="0" applyFont="1" applyFill="1" applyBorder="1" applyAlignment="1">
      <alignment horizontal="left" vertical="center" wrapText="1"/>
    </xf>
    <xf numFmtId="0" fontId="30" fillId="2" borderId="260" xfId="0" applyFont="1" applyFill="1" applyBorder="1" applyAlignment="1" applyProtection="1">
      <alignment horizontal="center" vertical="center"/>
      <protection locked="0"/>
    </xf>
    <xf numFmtId="0" fontId="30" fillId="2" borderId="263" xfId="0" applyFont="1" applyFill="1" applyBorder="1" applyAlignment="1" applyProtection="1">
      <alignment horizontal="center" vertical="center"/>
      <protection locked="0"/>
    </xf>
    <xf numFmtId="0" fontId="30" fillId="2" borderId="264"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34" fillId="0" borderId="0" xfId="0" applyFont="1" applyAlignment="1">
      <alignment horizontal="left" vertical="center" wrapText="1"/>
    </xf>
    <xf numFmtId="0" fontId="30" fillId="3" borderId="173" xfId="0" applyFont="1" applyFill="1" applyBorder="1" applyAlignment="1">
      <alignment horizontal="center" vertical="center" wrapText="1"/>
    </xf>
    <xf numFmtId="0" fontId="30" fillId="2" borderId="173" xfId="0" applyFont="1" applyFill="1" applyBorder="1" applyAlignment="1" applyProtection="1">
      <alignment horizontal="center" vertical="center" wrapText="1"/>
      <protection locked="0"/>
    </xf>
    <xf numFmtId="0" fontId="30" fillId="3" borderId="174" xfId="0" applyFont="1" applyFill="1" applyBorder="1" applyAlignment="1">
      <alignment horizontal="center" vertical="center" wrapText="1"/>
    </xf>
    <xf numFmtId="0" fontId="30" fillId="2" borderId="174" xfId="0" applyFont="1" applyFill="1" applyBorder="1" applyAlignment="1" applyProtection="1">
      <alignment horizontal="center" vertical="center" wrapText="1"/>
      <protection locked="0"/>
    </xf>
    <xf numFmtId="0" fontId="30" fillId="3" borderId="175" xfId="0" applyFont="1" applyFill="1" applyBorder="1" applyAlignment="1">
      <alignment horizontal="center" vertical="center" wrapText="1"/>
    </xf>
    <xf numFmtId="0" fontId="30" fillId="2" borderId="175" xfId="0" applyFont="1" applyFill="1" applyBorder="1" applyAlignment="1" applyProtection="1">
      <alignment horizontal="center" vertical="center" wrapText="1"/>
      <protection locked="0"/>
    </xf>
    <xf numFmtId="0" fontId="30" fillId="3" borderId="260" xfId="0" applyFont="1" applyFill="1" applyBorder="1" applyAlignment="1">
      <alignment horizontal="left" vertical="center" wrapText="1"/>
    </xf>
    <xf numFmtId="0" fontId="30" fillId="3" borderId="263" xfId="0" applyFont="1" applyFill="1" applyBorder="1" applyAlignment="1">
      <alignment horizontal="left" vertical="center" wrapText="1"/>
    </xf>
    <xf numFmtId="0" fontId="30" fillId="3" borderId="26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12" xfId="0" applyFont="1" applyFill="1" applyBorder="1" applyAlignment="1">
      <alignment horizontal="left" vertical="center" wrapText="1"/>
    </xf>
    <xf numFmtId="0" fontId="30" fillId="2" borderId="0" xfId="0" applyFont="1" applyFill="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3" borderId="7" xfId="0" applyFont="1" applyFill="1" applyBorder="1" applyAlignment="1">
      <alignment horizontal="left" vertical="center" wrapText="1"/>
    </xf>
    <xf numFmtId="0" fontId="30" fillId="3" borderId="10"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4" fillId="0" borderId="0" xfId="0" applyFont="1" applyAlignment="1">
      <alignment horizontal="left" vertical="center"/>
    </xf>
    <xf numFmtId="0" fontId="34" fillId="0" borderId="10" xfId="0" applyFont="1" applyBorder="1" applyAlignment="1">
      <alignment horizontal="left" vertical="center"/>
    </xf>
    <xf numFmtId="0" fontId="30" fillId="0" borderId="5" xfId="0" applyFont="1" applyBorder="1" applyAlignment="1">
      <alignment horizontal="left" vertical="center" wrapText="1"/>
    </xf>
    <xf numFmtId="0" fontId="30" fillId="0" borderId="0" xfId="0" applyFont="1" applyAlignment="1">
      <alignment horizontal="left" vertical="center"/>
    </xf>
    <xf numFmtId="0" fontId="30" fillId="0" borderId="5" xfId="0" applyFont="1" applyBorder="1" applyAlignment="1">
      <alignment horizontal="left" vertical="center"/>
    </xf>
    <xf numFmtId="0" fontId="30" fillId="3" borderId="181" xfId="0" applyFont="1" applyFill="1" applyBorder="1" applyAlignment="1">
      <alignment horizontal="left" vertical="center"/>
    </xf>
    <xf numFmtId="0" fontId="30" fillId="3" borderId="185" xfId="0" applyFont="1" applyFill="1" applyBorder="1" applyAlignment="1">
      <alignment horizontal="left" vertical="center"/>
    </xf>
    <xf numFmtId="0" fontId="30" fillId="3" borderId="181" xfId="0" applyFont="1" applyFill="1" applyBorder="1" applyAlignment="1">
      <alignment horizontal="center" vertical="center"/>
    </xf>
    <xf numFmtId="0" fontId="30" fillId="0" borderId="10" xfId="0" applyFont="1" applyBorder="1" applyAlignment="1">
      <alignment horizontal="left" vertical="center"/>
    </xf>
    <xf numFmtId="0" fontId="30" fillId="3" borderId="149" xfId="0" applyFont="1" applyFill="1" applyBorder="1" applyAlignment="1">
      <alignment horizontal="center" vertical="center"/>
    </xf>
    <xf numFmtId="0" fontId="30" fillId="3" borderId="204" xfId="0" applyFont="1" applyFill="1" applyBorder="1" applyAlignment="1">
      <alignment horizontal="center" vertical="center"/>
    </xf>
    <xf numFmtId="0" fontId="45" fillId="2" borderId="144" xfId="0" applyFont="1" applyFill="1" applyBorder="1" applyAlignment="1">
      <alignment horizontal="center" vertical="center"/>
    </xf>
    <xf numFmtId="0" fontId="45" fillId="2" borderId="205" xfId="0" applyFont="1" applyFill="1" applyBorder="1" applyAlignment="1">
      <alignment horizontal="center" vertical="center"/>
    </xf>
    <xf numFmtId="189" fontId="30" fillId="2" borderId="144" xfId="0" applyNumberFormat="1" applyFont="1" applyFill="1" applyBorder="1" applyAlignment="1">
      <alignment horizontal="center" vertical="center"/>
    </xf>
    <xf numFmtId="189" fontId="30" fillId="2" borderId="165" xfId="0" applyNumberFormat="1" applyFont="1" applyFill="1" applyBorder="1" applyAlignment="1">
      <alignment horizontal="center" vertical="center"/>
    </xf>
    <xf numFmtId="189" fontId="30" fillId="2" borderId="205" xfId="0" applyNumberFormat="1" applyFont="1" applyFill="1" applyBorder="1" applyAlignment="1">
      <alignment horizontal="center" vertical="center"/>
    </xf>
    <xf numFmtId="189" fontId="30" fillId="2" borderId="206" xfId="0" applyNumberFormat="1" applyFont="1" applyFill="1" applyBorder="1" applyAlignment="1">
      <alignment horizontal="center" vertical="center"/>
    </xf>
    <xf numFmtId="0" fontId="9" fillId="0" borderId="73" xfId="0" applyFont="1" applyBorder="1" applyAlignment="1">
      <alignment vertical="center" wrapText="1"/>
    </xf>
    <xf numFmtId="0" fontId="9" fillId="0" borderId="73" xfId="0" applyFont="1" applyBorder="1" applyAlignment="1">
      <alignment vertical="center"/>
    </xf>
    <xf numFmtId="0" fontId="65" fillId="0" borderId="0" xfId="0" applyFont="1" applyAlignment="1">
      <alignment vertical="center"/>
    </xf>
    <xf numFmtId="0" fontId="30" fillId="3" borderId="261" xfId="0" applyFont="1" applyFill="1" applyBorder="1" applyAlignment="1">
      <alignment horizontal="center" vertical="center"/>
    </xf>
    <xf numFmtId="0" fontId="30" fillId="2" borderId="181" xfId="0" applyFont="1" applyFill="1" applyBorder="1" applyAlignment="1" applyProtection="1">
      <alignment horizontal="center" vertical="center"/>
      <protection locked="0"/>
    </xf>
    <xf numFmtId="0" fontId="30" fillId="2" borderId="261" xfId="0" applyFont="1" applyFill="1" applyBorder="1" applyAlignment="1" applyProtection="1">
      <alignment horizontal="center" vertical="center"/>
      <protection locked="0"/>
    </xf>
    <xf numFmtId="189" fontId="30" fillId="2" borderId="181" xfId="0" applyNumberFormat="1" applyFont="1" applyFill="1" applyBorder="1" applyAlignment="1">
      <alignment horizontal="center" vertical="center"/>
    </xf>
    <xf numFmtId="189" fontId="30" fillId="2" borderId="261" xfId="0" applyNumberFormat="1" applyFont="1" applyFill="1" applyBorder="1" applyAlignment="1">
      <alignment horizontal="center" vertical="center"/>
    </xf>
    <xf numFmtId="0" fontId="58" fillId="0" borderId="5" xfId="6" applyFont="1" applyBorder="1" applyAlignment="1">
      <alignment horizontal="left" vertical="center" wrapText="1"/>
    </xf>
    <xf numFmtId="0" fontId="58" fillId="0" borderId="0" xfId="6" applyFont="1" applyAlignment="1">
      <alignment horizontal="left" vertical="center" wrapText="1"/>
    </xf>
    <xf numFmtId="0" fontId="9" fillId="3" borderId="181" xfId="0" applyFont="1" applyFill="1" applyBorder="1" applyAlignment="1">
      <alignment horizontal="center" vertical="center"/>
    </xf>
    <xf numFmtId="0" fontId="9" fillId="0" borderId="181" xfId="0" applyFont="1" applyBorder="1" applyAlignment="1">
      <alignment horizontal="center" vertical="center"/>
    </xf>
    <xf numFmtId="0" fontId="9" fillId="2" borderId="181" xfId="0" applyFont="1" applyFill="1" applyBorder="1" applyAlignment="1" applyProtection="1">
      <alignment horizontal="center" vertical="center"/>
      <protection locked="0"/>
    </xf>
    <xf numFmtId="0" fontId="9" fillId="2" borderId="261" xfId="0" applyFont="1" applyFill="1" applyBorder="1" applyAlignment="1" applyProtection="1">
      <alignment horizontal="center" vertical="center"/>
      <protection locked="0"/>
    </xf>
    <xf numFmtId="0" fontId="9" fillId="3" borderId="191" xfId="0" applyFont="1" applyFill="1" applyBorder="1" applyAlignment="1">
      <alignment horizontal="center" vertical="center" wrapText="1"/>
    </xf>
    <xf numFmtId="0" fontId="8" fillId="2" borderId="262" xfId="0" applyFont="1" applyFill="1" applyBorder="1" applyAlignment="1" applyProtection="1">
      <alignment horizontal="center" vertical="center"/>
      <protection locked="0"/>
    </xf>
    <xf numFmtId="0" fontId="8" fillId="2" borderId="191" xfId="0" applyFont="1" applyFill="1" applyBorder="1" applyAlignment="1" applyProtection="1">
      <alignment horizontal="center" vertical="center"/>
      <protection locked="0"/>
    </xf>
    <xf numFmtId="0" fontId="33" fillId="0" borderId="185" xfId="0" applyFont="1" applyBorder="1" applyAlignment="1" applyProtection="1">
      <alignment horizontal="center" vertical="center" wrapText="1"/>
      <protection locked="0"/>
    </xf>
    <xf numFmtId="0" fontId="33" fillId="0" borderId="191" xfId="0" applyFont="1" applyBorder="1" applyAlignment="1" applyProtection="1">
      <alignment horizontal="center" vertical="center" wrapText="1"/>
      <protection locked="0"/>
    </xf>
    <xf numFmtId="0" fontId="33" fillId="0" borderId="178" xfId="0" applyFont="1" applyBorder="1" applyAlignment="1" applyProtection="1">
      <alignment horizontal="center" vertical="center" wrapText="1"/>
      <protection locked="0"/>
    </xf>
    <xf numFmtId="0" fontId="33" fillId="0" borderId="262" xfId="0" applyFont="1" applyBorder="1" applyAlignment="1" applyProtection="1">
      <alignment horizontal="center" vertical="center" wrapText="1"/>
      <protection locked="0"/>
    </xf>
    <xf numFmtId="0" fontId="14" fillId="0" borderId="0" xfId="0" applyFont="1" applyAlignment="1">
      <alignment horizontal="left" vertical="center"/>
    </xf>
    <xf numFmtId="0" fontId="33" fillId="0" borderId="6"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8"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0" fillId="3" borderId="261" xfId="0" applyFont="1" applyFill="1" applyBorder="1" applyAlignment="1">
      <alignment horizontal="center" vertical="center" wrapText="1"/>
    </xf>
    <xf numFmtId="0" fontId="30" fillId="3" borderId="148" xfId="0" applyFont="1" applyFill="1" applyBorder="1" applyAlignment="1">
      <alignment horizontal="center" vertical="center" wrapText="1"/>
    </xf>
    <xf numFmtId="0" fontId="30" fillId="3" borderId="260" xfId="0" applyFont="1" applyFill="1" applyBorder="1" applyAlignment="1">
      <alignment horizontal="center" vertical="center"/>
    </xf>
    <xf numFmtId="0" fontId="30" fillId="3" borderId="263" xfId="0" applyFont="1" applyFill="1" applyBorder="1" applyAlignment="1">
      <alignment horizontal="center" vertical="center"/>
    </xf>
    <xf numFmtId="0" fontId="30" fillId="3" borderId="26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42" xfId="0" applyFont="1" applyFill="1" applyBorder="1" applyAlignment="1">
      <alignment horizontal="center" vertical="center"/>
    </xf>
    <xf numFmtId="0" fontId="30" fillId="3" borderId="265" xfId="0" applyFont="1" applyFill="1" applyBorder="1" applyAlignment="1">
      <alignment horizontal="left" vertical="center"/>
    </xf>
    <xf numFmtId="0" fontId="30" fillId="3" borderId="263" xfId="0" applyFont="1" applyFill="1" applyBorder="1" applyAlignment="1">
      <alignment horizontal="left" vertical="center"/>
    </xf>
    <xf numFmtId="0" fontId="30" fillId="3" borderId="147" xfId="0" applyFont="1" applyFill="1" applyBorder="1" applyAlignment="1">
      <alignment horizontal="left" vertical="center"/>
    </xf>
    <xf numFmtId="0" fontId="30" fillId="3" borderId="10" xfId="0" applyFont="1" applyFill="1" applyBorder="1" applyAlignment="1">
      <alignment horizontal="left" vertical="center"/>
    </xf>
    <xf numFmtId="0" fontId="33" fillId="0" borderId="30"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0" fillId="3" borderId="265" xfId="0" applyFont="1" applyFill="1" applyBorder="1" applyAlignment="1">
      <alignment horizontal="center" vertical="center"/>
    </xf>
    <xf numFmtId="0" fontId="30" fillId="3" borderId="147" xfId="0" applyFont="1" applyFill="1" applyBorder="1" applyAlignment="1">
      <alignment horizontal="center" vertical="center"/>
    </xf>
    <xf numFmtId="0" fontId="30" fillId="3" borderId="264" xfId="0" applyFont="1" applyFill="1" applyBorder="1" applyAlignment="1">
      <alignment horizontal="center" vertical="center"/>
    </xf>
    <xf numFmtId="0" fontId="30" fillId="3" borderId="11" xfId="0" applyFont="1" applyFill="1" applyBorder="1" applyAlignment="1">
      <alignment horizontal="center" vertical="center"/>
    </xf>
    <xf numFmtId="0" fontId="33" fillId="0" borderId="176" xfId="0" applyFont="1" applyBorder="1" applyAlignment="1" applyProtection="1">
      <alignment horizontal="left" vertical="center" wrapText="1"/>
      <protection locked="0"/>
    </xf>
    <xf numFmtId="0" fontId="33" fillId="0" borderId="211" xfId="0" applyFont="1" applyBorder="1" applyAlignment="1" applyProtection="1">
      <alignment horizontal="left" vertical="center" wrapText="1"/>
      <protection locked="0"/>
    </xf>
    <xf numFmtId="0" fontId="33" fillId="0" borderId="177"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212" xfId="0" applyFont="1" applyBorder="1" applyAlignment="1" applyProtection="1">
      <alignment horizontal="left" vertical="center" wrapText="1"/>
      <protection locked="0"/>
    </xf>
    <xf numFmtId="0" fontId="30" fillId="3" borderId="16" xfId="0" applyFont="1" applyFill="1" applyBorder="1" applyAlignment="1">
      <alignment vertical="center" wrapText="1"/>
    </xf>
    <xf numFmtId="0" fontId="30" fillId="3" borderId="1" xfId="0" applyFont="1" applyFill="1" applyBorder="1" applyAlignment="1">
      <alignment vertical="center" wrapText="1"/>
    </xf>
    <xf numFmtId="0" fontId="33" fillId="0" borderId="185" xfId="0" applyFont="1" applyBorder="1" applyAlignment="1" applyProtection="1">
      <alignment horizontal="left" vertical="top" wrapText="1"/>
      <protection locked="0"/>
    </xf>
    <xf numFmtId="0" fontId="33" fillId="0" borderId="262" xfId="0" applyFont="1" applyBorder="1" applyAlignment="1" applyProtection="1">
      <alignment horizontal="left" vertical="top" wrapText="1"/>
      <protection locked="0"/>
    </xf>
    <xf numFmtId="0" fontId="34" fillId="0" borderId="262" xfId="0" applyFont="1" applyBorder="1" applyAlignment="1" applyProtection="1">
      <alignment horizontal="left" vertical="top" wrapText="1"/>
      <protection locked="0"/>
    </xf>
    <xf numFmtId="0" fontId="34" fillId="0" borderId="191" xfId="0" applyFont="1" applyBorder="1" applyAlignment="1" applyProtection="1">
      <alignment horizontal="left" vertical="top" wrapText="1"/>
      <protection locked="0"/>
    </xf>
    <xf numFmtId="0" fontId="30" fillId="0" borderId="0" xfId="0" applyFont="1" applyAlignment="1">
      <alignment horizontal="left" wrapText="1"/>
    </xf>
    <xf numFmtId="0" fontId="30" fillId="3" borderId="23"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0" fillId="3" borderId="22" xfId="0" applyFont="1" applyFill="1" applyBorder="1" applyAlignment="1">
      <alignment horizontal="left" vertical="center" wrapText="1"/>
    </xf>
    <xf numFmtId="0" fontId="33" fillId="0" borderId="191" xfId="0" applyFont="1" applyBorder="1" applyAlignment="1" applyProtection="1">
      <alignment horizontal="left" vertical="top" wrapText="1"/>
      <protection locked="0"/>
    </xf>
    <xf numFmtId="0" fontId="30" fillId="3" borderId="1"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24" xfId="0" applyFont="1" applyFill="1" applyBorder="1" applyAlignment="1">
      <alignment horizontal="left" vertical="center" wrapText="1"/>
    </xf>
    <xf numFmtId="0" fontId="30" fillId="3" borderId="260" xfId="0" applyFont="1" applyFill="1" applyBorder="1" applyAlignment="1">
      <alignment horizontal="center" vertical="center" wrapText="1"/>
    </xf>
    <xf numFmtId="0" fontId="30" fillId="3" borderId="264" xfId="0" applyFont="1" applyFill="1" applyBorder="1" applyAlignment="1">
      <alignment horizontal="center" vertical="center" wrapText="1"/>
    </xf>
    <xf numFmtId="0" fontId="33" fillId="0" borderId="260" xfId="0" applyFont="1" applyBorder="1" applyAlignment="1" applyProtection="1">
      <alignment horizontal="right" vertical="center" wrapText="1"/>
      <protection locked="0"/>
    </xf>
    <xf numFmtId="0" fontId="33" fillId="0" borderId="264" xfId="0" applyFont="1" applyBorder="1" applyAlignment="1" applyProtection="1">
      <alignment horizontal="right" vertical="center" wrapText="1"/>
      <protection locked="0"/>
    </xf>
    <xf numFmtId="0" fontId="32" fillId="3" borderId="263" xfId="0" applyFont="1" applyFill="1" applyBorder="1" applyAlignment="1">
      <alignment horizontal="left" vertical="center" wrapText="1"/>
    </xf>
    <xf numFmtId="0" fontId="32" fillId="3" borderId="264" xfId="0" applyFont="1" applyFill="1" applyBorder="1" applyAlignment="1">
      <alignment horizontal="left" vertical="center" wrapText="1"/>
    </xf>
    <xf numFmtId="0" fontId="30" fillId="0" borderId="0" xfId="0" applyFont="1" applyAlignment="1">
      <alignment horizontal="left" vertical="top" wrapText="1"/>
    </xf>
    <xf numFmtId="0" fontId="33" fillId="0" borderId="185" xfId="0" applyFont="1" applyBorder="1" applyAlignment="1" applyProtection="1">
      <alignment horizontal="left" vertical="center" wrapText="1"/>
      <protection locked="0"/>
    </xf>
    <xf numFmtId="0" fontId="33" fillId="0" borderId="262" xfId="0" applyFont="1" applyBorder="1" applyAlignment="1" applyProtection="1">
      <alignment horizontal="left" vertical="center" wrapText="1"/>
      <protection locked="0"/>
    </xf>
    <xf numFmtId="0" fontId="33" fillId="0" borderId="191" xfId="0" applyFont="1" applyBorder="1" applyAlignment="1" applyProtection="1">
      <alignment horizontal="left" vertical="center" wrapText="1"/>
      <protection locked="0"/>
    </xf>
    <xf numFmtId="0" fontId="30" fillId="3" borderId="17"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176" xfId="0" applyFont="1" applyFill="1" applyBorder="1" applyAlignment="1">
      <alignment horizontal="left" vertical="center"/>
    </xf>
    <xf numFmtId="0" fontId="30" fillId="3" borderId="211" xfId="0" applyFont="1" applyFill="1" applyBorder="1" applyAlignment="1">
      <alignment horizontal="left" vertical="center"/>
    </xf>
    <xf numFmtId="0" fontId="30" fillId="3" borderId="212" xfId="0" applyFont="1" applyFill="1" applyBorder="1" applyAlignment="1">
      <alignment horizontal="left" vertical="center"/>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0" fillId="3" borderId="178" xfId="0" applyFont="1" applyFill="1" applyBorder="1" applyAlignment="1">
      <alignment horizontal="center" vertical="center" wrapText="1"/>
    </xf>
    <xf numFmtId="0" fontId="30" fillId="3" borderId="262" xfId="0" applyFont="1" applyFill="1" applyBorder="1" applyAlignment="1">
      <alignment horizontal="center" vertical="center" wrapText="1"/>
    </xf>
    <xf numFmtId="0" fontId="70" fillId="0" borderId="178" xfId="2" applyFont="1" applyFill="1" applyBorder="1" applyAlignment="1" applyProtection="1">
      <alignment horizontal="left" vertical="center" wrapText="1"/>
      <protection locked="0"/>
    </xf>
    <xf numFmtId="0" fontId="70" fillId="0" borderId="262" xfId="2" applyFont="1" applyFill="1" applyBorder="1" applyAlignment="1" applyProtection="1">
      <alignment horizontal="left" vertical="center" wrapText="1"/>
      <protection locked="0"/>
    </xf>
    <xf numFmtId="0" fontId="70" fillId="0" borderId="191" xfId="2" applyFont="1" applyFill="1" applyBorder="1" applyAlignment="1" applyProtection="1">
      <alignment horizontal="left" vertical="center" wrapText="1"/>
      <protection locked="0"/>
    </xf>
    <xf numFmtId="0" fontId="30" fillId="3" borderId="27"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0" fillId="3" borderId="41" xfId="0" applyFont="1" applyFill="1" applyBorder="1" applyAlignment="1">
      <alignment horizontal="left" vertical="center" wrapText="1"/>
    </xf>
    <xf numFmtId="0" fontId="30" fillId="3" borderId="262" xfId="0" applyFont="1" applyFill="1" applyBorder="1" applyAlignment="1">
      <alignment horizontal="left" vertical="center" wrapText="1"/>
    </xf>
    <xf numFmtId="0" fontId="30" fillId="3" borderId="191"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30" fillId="3" borderId="176" xfId="0" applyFont="1" applyFill="1" applyBorder="1" applyAlignment="1">
      <alignment horizontal="left" vertical="center" wrapText="1"/>
    </xf>
    <xf numFmtId="0" fontId="30" fillId="3" borderId="211" xfId="0" applyFont="1" applyFill="1" applyBorder="1" applyAlignment="1">
      <alignment horizontal="left" vertical="center" wrapText="1"/>
    </xf>
    <xf numFmtId="0" fontId="30" fillId="3" borderId="212" xfId="0" applyFont="1" applyFill="1" applyBorder="1" applyAlignment="1">
      <alignment horizontal="left" vertical="center" wrapText="1"/>
    </xf>
    <xf numFmtId="0" fontId="33" fillId="0" borderId="6" xfId="0" applyFont="1" applyBorder="1" applyAlignment="1" applyProtection="1">
      <alignment horizontal="left" vertical="top" wrapText="1"/>
      <protection locked="0"/>
    </xf>
    <xf numFmtId="0" fontId="33" fillId="0" borderId="20"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0" fillId="3" borderId="30" xfId="0" applyFont="1" applyFill="1" applyBorder="1" applyAlignment="1">
      <alignment horizontal="left" vertical="center" wrapText="1"/>
    </xf>
    <xf numFmtId="0" fontId="9" fillId="3" borderId="13" xfId="0" applyFont="1" applyFill="1" applyBorder="1" applyAlignment="1">
      <alignment vertical="center" wrapText="1"/>
    </xf>
    <xf numFmtId="0" fontId="9" fillId="3" borderId="16" xfId="0" applyFont="1" applyFill="1" applyBorder="1" applyAlignment="1">
      <alignment vertical="center" wrapText="1"/>
    </xf>
    <xf numFmtId="0" fontId="9" fillId="3" borderId="1" xfId="0" applyFont="1" applyFill="1" applyBorder="1" applyAlignment="1">
      <alignment vertical="center" wrapText="1"/>
    </xf>
    <xf numFmtId="0" fontId="33" fillId="2" borderId="181" xfId="0" applyFont="1" applyFill="1" applyBorder="1" applyAlignment="1" applyProtection="1">
      <alignment horizontal="center" vertical="center" wrapText="1"/>
      <protection locked="0"/>
    </xf>
    <xf numFmtId="0" fontId="30" fillId="3" borderId="25"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33" fillId="2" borderId="260" xfId="0" applyFont="1" applyFill="1" applyBorder="1" applyAlignment="1">
      <alignment horizontal="left" vertical="center" wrapText="1"/>
    </xf>
    <xf numFmtId="0" fontId="33" fillId="2" borderId="263" xfId="0" applyFont="1" applyFill="1" applyBorder="1" applyAlignment="1">
      <alignment horizontal="left" vertical="center" wrapText="1"/>
    </xf>
    <xf numFmtId="0" fontId="33" fillId="2" borderId="264" xfId="0" applyFont="1" applyFill="1" applyBorder="1" applyAlignment="1">
      <alignment horizontal="left" vertical="center" wrapText="1"/>
    </xf>
    <xf numFmtId="0" fontId="33" fillId="2" borderId="7" xfId="0" applyFont="1" applyFill="1" applyBorder="1" applyAlignment="1" applyProtection="1">
      <alignment horizontal="left" vertical="top" wrapText="1"/>
      <protection locked="0"/>
    </xf>
    <xf numFmtId="0" fontId="33" fillId="2" borderId="10" xfId="0" applyFont="1" applyFill="1" applyBorder="1" applyAlignment="1" applyProtection="1">
      <alignment horizontal="left" vertical="top" wrapText="1"/>
      <protection locked="0"/>
    </xf>
    <xf numFmtId="0" fontId="33" fillId="2" borderId="11" xfId="0" applyFont="1" applyFill="1" applyBorder="1" applyAlignment="1" applyProtection="1">
      <alignment horizontal="left" vertical="top" wrapText="1"/>
      <protection locked="0"/>
    </xf>
    <xf numFmtId="0" fontId="33" fillId="3" borderId="45" xfId="0" applyFont="1" applyFill="1" applyBorder="1" applyAlignment="1">
      <alignment horizontal="center" vertical="center" wrapText="1"/>
    </xf>
    <xf numFmtId="0" fontId="30" fillId="3" borderId="13" xfId="0" applyFont="1" applyFill="1" applyBorder="1" applyAlignment="1">
      <alignment vertical="center" wrapText="1"/>
    </xf>
    <xf numFmtId="0" fontId="33" fillId="3" borderId="185" xfId="0" applyFont="1" applyFill="1" applyBorder="1" applyAlignment="1">
      <alignment horizontal="center" vertical="center" wrapText="1"/>
    </xf>
    <xf numFmtId="0" fontId="33" fillId="3" borderId="191" xfId="0" applyFont="1" applyFill="1" applyBorder="1" applyAlignment="1">
      <alignment horizontal="center" vertical="center" wrapText="1"/>
    </xf>
    <xf numFmtId="0" fontId="33" fillId="2" borderId="185" xfId="0" applyFont="1" applyFill="1" applyBorder="1" applyAlignment="1" applyProtection="1">
      <alignment horizontal="center" vertical="center" wrapText="1"/>
      <protection locked="0"/>
    </xf>
    <xf numFmtId="0" fontId="33" fillId="2" borderId="191" xfId="0" applyFont="1" applyFill="1" applyBorder="1" applyAlignment="1" applyProtection="1">
      <alignment horizontal="center" vertical="center" wrapText="1"/>
      <protection locked="0"/>
    </xf>
    <xf numFmtId="0" fontId="33" fillId="3" borderId="7"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2" borderId="10" xfId="0" applyFont="1" applyFill="1" applyBorder="1" applyAlignment="1" applyProtection="1">
      <alignment horizontal="center" vertical="center" wrapText="1"/>
      <protection locked="0"/>
    </xf>
    <xf numFmtId="0" fontId="30" fillId="3" borderId="45" xfId="0" applyFont="1" applyFill="1" applyBorder="1" applyAlignment="1">
      <alignment horizontal="center" vertical="center" wrapText="1"/>
    </xf>
    <xf numFmtId="0" fontId="30" fillId="0" borderId="181" xfId="0" applyFont="1" applyBorder="1" applyAlignment="1" applyProtection="1">
      <alignment horizontal="center" vertical="center"/>
      <protection locked="0"/>
    </xf>
    <xf numFmtId="0" fontId="85" fillId="0" borderId="0" xfId="0" applyFont="1" applyFill="1" applyAlignment="1">
      <alignment horizontal="left" vertical="center" wrapText="1"/>
    </xf>
    <xf numFmtId="0" fontId="85" fillId="0" borderId="10" xfId="0" applyFont="1" applyFill="1" applyBorder="1" applyAlignment="1">
      <alignment horizontal="left" vertical="center" wrapText="1"/>
    </xf>
    <xf numFmtId="0" fontId="33" fillId="3" borderId="262" xfId="0" applyFont="1" applyFill="1" applyBorder="1" applyAlignment="1">
      <alignment horizontal="center" vertical="center" wrapText="1"/>
    </xf>
    <xf numFmtId="0" fontId="33" fillId="2" borderId="262" xfId="0" applyFont="1" applyFill="1" applyBorder="1" applyAlignment="1" applyProtection="1">
      <alignment horizontal="center" vertical="center" wrapText="1"/>
      <protection locked="0"/>
    </xf>
    <xf numFmtId="0" fontId="33" fillId="0" borderId="181" xfId="0" applyFont="1" applyBorder="1" applyAlignment="1" applyProtection="1">
      <alignment horizontal="left" vertical="center" wrapText="1"/>
      <protection locked="0"/>
    </xf>
    <xf numFmtId="0" fontId="33" fillId="0" borderId="261" xfId="0" applyFont="1" applyBorder="1" applyAlignment="1" applyProtection="1">
      <alignment horizontal="center" vertical="top" wrapText="1"/>
      <protection locked="0"/>
    </xf>
    <xf numFmtId="0" fontId="30" fillId="3" borderId="16"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3" fillId="0" borderId="185" xfId="0" applyFont="1" applyBorder="1" applyAlignment="1" applyProtection="1">
      <alignment horizontal="center" vertical="top" wrapText="1"/>
      <protection locked="0"/>
    </xf>
    <xf numFmtId="0" fontId="33" fillId="0" borderId="262" xfId="0" applyFont="1" applyBorder="1" applyAlignment="1" applyProtection="1">
      <alignment horizontal="center" vertical="top" wrapText="1"/>
      <protection locked="0"/>
    </xf>
    <xf numFmtId="0" fontId="33" fillId="0" borderId="191" xfId="0" applyFont="1" applyBorder="1" applyAlignment="1" applyProtection="1">
      <alignment horizontal="center" vertical="top" wrapText="1"/>
      <protection locked="0"/>
    </xf>
    <xf numFmtId="0" fontId="85" fillId="0" borderId="21" xfId="0" applyFont="1" applyFill="1" applyBorder="1" applyAlignment="1">
      <alignment horizontal="left" vertical="center" wrapText="1"/>
    </xf>
    <xf numFmtId="0" fontId="85" fillId="2" borderId="181" xfId="0" applyFont="1" applyFill="1" applyBorder="1" applyAlignment="1" applyProtection="1">
      <alignment horizontal="center" vertical="center" wrapText="1"/>
      <protection locked="0"/>
    </xf>
    <xf numFmtId="0" fontId="63" fillId="2" borderId="181" xfId="0" applyFont="1" applyFill="1" applyBorder="1" applyAlignment="1">
      <alignment horizontal="left" vertical="center" wrapText="1"/>
    </xf>
    <xf numFmtId="0" fontId="30" fillId="2" borderId="181" xfId="0" applyFont="1" applyFill="1" applyBorder="1" applyAlignment="1" applyProtection="1">
      <alignment horizontal="left" vertical="top"/>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2" borderId="6"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33" xfId="0" applyFont="1" applyFill="1" applyBorder="1" applyAlignment="1">
      <alignment horizontal="center" vertical="center" wrapText="1"/>
    </xf>
    <xf numFmtId="0" fontId="34" fillId="0" borderId="263" xfId="0" applyFont="1" applyBorder="1" applyAlignment="1">
      <alignment horizontal="left" vertical="center" wrapText="1"/>
    </xf>
    <xf numFmtId="0" fontId="33" fillId="0" borderId="265" xfId="0" applyFont="1" applyBorder="1" applyAlignment="1" applyProtection="1">
      <alignment horizontal="left" vertical="center" wrapText="1"/>
      <protection locked="0"/>
    </xf>
    <xf numFmtId="0" fontId="33" fillId="0" borderId="263" xfId="0" applyFont="1" applyBorder="1" applyAlignment="1" applyProtection="1">
      <alignment horizontal="left" vertical="center" wrapText="1"/>
      <protection locked="0"/>
    </xf>
    <xf numFmtId="0" fontId="33" fillId="0" borderId="266"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188" fontId="50" fillId="0" borderId="265" xfId="0" applyNumberFormat="1" applyFont="1" applyBorder="1" applyAlignment="1" applyProtection="1">
      <alignment horizontal="center" vertical="center"/>
      <protection locked="0"/>
    </xf>
    <xf numFmtId="188" fontId="50" fillId="0" borderId="266" xfId="0" applyNumberFormat="1" applyFont="1" applyBorder="1" applyAlignment="1" applyProtection="1">
      <alignment horizontal="center" vertical="center"/>
      <protection locked="0"/>
    </xf>
    <xf numFmtId="188" fontId="50" fillId="0" borderId="18" xfId="0" applyNumberFormat="1" applyFont="1" applyBorder="1" applyAlignment="1" applyProtection="1">
      <alignment horizontal="center" vertical="center"/>
      <protection locked="0"/>
    </xf>
    <xf numFmtId="188" fontId="50" fillId="0" borderId="19" xfId="0" applyNumberFormat="1" applyFont="1" applyBorder="1" applyAlignment="1" applyProtection="1">
      <alignment horizontal="center" vertical="center"/>
      <protection locked="0"/>
    </xf>
    <xf numFmtId="184" fontId="31" fillId="0" borderId="267" xfId="0" applyNumberFormat="1" applyFont="1" applyBorder="1" applyAlignment="1" applyProtection="1">
      <alignment horizontal="center" vertical="center"/>
      <protection locked="0"/>
    </xf>
    <xf numFmtId="184" fontId="31" fillId="0" borderId="15" xfId="0" applyNumberFormat="1" applyFont="1" applyBorder="1" applyAlignment="1" applyProtection="1">
      <alignment horizontal="center" vertical="center"/>
      <protection locked="0"/>
    </xf>
    <xf numFmtId="184" fontId="31" fillId="0" borderId="46" xfId="0" applyNumberFormat="1" applyFont="1" applyBorder="1" applyAlignment="1" applyProtection="1">
      <alignment horizontal="center" vertical="center"/>
      <protection locked="0"/>
    </xf>
    <xf numFmtId="0" fontId="30" fillId="3" borderId="18" xfId="0" applyFont="1" applyFill="1" applyBorder="1" applyAlignment="1" applyProtection="1">
      <alignment horizontal="center" vertical="center" wrapText="1"/>
      <protection locked="0"/>
    </xf>
    <xf numFmtId="0" fontId="30" fillId="3" borderId="19" xfId="0" applyFont="1" applyFill="1" applyBorder="1" applyAlignment="1" applyProtection="1">
      <alignment horizontal="center" vertical="center" wrapText="1"/>
      <protection locked="0"/>
    </xf>
    <xf numFmtId="0" fontId="30" fillId="3" borderId="147" xfId="0" applyFont="1" applyFill="1" applyBorder="1" applyAlignment="1" applyProtection="1">
      <alignment horizontal="center" vertical="center" wrapText="1"/>
      <protection locked="0"/>
    </xf>
    <xf numFmtId="0" fontId="30" fillId="3" borderId="10" xfId="0" applyFont="1" applyFill="1" applyBorder="1" applyAlignment="1" applyProtection="1">
      <alignment horizontal="center" vertical="center" wrapText="1"/>
      <protection locked="0"/>
    </xf>
    <xf numFmtId="0" fontId="30" fillId="3" borderId="0" xfId="0" applyFont="1" applyFill="1" applyAlignment="1" applyProtection="1">
      <alignment horizontal="center" vertical="center" wrapText="1"/>
      <protection locked="0"/>
    </xf>
    <xf numFmtId="0" fontId="25" fillId="0" borderId="21" xfId="0" applyFont="1" applyBorder="1" applyAlignment="1">
      <alignment horizontal="left" vertical="center" wrapText="1"/>
    </xf>
    <xf numFmtId="0" fontId="14" fillId="0" borderId="0" xfId="0" applyFont="1" applyAlignment="1">
      <alignment horizontal="center" vertical="center"/>
    </xf>
    <xf numFmtId="0" fontId="131" fillId="0" borderId="0" xfId="0" applyFont="1" applyAlignment="1">
      <alignment horizontal="left" vertical="center" wrapText="1"/>
    </xf>
    <xf numFmtId="0" fontId="9" fillId="3" borderId="265" xfId="0" applyFont="1" applyFill="1" applyBorder="1" applyAlignment="1">
      <alignment horizontal="left" vertical="center" wrapText="1"/>
    </xf>
    <xf numFmtId="0" fontId="9" fillId="3" borderId="263" xfId="0" applyFont="1" applyFill="1" applyBorder="1" applyAlignment="1">
      <alignment horizontal="left" vertical="center" wrapText="1"/>
    </xf>
    <xf numFmtId="0" fontId="9" fillId="3" borderId="264"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4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0" borderId="185" xfId="0" applyFont="1" applyBorder="1" applyAlignment="1" applyProtection="1">
      <alignment horizontal="center" vertical="center" wrapText="1"/>
      <protection locked="0"/>
    </xf>
    <xf numFmtId="0" fontId="9" fillId="0" borderId="262" xfId="0" applyFont="1" applyBorder="1" applyAlignment="1" applyProtection="1">
      <alignment horizontal="center" vertical="center" wrapText="1"/>
      <protection locked="0"/>
    </xf>
    <xf numFmtId="0" fontId="9" fillId="0" borderId="191" xfId="0" applyFont="1" applyBorder="1" applyAlignment="1" applyProtection="1">
      <alignment horizontal="center" vertical="center" wrapText="1"/>
      <protection locked="0"/>
    </xf>
    <xf numFmtId="0" fontId="132" fillId="0" borderId="0" xfId="0" applyFont="1" applyAlignment="1">
      <alignment horizontal="left" vertical="center" wrapText="1"/>
    </xf>
    <xf numFmtId="0" fontId="30" fillId="0" borderId="265" xfId="0" applyFont="1" applyBorder="1" applyAlignment="1" applyProtection="1">
      <alignment horizontal="center" vertical="center" wrapText="1"/>
      <protection locked="0"/>
    </xf>
    <xf numFmtId="0" fontId="30" fillId="0" borderId="263" xfId="0" applyFont="1" applyBorder="1" applyAlignment="1" applyProtection="1">
      <alignment horizontal="center" vertical="center" wrapText="1"/>
      <protection locked="0"/>
    </xf>
    <xf numFmtId="0" fontId="30" fillId="0" borderId="266"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3" borderId="18" xfId="0" applyFont="1" applyFill="1" applyBorder="1" applyAlignment="1" applyProtection="1">
      <alignment horizontal="center" vertical="center" shrinkToFit="1"/>
      <protection locked="0"/>
    </xf>
    <xf numFmtId="0" fontId="30" fillId="3" borderId="19" xfId="0" applyFont="1" applyFill="1" applyBorder="1" applyAlignment="1" applyProtection="1">
      <alignment horizontal="center" vertical="center" shrinkToFit="1"/>
      <protection locked="0"/>
    </xf>
    <xf numFmtId="0" fontId="30" fillId="3" borderId="8" xfId="0" applyFont="1" applyFill="1" applyBorder="1" applyAlignment="1" applyProtection="1">
      <alignment horizontal="center" vertical="center" wrapText="1"/>
      <protection locked="0"/>
    </xf>
    <xf numFmtId="0" fontId="30" fillId="3" borderId="135" xfId="0" applyFont="1" applyFill="1" applyBorder="1" applyAlignment="1" applyProtection="1">
      <alignment horizontal="center" vertical="center" wrapText="1"/>
      <protection locked="0"/>
    </xf>
    <xf numFmtId="0" fontId="33" fillId="0" borderId="260"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8" fillId="0" borderId="262" xfId="0" applyFont="1" applyBorder="1" applyAlignment="1" applyProtection="1">
      <alignment horizontal="left" vertical="center" wrapText="1"/>
      <protection locked="0"/>
    </xf>
    <xf numFmtId="0" fontId="9" fillId="3" borderId="181" xfId="0" applyFont="1" applyFill="1" applyBorder="1" applyAlignment="1">
      <alignment horizontal="left" vertical="center" wrapText="1"/>
    </xf>
    <xf numFmtId="0" fontId="9" fillId="3" borderId="261" xfId="0" applyFont="1" applyFill="1" applyBorder="1" applyAlignment="1">
      <alignment horizontal="left" vertical="center" wrapText="1"/>
    </xf>
    <xf numFmtId="0" fontId="44" fillId="3" borderId="263" xfId="0" applyFont="1" applyFill="1" applyBorder="1" applyAlignment="1">
      <alignment horizontal="center" vertical="center" wrapText="1"/>
    </xf>
    <xf numFmtId="0" fontId="44" fillId="3" borderId="266"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9" xfId="0" applyFont="1" applyFill="1" applyBorder="1" applyAlignment="1">
      <alignment horizontal="center" vertical="center" wrapText="1"/>
    </xf>
    <xf numFmtId="188" fontId="61" fillId="3" borderId="265" xfId="0" applyNumberFormat="1" applyFont="1" applyFill="1" applyBorder="1" applyAlignment="1">
      <alignment horizontal="center"/>
    </xf>
    <xf numFmtId="188" fontId="61" fillId="3" borderId="263" xfId="0" applyNumberFormat="1" applyFont="1" applyFill="1" applyBorder="1" applyAlignment="1">
      <alignment horizontal="center"/>
    </xf>
    <xf numFmtId="184" fontId="31" fillId="3" borderId="18" xfId="0" applyNumberFormat="1" applyFont="1" applyFill="1" applyBorder="1" applyAlignment="1">
      <alignment horizontal="center" vertical="center"/>
    </xf>
    <xf numFmtId="184" fontId="31" fillId="3" borderId="0" xfId="0" applyNumberFormat="1" applyFont="1" applyFill="1" applyAlignment="1">
      <alignment horizontal="center" vertical="center"/>
    </xf>
    <xf numFmtId="184" fontId="31" fillId="0" borderId="265" xfId="0" applyNumberFormat="1" applyFont="1" applyBorder="1" applyAlignment="1" applyProtection="1">
      <alignment horizontal="center" vertical="center"/>
      <protection locked="0"/>
    </xf>
    <xf numFmtId="184" fontId="31" fillId="0" borderId="18" xfId="0" applyNumberFormat="1" applyFont="1" applyBorder="1" applyAlignment="1" applyProtection="1">
      <alignment horizontal="center" vertical="center"/>
      <protection locked="0"/>
    </xf>
    <xf numFmtId="184" fontId="31" fillId="0" borderId="147" xfId="0" applyNumberFormat="1" applyFont="1" applyBorder="1" applyAlignment="1" applyProtection="1">
      <alignment horizontal="center" vertical="center"/>
      <protection locked="0"/>
    </xf>
    <xf numFmtId="0" fontId="30" fillId="3" borderId="265" xfId="0" applyFont="1" applyFill="1" applyBorder="1" applyAlignment="1" applyProtection="1">
      <alignment horizontal="center" vertical="center" wrapText="1"/>
      <protection locked="0"/>
    </xf>
    <xf numFmtId="0" fontId="30" fillId="3" borderId="266" xfId="0" applyFont="1" applyFill="1" applyBorder="1" applyAlignment="1" applyProtection="1">
      <alignment horizontal="center" vertical="center" wrapText="1"/>
      <protection locked="0"/>
    </xf>
    <xf numFmtId="0" fontId="30" fillId="3" borderId="136" xfId="0" applyFont="1" applyFill="1" applyBorder="1" applyAlignment="1" applyProtection="1">
      <alignment horizontal="center" vertical="center" wrapText="1"/>
      <protection locked="0"/>
    </xf>
    <xf numFmtId="0" fontId="33" fillId="0" borderId="33" xfId="0" applyFont="1" applyBorder="1" applyAlignment="1" applyProtection="1">
      <alignment horizontal="left" vertical="center" wrapText="1"/>
      <protection locked="0"/>
    </xf>
    <xf numFmtId="0" fontId="30" fillId="3" borderId="42" xfId="0" applyFont="1" applyFill="1" applyBorder="1" applyAlignment="1" applyProtection="1">
      <alignment horizontal="center" vertical="center" wrapText="1"/>
      <protection locked="0"/>
    </xf>
    <xf numFmtId="0" fontId="33" fillId="0" borderId="42" xfId="0" applyFont="1" applyBorder="1" applyAlignment="1" applyProtection="1">
      <alignment horizontal="left" vertical="center" wrapText="1"/>
      <protection locked="0"/>
    </xf>
    <xf numFmtId="0" fontId="33" fillId="0" borderId="147" xfId="0" applyFont="1" applyBorder="1" applyAlignment="1" applyProtection="1">
      <alignment horizontal="left" vertical="center" wrapText="1"/>
      <protection locked="0"/>
    </xf>
    <xf numFmtId="184" fontId="31" fillId="0" borderId="70" xfId="0" applyNumberFormat="1" applyFont="1" applyBorder="1" applyAlignment="1" applyProtection="1">
      <alignment horizontal="center" vertical="center"/>
      <protection locked="0"/>
    </xf>
    <xf numFmtId="0" fontId="32" fillId="3" borderId="265" xfId="0" applyFont="1" applyFill="1" applyBorder="1" applyAlignment="1" applyProtection="1">
      <alignment horizontal="center" vertical="center" shrinkToFit="1"/>
      <protection locked="0"/>
    </xf>
    <xf numFmtId="0" fontId="32" fillId="3" borderId="266" xfId="0" applyFont="1" applyFill="1" applyBorder="1" applyAlignment="1" applyProtection="1">
      <alignment horizontal="center" vertical="center" shrinkToFit="1"/>
      <protection locked="0"/>
    </xf>
    <xf numFmtId="0" fontId="134" fillId="3" borderId="40" xfId="0" applyFont="1" applyFill="1" applyBorder="1" applyAlignment="1">
      <alignment horizontal="center" vertical="center" wrapText="1"/>
    </xf>
    <xf numFmtId="0" fontId="134" fillId="3" borderId="28" xfId="0" applyFont="1" applyFill="1" applyBorder="1" applyAlignment="1">
      <alignment horizontal="center" vertical="center" wrapText="1"/>
    </xf>
    <xf numFmtId="0" fontId="134" fillId="11" borderId="3" xfId="0" applyFont="1" applyFill="1" applyBorder="1" applyAlignment="1">
      <alignment horizontal="center" vertical="center" wrapText="1"/>
    </xf>
    <xf numFmtId="0" fontId="134" fillId="11" borderId="27" xfId="0" applyFont="1" applyFill="1" applyBorder="1" applyAlignment="1">
      <alignment horizontal="center" vertical="center" wrapText="1"/>
    </xf>
    <xf numFmtId="0" fontId="134" fillId="11" borderId="147" xfId="0" applyFont="1" applyFill="1" applyBorder="1" applyAlignment="1">
      <alignment horizontal="center" vertical="center" wrapText="1"/>
    </xf>
    <xf numFmtId="0" fontId="134" fillId="11" borderId="10" xfId="0" applyFont="1" applyFill="1" applyBorder="1" applyAlignment="1">
      <alignment horizontal="center" vertical="center" wrapText="1"/>
    </xf>
    <xf numFmtId="0" fontId="134" fillId="11" borderId="42" xfId="0" applyFont="1" applyFill="1" applyBorder="1" applyAlignment="1">
      <alignment horizontal="center" vertical="center" wrapText="1"/>
    </xf>
    <xf numFmtId="0" fontId="32" fillId="3" borderId="265" xfId="0" applyFont="1" applyFill="1" applyBorder="1" applyAlignment="1" applyProtection="1">
      <alignment horizontal="center" vertical="center" wrapText="1"/>
      <protection locked="0"/>
    </xf>
    <xf numFmtId="0" fontId="32" fillId="3" borderId="266" xfId="0" applyFont="1" applyFill="1" applyBorder="1" applyAlignment="1" applyProtection="1">
      <alignment horizontal="center" vertical="center" wrapText="1"/>
      <protection locked="0"/>
    </xf>
    <xf numFmtId="0" fontId="134" fillId="3" borderId="13" xfId="0" applyFont="1" applyFill="1" applyBorder="1" applyAlignment="1">
      <alignment horizontal="center" vertical="center"/>
    </xf>
    <xf numFmtId="0" fontId="134" fillId="3" borderId="46" xfId="0" applyFont="1" applyFill="1" applyBorder="1" applyAlignment="1">
      <alignment horizontal="center" vertical="center"/>
    </xf>
    <xf numFmtId="0" fontId="134" fillId="3" borderId="17" xfId="0" applyFont="1" applyFill="1" applyBorder="1" applyAlignment="1">
      <alignment horizontal="center" vertical="center"/>
    </xf>
    <xf numFmtId="0" fontId="134" fillId="3" borderId="3" xfId="0" applyFont="1" applyFill="1" applyBorder="1" applyAlignment="1">
      <alignment horizontal="center" vertical="center"/>
    </xf>
    <xf numFmtId="0" fontId="134" fillId="3" borderId="27" xfId="0" applyFont="1" applyFill="1" applyBorder="1" applyAlignment="1">
      <alignment horizontal="center" vertical="center"/>
    </xf>
    <xf numFmtId="0" fontId="134" fillId="3" borderId="147" xfId="0" applyFont="1" applyFill="1" applyBorder="1" applyAlignment="1">
      <alignment horizontal="center" vertical="center"/>
    </xf>
    <xf numFmtId="0" fontId="134" fillId="3" borderId="10" xfId="0" applyFont="1" applyFill="1" applyBorder="1" applyAlignment="1">
      <alignment horizontal="center" vertical="center"/>
    </xf>
    <xf numFmtId="0" fontId="134" fillId="3" borderId="42" xfId="0" applyFont="1" applyFill="1" applyBorder="1" applyAlignment="1">
      <alignment horizontal="center" vertical="center"/>
    </xf>
    <xf numFmtId="0" fontId="134" fillId="3" borderId="17" xfId="0" applyFont="1" applyFill="1" applyBorder="1" applyAlignment="1">
      <alignment horizontal="center" vertical="center" wrapText="1" shrinkToFit="1"/>
    </xf>
    <xf numFmtId="0" fontId="134" fillId="3" borderId="3" xfId="0" applyFont="1" applyFill="1" applyBorder="1" applyAlignment="1">
      <alignment horizontal="center" vertical="center" wrapText="1" shrinkToFit="1"/>
    </xf>
    <xf numFmtId="0" fontId="134" fillId="3" borderId="27" xfId="0" applyFont="1" applyFill="1" applyBorder="1" applyAlignment="1">
      <alignment horizontal="center" vertical="center" wrapText="1" shrinkToFit="1"/>
    </xf>
    <xf numFmtId="0" fontId="134" fillId="3" borderId="147" xfId="0" applyFont="1" applyFill="1" applyBorder="1" applyAlignment="1">
      <alignment horizontal="center" vertical="center" wrapText="1" shrinkToFit="1"/>
    </xf>
    <xf numFmtId="0" fontId="134" fillId="3" borderId="10" xfId="0" applyFont="1" applyFill="1" applyBorder="1" applyAlignment="1">
      <alignment horizontal="center" vertical="center" wrapText="1" shrinkToFit="1"/>
    </xf>
    <xf numFmtId="0" fontId="134" fillId="3" borderId="42" xfId="0" applyFont="1" applyFill="1" applyBorder="1" applyAlignment="1">
      <alignment horizontal="center" vertical="center" wrapText="1" shrinkToFit="1"/>
    </xf>
    <xf numFmtId="0" fontId="9" fillId="3" borderId="13"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30" fillId="0" borderId="0" xfId="0" applyFont="1" applyAlignment="1">
      <alignment horizontal="left" vertical="center" wrapText="1"/>
    </xf>
    <xf numFmtId="0" fontId="134" fillId="3" borderId="13" xfId="0" applyFont="1" applyFill="1" applyBorder="1" applyAlignment="1">
      <alignment horizontal="center" vertical="center" wrapText="1"/>
    </xf>
    <xf numFmtId="0" fontId="134" fillId="3" borderId="70" xfId="0" applyFont="1" applyFill="1" applyBorder="1" applyAlignment="1">
      <alignment horizontal="center" vertical="center" wrapText="1"/>
    </xf>
    <xf numFmtId="0" fontId="134" fillId="3" borderId="1" xfId="0" applyFont="1" applyFill="1" applyBorder="1" applyAlignment="1">
      <alignment horizontal="center" vertical="center" wrapText="1"/>
    </xf>
    <xf numFmtId="0" fontId="134" fillId="3" borderId="2" xfId="0" applyFont="1" applyFill="1" applyBorder="1" applyAlignment="1">
      <alignment horizontal="center" vertical="center" wrapText="1"/>
    </xf>
    <xf numFmtId="0" fontId="134" fillId="3" borderId="29" xfId="0" applyFont="1" applyFill="1" applyBorder="1" applyAlignment="1">
      <alignment horizontal="center" vertical="center" wrapText="1"/>
    </xf>
    <xf numFmtId="0" fontId="133" fillId="3" borderId="17"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33" fillId="3" borderId="176" xfId="0" applyFont="1" applyFill="1" applyBorder="1" applyAlignment="1">
      <alignment horizontal="left" vertical="center" wrapText="1"/>
    </xf>
    <xf numFmtId="0" fontId="9" fillId="3" borderId="211" xfId="0" applyFont="1" applyFill="1" applyBorder="1" applyAlignment="1">
      <alignment horizontal="left" vertical="center" wrapText="1"/>
    </xf>
    <xf numFmtId="0" fontId="9" fillId="3" borderId="212" xfId="0" applyFont="1" applyFill="1" applyBorder="1" applyAlignment="1">
      <alignment horizontal="left" vertical="center" wrapText="1"/>
    </xf>
    <xf numFmtId="0" fontId="9" fillId="3" borderId="34" xfId="0" applyFont="1" applyFill="1" applyBorder="1" applyAlignment="1">
      <alignment vertical="center" wrapText="1"/>
    </xf>
    <xf numFmtId="0" fontId="9" fillId="3" borderId="211" xfId="0" applyFont="1" applyFill="1" applyBorder="1" applyAlignment="1">
      <alignment vertical="center" wrapText="1"/>
    </xf>
    <xf numFmtId="0" fontId="9" fillId="3" borderId="212" xfId="0" applyFont="1" applyFill="1" applyBorder="1" applyAlignment="1">
      <alignment vertical="center" wrapText="1"/>
    </xf>
    <xf numFmtId="0" fontId="9" fillId="3" borderId="178" xfId="0" applyFont="1" applyFill="1" applyBorder="1" applyAlignment="1">
      <alignment horizontal="center" vertical="center" wrapText="1"/>
    </xf>
    <xf numFmtId="0" fontId="9" fillId="3" borderId="262" xfId="0" applyFont="1" applyFill="1" applyBorder="1" applyAlignment="1">
      <alignment horizontal="center" vertical="center" wrapText="1"/>
    </xf>
    <xf numFmtId="0" fontId="28" fillId="0" borderId="178" xfId="2" applyFont="1" applyFill="1" applyBorder="1" applyAlignment="1" applyProtection="1">
      <alignment horizontal="left" vertical="center" wrapText="1"/>
      <protection locked="0"/>
    </xf>
    <xf numFmtId="0" fontId="28" fillId="0" borderId="262" xfId="2" applyFont="1" applyFill="1" applyBorder="1" applyAlignment="1" applyProtection="1">
      <alignment horizontal="left" vertical="center" wrapText="1"/>
      <protection locked="0"/>
    </xf>
    <xf numFmtId="0" fontId="28" fillId="0" borderId="191" xfId="2" applyFont="1" applyFill="1" applyBorder="1" applyAlignment="1" applyProtection="1">
      <alignment horizontal="left" vertical="center" wrapText="1"/>
      <protection locked="0"/>
    </xf>
    <xf numFmtId="0" fontId="9" fillId="3" borderId="22" xfId="0" applyFont="1" applyFill="1" applyBorder="1" applyAlignment="1">
      <alignment horizontal="left" vertical="center" wrapText="1"/>
    </xf>
    <xf numFmtId="0" fontId="9" fillId="3" borderId="176" xfId="0" applyFont="1" applyFill="1" applyBorder="1" applyAlignment="1">
      <alignment horizontal="left" vertical="center" wrapText="1"/>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133" fillId="3" borderId="3" xfId="0" applyFont="1" applyFill="1" applyBorder="1" applyAlignment="1">
      <alignment horizontal="left" vertical="center" wrapText="1"/>
    </xf>
    <xf numFmtId="0" fontId="133" fillId="3" borderId="4" xfId="0" applyFont="1" applyFill="1" applyBorder="1" applyAlignment="1">
      <alignment horizontal="left" vertical="center" wrapText="1"/>
    </xf>
    <xf numFmtId="0" fontId="133" fillId="3" borderId="18" xfId="0" applyFont="1" applyFill="1" applyBorder="1" applyAlignment="1">
      <alignment horizontal="left" vertical="center" wrapText="1"/>
    </xf>
    <xf numFmtId="0" fontId="133" fillId="3" borderId="0" xfId="0" applyFont="1" applyFill="1" applyAlignment="1">
      <alignment horizontal="left" vertical="center" wrapText="1"/>
    </xf>
    <xf numFmtId="0" fontId="133" fillId="3" borderId="12" xfId="0" applyFont="1" applyFill="1" applyBorder="1" applyAlignment="1">
      <alignment horizontal="left" vertical="center" wrapText="1"/>
    </xf>
    <xf numFmtId="0" fontId="32" fillId="3" borderId="1" xfId="0" applyFont="1" applyFill="1" applyBorder="1" applyAlignment="1">
      <alignment horizontal="left" vertical="center" wrapText="1" shrinkToFit="1"/>
    </xf>
    <xf numFmtId="0" fontId="32" fillId="3" borderId="2" xfId="0" applyFont="1" applyFill="1" applyBorder="1" applyAlignment="1">
      <alignment horizontal="left" vertical="center" wrapText="1" shrinkToFit="1"/>
    </xf>
    <xf numFmtId="0" fontId="31" fillId="0" borderId="185" xfId="0" applyFont="1" applyBorder="1" applyAlignment="1" applyProtection="1">
      <alignment horizontal="left" vertical="top" wrapText="1"/>
      <protection locked="0"/>
    </xf>
    <xf numFmtId="0" fontId="31" fillId="0" borderId="262" xfId="0" applyFont="1" applyBorder="1" applyAlignment="1" applyProtection="1">
      <alignment horizontal="left" vertical="top" wrapText="1"/>
      <protection locked="0"/>
    </xf>
    <xf numFmtId="0" fontId="31" fillId="0" borderId="191" xfId="0" applyFont="1" applyBorder="1" applyAlignment="1" applyProtection="1">
      <alignment horizontal="left" vertical="top" wrapText="1"/>
      <protection locked="0"/>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18"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12" xfId="0" applyFont="1" applyFill="1" applyBorder="1" applyAlignment="1">
      <alignment horizontal="left" vertical="center" wrapText="1"/>
    </xf>
    <xf numFmtId="0" fontId="32" fillId="3" borderId="23"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2" fillId="3" borderId="22" xfId="0" applyFont="1" applyFill="1" applyBorder="1" applyAlignment="1">
      <alignment horizontal="left" vertical="center" wrapText="1"/>
    </xf>
    <xf numFmtId="0" fontId="32" fillId="3" borderId="260" xfId="0" applyFont="1" applyFill="1" applyBorder="1" applyAlignment="1">
      <alignment horizontal="center" vertical="center" wrapText="1"/>
    </xf>
    <xf numFmtId="0" fontId="32" fillId="3" borderId="263" xfId="0" applyFont="1" applyFill="1" applyBorder="1" applyAlignment="1">
      <alignment horizontal="center" vertical="center" wrapText="1"/>
    </xf>
    <xf numFmtId="0" fontId="32" fillId="3" borderId="261" xfId="0" applyFont="1" applyFill="1" applyBorder="1" applyAlignment="1">
      <alignment horizontal="center" vertical="center" wrapText="1"/>
    </xf>
    <xf numFmtId="0" fontId="31" fillId="3" borderId="260" xfId="0" applyFont="1" applyFill="1" applyBorder="1" applyAlignment="1">
      <alignment horizontal="center" vertical="center" wrapText="1"/>
    </xf>
    <xf numFmtId="0" fontId="31" fillId="3" borderId="26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2" fillId="3" borderId="53" xfId="0" applyFont="1" applyFill="1" applyBorder="1" applyAlignment="1">
      <alignment horizontal="center" vertical="center" wrapText="1"/>
    </xf>
    <xf numFmtId="0" fontId="32" fillId="3" borderId="45" xfId="0" applyFont="1" applyFill="1" applyBorder="1" applyAlignment="1">
      <alignment horizontal="center" vertical="center" wrapText="1"/>
    </xf>
    <xf numFmtId="0" fontId="32" fillId="3" borderId="17" xfId="0" applyFont="1" applyFill="1" applyBorder="1" applyAlignment="1">
      <alignment horizontal="left" vertical="center" wrapText="1" shrinkToFit="1"/>
    </xf>
    <xf numFmtId="0" fontId="32" fillId="3" borderId="3" xfId="0" applyFont="1" applyFill="1" applyBorder="1" applyAlignment="1">
      <alignment horizontal="left" vertical="center" wrapText="1" shrinkToFit="1"/>
    </xf>
    <xf numFmtId="0" fontId="32" fillId="3" borderId="23" xfId="0" applyFont="1" applyFill="1" applyBorder="1" applyAlignment="1">
      <alignment horizontal="left" vertical="center" wrapText="1" shrinkToFit="1"/>
    </xf>
    <xf numFmtId="0" fontId="32" fillId="3" borderId="21" xfId="0" applyFont="1" applyFill="1" applyBorder="1" applyAlignment="1">
      <alignment horizontal="left" vertical="center" wrapText="1" shrinkToFit="1"/>
    </xf>
    <xf numFmtId="0" fontId="32" fillId="3" borderId="22" xfId="0" applyFont="1" applyFill="1" applyBorder="1" applyAlignment="1">
      <alignment horizontal="left" vertical="center" wrapText="1" shrinkToFit="1"/>
    </xf>
    <xf numFmtId="0" fontId="32" fillId="3" borderId="185" xfId="0" applyFont="1" applyFill="1" applyBorder="1" applyAlignment="1">
      <alignment horizontal="center" vertical="center" shrinkToFit="1"/>
    </xf>
    <xf numFmtId="0" fontId="32" fillId="3" borderId="262" xfId="0" applyFont="1" applyFill="1" applyBorder="1" applyAlignment="1">
      <alignment horizontal="center" vertical="center" shrinkToFit="1"/>
    </xf>
    <xf numFmtId="0" fontId="32" fillId="3" borderId="191" xfId="0" applyFont="1" applyFill="1" applyBorder="1" applyAlignment="1">
      <alignment horizontal="center" vertical="center" shrinkToFit="1"/>
    </xf>
    <xf numFmtId="0" fontId="30" fillId="3" borderId="20" xfId="0" applyFont="1" applyFill="1" applyBorder="1" applyAlignment="1">
      <alignment horizontal="left" vertical="center" wrapText="1"/>
    </xf>
    <xf numFmtId="0" fontId="30" fillId="3" borderId="26" xfId="0" applyFont="1" applyFill="1" applyBorder="1" applyAlignment="1">
      <alignment horizontal="left" vertical="center" wrapText="1"/>
    </xf>
    <xf numFmtId="0" fontId="32" fillId="3" borderId="4" xfId="0" applyFont="1" applyFill="1" applyBorder="1" applyAlignment="1">
      <alignment horizontal="left" vertical="center" wrapText="1" shrinkToFit="1"/>
    </xf>
    <xf numFmtId="0" fontId="32" fillId="3" borderId="260" xfId="0" applyFont="1" applyFill="1" applyBorder="1" applyAlignment="1">
      <alignment horizontal="center" vertical="center" wrapText="1" shrinkToFit="1"/>
    </xf>
    <xf numFmtId="0" fontId="32" fillId="3" borderId="263" xfId="0" applyFont="1" applyFill="1" applyBorder="1" applyAlignment="1">
      <alignment horizontal="center" vertical="center" wrapText="1" shrinkToFit="1"/>
    </xf>
    <xf numFmtId="0" fontId="32" fillId="3" borderId="260" xfId="0" applyFont="1" applyFill="1" applyBorder="1" applyAlignment="1">
      <alignment horizontal="center" vertical="center" shrinkToFit="1"/>
    </xf>
    <xf numFmtId="0" fontId="32" fillId="3" borderId="263" xfId="0" applyFont="1" applyFill="1" applyBorder="1" applyAlignment="1">
      <alignment horizontal="center" vertical="center" shrinkToFit="1"/>
    </xf>
    <xf numFmtId="0" fontId="32" fillId="3" borderId="264" xfId="0" applyFont="1" applyFill="1" applyBorder="1" applyAlignment="1">
      <alignment horizontal="center" vertical="center" shrinkToFit="1"/>
    </xf>
    <xf numFmtId="0" fontId="33" fillId="0" borderId="185" xfId="0" applyFont="1" applyBorder="1" applyAlignment="1" applyProtection="1">
      <alignment horizontal="center" vertical="center" wrapText="1" shrinkToFit="1"/>
      <protection locked="0"/>
    </xf>
    <xf numFmtId="0" fontId="33" fillId="0" borderId="262" xfId="0" applyFont="1" applyBorder="1" applyAlignment="1" applyProtection="1">
      <alignment horizontal="center" vertical="center" wrapText="1" shrinkToFit="1"/>
      <protection locked="0"/>
    </xf>
    <xf numFmtId="0" fontId="33" fillId="0" borderId="191" xfId="0" applyFont="1" applyBorder="1" applyAlignment="1" applyProtection="1">
      <alignment horizontal="center" vertical="center" wrapText="1" shrinkToFit="1"/>
      <protection locked="0"/>
    </xf>
    <xf numFmtId="0" fontId="33" fillId="0" borderId="262" xfId="0" applyFont="1" applyBorder="1" applyAlignment="1" applyProtection="1">
      <alignment horizontal="center" vertical="center" shrinkToFit="1"/>
      <protection locked="0"/>
    </xf>
    <xf numFmtId="0" fontId="33" fillId="0" borderId="191" xfId="0" applyFont="1" applyBorder="1" applyAlignment="1" applyProtection="1">
      <alignment horizontal="center" vertical="center" shrinkToFit="1"/>
      <protection locked="0"/>
    </xf>
    <xf numFmtId="0" fontId="30" fillId="3" borderId="17" xfId="0" applyFont="1" applyFill="1" applyBorder="1" applyAlignment="1">
      <alignment horizontal="left" vertical="center" wrapText="1" shrinkToFit="1"/>
    </xf>
    <xf numFmtId="0" fontId="30" fillId="3" borderId="3" xfId="0" applyFont="1" applyFill="1" applyBorder="1" applyAlignment="1">
      <alignment horizontal="left" vertical="center" wrapText="1" shrinkToFit="1"/>
    </xf>
    <xf numFmtId="0" fontId="30" fillId="3" borderId="4" xfId="0" applyFont="1" applyFill="1" applyBorder="1" applyAlignment="1">
      <alignment horizontal="left" vertical="center" wrapText="1" shrinkToFit="1"/>
    </xf>
    <xf numFmtId="0" fontId="30" fillId="3" borderId="18" xfId="0" applyFont="1" applyFill="1" applyBorder="1" applyAlignment="1">
      <alignment horizontal="left" vertical="center" wrapText="1" shrinkToFit="1"/>
    </xf>
    <xf numFmtId="0" fontId="30" fillId="3" borderId="0" xfId="0" applyFont="1" applyFill="1" applyAlignment="1">
      <alignment horizontal="left" vertical="center" wrapText="1" shrinkToFit="1"/>
    </xf>
    <xf numFmtId="0" fontId="30" fillId="3" borderId="12" xfId="0" applyFont="1" applyFill="1" applyBorder="1" applyAlignment="1">
      <alignment horizontal="left" vertical="center" wrapText="1" shrinkToFit="1"/>
    </xf>
    <xf numFmtId="0" fontId="30" fillId="3" borderId="23" xfId="0" applyFont="1" applyFill="1" applyBorder="1" applyAlignment="1">
      <alignment horizontal="left" vertical="center" wrapText="1" shrinkToFit="1"/>
    </xf>
    <xf numFmtId="0" fontId="30" fillId="3" borderId="21" xfId="0" applyFont="1" applyFill="1" applyBorder="1" applyAlignment="1">
      <alignment horizontal="left" vertical="center" wrapText="1" shrinkToFit="1"/>
    </xf>
    <xf numFmtId="0" fontId="30" fillId="3" borderId="22" xfId="0" applyFont="1" applyFill="1" applyBorder="1" applyAlignment="1">
      <alignment horizontal="left" vertical="center" wrapText="1" shrinkToFit="1"/>
    </xf>
    <xf numFmtId="0" fontId="33" fillId="3" borderId="209" xfId="0" applyFont="1" applyFill="1" applyBorder="1" applyAlignment="1">
      <alignment horizontal="center" vertical="center" wrapText="1"/>
    </xf>
    <xf numFmtId="0" fontId="33" fillId="3" borderId="210" xfId="0" applyFont="1" applyFill="1" applyBorder="1" applyAlignment="1">
      <alignment horizontal="center" vertical="center" wrapText="1"/>
    </xf>
    <xf numFmtId="0" fontId="30" fillId="3" borderId="25" xfId="0" applyFont="1" applyFill="1" applyBorder="1" applyAlignment="1">
      <alignment horizontal="left" vertical="center" wrapText="1" shrinkToFit="1"/>
    </xf>
    <xf numFmtId="0" fontId="30" fillId="3" borderId="5" xfId="0" applyFont="1" applyFill="1" applyBorder="1" applyAlignment="1">
      <alignment horizontal="left" vertical="center" wrapText="1" shrinkToFit="1"/>
    </xf>
    <xf numFmtId="0" fontId="30" fillId="3" borderId="7" xfId="0" applyFont="1" applyFill="1" applyBorder="1" applyAlignment="1">
      <alignment horizontal="left" vertical="center" wrapText="1" shrinkToFit="1"/>
    </xf>
    <xf numFmtId="0" fontId="30" fillId="3" borderId="10" xfId="0" applyFont="1" applyFill="1" applyBorder="1" applyAlignment="1">
      <alignment horizontal="left" vertical="center" wrapText="1" shrinkToFit="1"/>
    </xf>
    <xf numFmtId="0" fontId="30" fillId="3" borderId="11" xfId="0" applyFont="1" applyFill="1" applyBorder="1" applyAlignment="1">
      <alignment horizontal="left" vertical="center" wrapText="1" shrinkToFit="1"/>
    </xf>
    <xf numFmtId="0" fontId="33" fillId="3" borderId="34" xfId="0" applyFont="1" applyFill="1" applyBorder="1" applyAlignment="1">
      <alignment horizontal="right" vertical="center" shrinkToFit="1"/>
    </xf>
    <xf numFmtId="0" fontId="33" fillId="3" borderId="211" xfId="0" applyFont="1" applyFill="1" applyBorder="1" applyAlignment="1">
      <alignment horizontal="right" vertical="center" shrinkToFit="1"/>
    </xf>
    <xf numFmtId="0" fontId="33" fillId="3" borderId="23"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1" xfId="0" applyFont="1" applyFill="1" applyBorder="1" applyAlignment="1">
      <alignment horizontal="right" vertical="center" shrinkToFit="1"/>
    </xf>
    <xf numFmtId="0" fontId="33" fillId="3" borderId="2" xfId="0" applyFont="1" applyFill="1" applyBorder="1" applyAlignment="1">
      <alignment horizontal="right" vertical="center" shrinkToFit="1"/>
    </xf>
    <xf numFmtId="0" fontId="33" fillId="3" borderId="40"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0" fillId="0" borderId="5"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3" borderId="185" xfId="0" applyFont="1" applyFill="1" applyBorder="1" applyAlignment="1">
      <alignment horizontal="center" vertical="center" wrapText="1"/>
    </xf>
    <xf numFmtId="0" fontId="30" fillId="3" borderId="191" xfId="0" applyFont="1" applyFill="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3" borderId="23" xfId="0" applyFont="1" applyFill="1" applyBorder="1" applyAlignment="1">
      <alignment horizontal="left" vertical="center" shrinkToFit="1"/>
    </xf>
    <xf numFmtId="0" fontId="30" fillId="3" borderId="21" xfId="0" applyFont="1" applyFill="1" applyBorder="1" applyAlignment="1">
      <alignment horizontal="left" vertical="center" shrinkToFit="1"/>
    </xf>
    <xf numFmtId="0" fontId="40" fillId="3" borderId="21" xfId="0" applyFont="1" applyFill="1" applyBorder="1" applyAlignment="1">
      <alignment horizontal="left" vertical="center" shrinkToFit="1"/>
    </xf>
    <xf numFmtId="0" fontId="30" fillId="3" borderId="33" xfId="0" applyFont="1" applyFill="1" applyBorder="1" applyAlignment="1">
      <alignment horizontal="left" vertical="center" shrinkToFit="1"/>
    </xf>
    <xf numFmtId="0" fontId="30" fillId="3" borderId="22" xfId="0" applyFont="1" applyFill="1" applyBorder="1" applyAlignment="1">
      <alignment horizontal="left" vertical="center" shrinkToFit="1"/>
    </xf>
    <xf numFmtId="0" fontId="33" fillId="3" borderId="40" xfId="0" applyFont="1" applyFill="1" applyBorder="1" applyAlignment="1">
      <alignment horizontal="right" vertical="center" shrinkToFit="1"/>
    </xf>
    <xf numFmtId="0" fontId="33" fillId="3" borderId="20" xfId="0" applyFont="1" applyFill="1" applyBorder="1" applyAlignment="1">
      <alignment horizontal="right" vertical="center" shrinkToFit="1"/>
    </xf>
    <xf numFmtId="0" fontId="30" fillId="3" borderId="1" xfId="0" applyFont="1" applyFill="1" applyBorder="1" applyAlignment="1">
      <alignment horizontal="left" vertical="center" shrinkToFit="1"/>
    </xf>
    <xf numFmtId="0" fontId="30" fillId="3" borderId="2" xfId="0" applyFont="1" applyFill="1" applyBorder="1" applyAlignment="1">
      <alignment horizontal="left" vertical="center" shrinkToFit="1"/>
    </xf>
    <xf numFmtId="0" fontId="30" fillId="3" borderId="24" xfId="0" applyFont="1" applyFill="1" applyBorder="1" applyAlignment="1">
      <alignment horizontal="left" vertical="center" shrinkToFit="1"/>
    </xf>
    <xf numFmtId="0" fontId="30" fillId="3" borderId="30" xfId="0" applyFont="1" applyFill="1" applyBorder="1" applyAlignment="1">
      <alignment horizontal="left" vertical="center" shrinkToFit="1"/>
    </xf>
    <xf numFmtId="176" fontId="33" fillId="2" borderId="185" xfId="0" applyNumberFormat="1" applyFont="1" applyFill="1" applyBorder="1" applyAlignment="1" applyProtection="1">
      <alignment horizontal="center" vertical="center" wrapText="1"/>
      <protection locked="0"/>
    </xf>
    <xf numFmtId="176" fontId="33" fillId="2" borderId="262" xfId="0" applyNumberFormat="1" applyFont="1" applyFill="1" applyBorder="1" applyAlignment="1" applyProtection="1">
      <alignment horizontal="center" vertical="center" wrapText="1"/>
      <protection locked="0"/>
    </xf>
    <xf numFmtId="176" fontId="33" fillId="2" borderId="191" xfId="0" applyNumberFormat="1" applyFont="1" applyFill="1" applyBorder="1" applyAlignment="1" applyProtection="1">
      <alignment horizontal="center" vertical="center" wrapText="1"/>
      <protection locked="0"/>
    </xf>
    <xf numFmtId="0" fontId="30" fillId="3" borderId="17" xfId="0" applyFont="1" applyFill="1" applyBorder="1" applyAlignment="1">
      <alignment vertical="center" shrinkToFit="1"/>
    </xf>
    <xf numFmtId="0" fontId="30" fillId="3" borderId="3" xfId="0" applyFont="1" applyFill="1" applyBorder="1" applyAlignment="1">
      <alignment vertical="center" shrinkToFit="1"/>
    </xf>
    <xf numFmtId="0" fontId="40" fillId="3" borderId="4" xfId="0" applyFont="1" applyFill="1" applyBorder="1" applyAlignment="1">
      <alignment vertical="center" shrinkToFit="1"/>
    </xf>
    <xf numFmtId="0" fontId="33" fillId="2" borderId="260" xfId="0" applyFont="1" applyFill="1" applyBorder="1" applyAlignment="1" applyProtection="1">
      <alignment horizontal="center" vertical="center" wrapText="1"/>
      <protection locked="0"/>
    </xf>
    <xf numFmtId="0" fontId="33" fillId="2" borderId="263" xfId="0" applyFont="1" applyFill="1" applyBorder="1" applyAlignment="1" applyProtection="1">
      <alignment horizontal="center" vertical="center" wrapText="1"/>
      <protection locked="0"/>
    </xf>
    <xf numFmtId="0" fontId="30" fillId="3" borderId="17" xfId="0" applyFont="1" applyFill="1" applyBorder="1" applyAlignment="1">
      <alignment horizontal="left" vertical="center" shrinkToFit="1"/>
    </xf>
    <xf numFmtId="0" fontId="30" fillId="3" borderId="3" xfId="0" applyFont="1" applyFill="1" applyBorder="1" applyAlignment="1">
      <alignment horizontal="left" vertical="center" shrinkToFit="1"/>
    </xf>
    <xf numFmtId="0" fontId="30" fillId="3" borderId="4" xfId="0" applyFont="1" applyFill="1" applyBorder="1" applyAlignment="1">
      <alignment horizontal="left" vertical="center" shrinkToFit="1"/>
    </xf>
    <xf numFmtId="0" fontId="33" fillId="0" borderId="185" xfId="0" applyFont="1" applyBorder="1" applyAlignment="1" applyProtection="1">
      <alignment horizontal="center" vertical="center"/>
      <protection locked="0"/>
    </xf>
    <xf numFmtId="0" fontId="33" fillId="0" borderId="262" xfId="0" applyFont="1" applyBorder="1" applyAlignment="1" applyProtection="1">
      <alignment horizontal="center" vertical="center"/>
      <protection locked="0"/>
    </xf>
    <xf numFmtId="0" fontId="38" fillId="0" borderId="0" xfId="0" applyFont="1" applyAlignment="1">
      <alignment horizontal="center" vertical="center"/>
    </xf>
    <xf numFmtId="0" fontId="103" fillId="3" borderId="181" xfId="0" applyFont="1" applyFill="1" applyBorder="1" applyAlignment="1">
      <alignment horizontal="center" vertical="center"/>
    </xf>
    <xf numFmtId="0" fontId="33" fillId="3" borderId="181" xfId="0" applyFont="1" applyFill="1" applyBorder="1" applyAlignment="1">
      <alignment horizontal="center" vertical="center" wrapText="1"/>
    </xf>
    <xf numFmtId="0" fontId="33" fillId="2" borderId="7" xfId="0" applyFont="1" applyFill="1" applyBorder="1" applyAlignment="1" applyProtection="1">
      <alignment horizontal="right" vertical="center" shrinkToFit="1"/>
      <protection locked="0"/>
    </xf>
    <xf numFmtId="0" fontId="33" fillId="2" borderId="10" xfId="0" applyFont="1" applyFill="1" applyBorder="1" applyAlignment="1" applyProtection="1">
      <alignment horizontal="right" vertical="center" shrinkToFit="1"/>
      <protection locked="0"/>
    </xf>
    <xf numFmtId="0" fontId="51" fillId="3" borderId="10" xfId="0" applyFont="1" applyFill="1" applyBorder="1" applyAlignment="1">
      <alignment horizontal="center" vertical="center" wrapText="1"/>
    </xf>
    <xf numFmtId="0" fontId="51" fillId="3" borderId="11" xfId="0" applyFont="1" applyFill="1" applyBorder="1" applyAlignment="1">
      <alignment horizontal="center" vertical="center" wrapText="1"/>
    </xf>
    <xf numFmtId="0" fontId="30" fillId="3" borderId="1" xfId="0" applyFont="1" applyFill="1" applyBorder="1" applyAlignment="1">
      <alignment vertical="center" shrinkToFit="1"/>
    </xf>
    <xf numFmtId="0" fontId="30" fillId="3" borderId="2" xfId="0" applyFont="1" applyFill="1" applyBorder="1" applyAlignment="1">
      <alignment vertical="center" shrinkToFit="1"/>
    </xf>
    <xf numFmtId="0" fontId="40" fillId="3" borderId="2" xfId="0" applyFont="1" applyFill="1" applyBorder="1" applyAlignment="1">
      <alignment vertical="center" shrinkToFit="1"/>
    </xf>
    <xf numFmtId="0" fontId="33" fillId="2" borderId="185" xfId="0" applyFont="1" applyFill="1" applyBorder="1" applyAlignment="1" applyProtection="1">
      <alignment horizontal="right" vertical="center" wrapText="1"/>
      <protection locked="0"/>
    </xf>
    <xf numFmtId="0" fontId="33" fillId="2" borderId="262" xfId="0" applyFont="1" applyFill="1" applyBorder="1" applyAlignment="1" applyProtection="1">
      <alignment horizontal="right" vertical="center" wrapText="1"/>
      <protection locked="0"/>
    </xf>
    <xf numFmtId="0" fontId="32" fillId="3" borderId="185" xfId="0" applyFont="1" applyFill="1" applyBorder="1" applyAlignment="1">
      <alignment horizontal="center" vertical="center" wrapText="1"/>
    </xf>
    <xf numFmtId="0" fontId="33" fillId="3" borderId="185" xfId="0" applyFont="1" applyFill="1" applyBorder="1" applyAlignment="1" applyProtection="1">
      <alignment horizontal="center" vertical="center"/>
      <protection locked="0"/>
    </xf>
    <xf numFmtId="0" fontId="33" fillId="3" borderId="262" xfId="0" applyFont="1" applyFill="1" applyBorder="1" applyAlignment="1" applyProtection="1">
      <alignment horizontal="center" vertical="center"/>
      <protection locked="0"/>
    </xf>
    <xf numFmtId="0" fontId="33" fillId="3" borderId="191" xfId="0" applyFont="1" applyFill="1" applyBorder="1" applyAlignment="1" applyProtection="1">
      <alignment horizontal="center" vertical="center"/>
      <protection locked="0"/>
    </xf>
    <xf numFmtId="0" fontId="30" fillId="3" borderId="185" xfId="0" applyFont="1" applyFill="1" applyBorder="1" applyAlignment="1" applyProtection="1">
      <alignment horizontal="center" vertical="center" wrapText="1"/>
      <protection locked="0"/>
    </xf>
    <xf numFmtId="0" fontId="30" fillId="3" borderId="262" xfId="0" applyFont="1" applyFill="1" applyBorder="1" applyAlignment="1" applyProtection="1">
      <alignment horizontal="center" vertical="center" wrapText="1"/>
      <protection locked="0"/>
    </xf>
    <xf numFmtId="0" fontId="30" fillId="3" borderId="191" xfId="0" applyFont="1" applyFill="1" applyBorder="1" applyAlignment="1" applyProtection="1">
      <alignment horizontal="center" vertical="center" wrapText="1"/>
      <protection locked="0"/>
    </xf>
    <xf numFmtId="0" fontId="33" fillId="2" borderId="181" xfId="0" applyFont="1" applyFill="1" applyBorder="1" applyAlignment="1" applyProtection="1">
      <alignment horizontal="left" vertical="center" wrapText="1"/>
      <protection locked="0"/>
    </xf>
    <xf numFmtId="0" fontId="30" fillId="3" borderId="18" xfId="0" applyFont="1" applyFill="1" applyBorder="1" applyAlignment="1">
      <alignment horizontal="left" vertical="center" shrinkToFit="1"/>
    </xf>
    <xf numFmtId="0" fontId="30" fillId="3" borderId="0" xfId="0" applyFont="1" applyFill="1" applyAlignment="1">
      <alignment horizontal="left" vertical="center" shrinkToFit="1"/>
    </xf>
    <xf numFmtId="0" fontId="30" fillId="3" borderId="12" xfId="0" applyFont="1" applyFill="1" applyBorder="1" applyAlignment="1">
      <alignment horizontal="left" vertical="center" shrinkToFit="1"/>
    </xf>
    <xf numFmtId="0" fontId="30" fillId="3" borderId="185" xfId="0" applyFont="1" applyFill="1" applyBorder="1" applyAlignment="1">
      <alignment horizontal="center" vertical="center"/>
    </xf>
    <xf numFmtId="0" fontId="30" fillId="3" borderId="262" xfId="0" applyFont="1" applyFill="1" applyBorder="1" applyAlignment="1">
      <alignment horizontal="center" vertical="center"/>
    </xf>
    <xf numFmtId="0" fontId="30" fillId="3" borderId="191" xfId="0" applyFont="1" applyFill="1" applyBorder="1" applyAlignment="1">
      <alignment horizontal="center" vertical="center"/>
    </xf>
    <xf numFmtId="0" fontId="30" fillId="3" borderId="25" xfId="0" applyFont="1" applyFill="1" applyBorder="1" applyAlignment="1">
      <alignment horizontal="left" vertical="center" shrinkToFit="1"/>
    </xf>
    <xf numFmtId="0" fontId="30" fillId="3" borderId="5" xfId="0" applyFont="1" applyFill="1" applyBorder="1" applyAlignment="1">
      <alignment horizontal="left" vertical="center" shrinkToFit="1"/>
    </xf>
    <xf numFmtId="0" fontId="30" fillId="0" borderId="53"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147"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3" borderId="147" xfId="0" applyFont="1" applyFill="1" applyBorder="1" applyAlignment="1" applyProtection="1">
      <alignment horizontal="center" vertical="center" shrinkToFit="1"/>
      <protection locked="0"/>
    </xf>
    <xf numFmtId="0" fontId="30" fillId="3" borderId="42" xfId="0" applyFont="1" applyFill="1" applyBorder="1" applyAlignment="1" applyProtection="1">
      <alignment horizontal="center" vertical="center" shrinkToFit="1"/>
      <protection locked="0"/>
    </xf>
    <xf numFmtId="0" fontId="30" fillId="3" borderId="0" xfId="0" applyFont="1" applyFill="1" applyAlignment="1">
      <alignment horizontal="distributed" vertical="distributed"/>
    </xf>
    <xf numFmtId="176" fontId="30" fillId="3" borderId="0" xfId="0" applyNumberFormat="1" applyFont="1" applyFill="1" applyAlignment="1">
      <alignment horizontal="center" vertical="center" wrapText="1"/>
    </xf>
    <xf numFmtId="0" fontId="33" fillId="3" borderId="185" xfId="0" applyFont="1" applyFill="1" applyBorder="1" applyAlignment="1">
      <alignment horizontal="left" vertical="center" wrapText="1"/>
    </xf>
    <xf numFmtId="0" fontId="33" fillId="3" borderId="262" xfId="0" applyFont="1" applyFill="1" applyBorder="1" applyAlignment="1">
      <alignment horizontal="left" vertical="center" wrapText="1"/>
    </xf>
    <xf numFmtId="0" fontId="33" fillId="3" borderId="191" xfId="0" applyFont="1" applyFill="1" applyBorder="1" applyAlignment="1">
      <alignment horizontal="left" vertical="center" wrapText="1"/>
    </xf>
    <xf numFmtId="0" fontId="33" fillId="3" borderId="261" xfId="0" applyFont="1" applyFill="1" applyBorder="1" applyAlignment="1">
      <alignment horizontal="left" vertical="center" wrapText="1"/>
    </xf>
    <xf numFmtId="0" fontId="33" fillId="3" borderId="181" xfId="0" applyFont="1" applyFill="1" applyBorder="1" applyAlignment="1">
      <alignment horizontal="left" vertical="center" wrapText="1"/>
    </xf>
    <xf numFmtId="0" fontId="33" fillId="2" borderId="185" xfId="0" applyFont="1" applyFill="1" applyBorder="1" applyAlignment="1">
      <alignment horizontal="left" vertical="center" wrapText="1"/>
    </xf>
    <xf numFmtId="0" fontId="33" fillId="2" borderId="262" xfId="0" applyFont="1" applyFill="1" applyBorder="1" applyAlignment="1">
      <alignment horizontal="left" vertical="center" wrapText="1"/>
    </xf>
    <xf numFmtId="0" fontId="33" fillId="2" borderId="191" xfId="0" applyFont="1" applyFill="1" applyBorder="1" applyAlignment="1">
      <alignment horizontal="left" vertical="center" wrapText="1"/>
    </xf>
    <xf numFmtId="0" fontId="33" fillId="3" borderId="185" xfId="0" applyFont="1" applyFill="1" applyBorder="1" applyAlignment="1" applyProtection="1">
      <alignment horizontal="left" vertical="center" wrapText="1"/>
      <protection locked="0"/>
    </xf>
    <xf numFmtId="0" fontId="33" fillId="3" borderId="262" xfId="0" applyFont="1" applyFill="1" applyBorder="1" applyAlignment="1" applyProtection="1">
      <alignment horizontal="left" vertical="center" wrapText="1"/>
      <protection locked="0"/>
    </xf>
    <xf numFmtId="0" fontId="33" fillId="3" borderId="191" xfId="0" applyFont="1" applyFill="1" applyBorder="1" applyAlignment="1" applyProtection="1">
      <alignment horizontal="left" vertical="center" wrapText="1"/>
      <protection locked="0"/>
    </xf>
    <xf numFmtId="0" fontId="141" fillId="3" borderId="179" xfId="9" applyFont="1" applyFill="1" applyBorder="1" applyAlignment="1">
      <alignment horizontal="center" vertical="center" textRotation="180"/>
    </xf>
    <xf numFmtId="0" fontId="108" fillId="3" borderId="181" xfId="9" applyFont="1" applyFill="1" applyBorder="1" applyAlignment="1">
      <alignment horizontal="center" vertical="center" wrapText="1"/>
    </xf>
    <xf numFmtId="0" fontId="141" fillId="3" borderId="204" xfId="9" applyFont="1" applyFill="1" applyBorder="1" applyAlignment="1">
      <alignment horizontal="center" vertical="center" textRotation="180"/>
    </xf>
    <xf numFmtId="0" fontId="108" fillId="3" borderId="205" xfId="9" applyFont="1" applyFill="1" applyBorder="1" applyAlignment="1">
      <alignment horizontal="center" vertical="center" wrapText="1"/>
    </xf>
    <xf numFmtId="0" fontId="141" fillId="3" borderId="179" xfId="9" applyFont="1" applyFill="1" applyBorder="1" applyAlignment="1">
      <alignment horizontal="center" vertical="center" textRotation="180" wrapText="1"/>
    </xf>
    <xf numFmtId="0" fontId="138" fillId="3" borderId="181" xfId="9" applyFont="1" applyFill="1" applyBorder="1" applyAlignment="1">
      <alignment horizontal="center" vertical="center" wrapText="1"/>
    </xf>
    <xf numFmtId="0" fontId="111" fillId="0" borderId="0" xfId="7" applyFont="1" applyAlignment="1">
      <alignment horizontal="center"/>
    </xf>
    <xf numFmtId="0" fontId="142" fillId="0" borderId="213" xfId="8" applyFont="1" applyBorder="1" applyAlignment="1">
      <alignment horizontal="center" vertical="center" wrapText="1"/>
    </xf>
    <xf numFmtId="0" fontId="142" fillId="0" borderId="214" xfId="8" applyFont="1" applyBorder="1" applyAlignment="1">
      <alignment horizontal="center" vertical="center" wrapText="1"/>
    </xf>
    <xf numFmtId="0" fontId="142" fillId="0" borderId="215" xfId="8" applyFont="1" applyBorder="1" applyAlignment="1">
      <alignment horizontal="center" vertical="center" wrapText="1"/>
    </xf>
    <xf numFmtId="0" fontId="142" fillId="0" borderId="219" xfId="8" applyFont="1" applyBorder="1" applyAlignment="1">
      <alignment horizontal="center" vertical="center" wrapText="1"/>
    </xf>
    <xf numFmtId="0" fontId="142" fillId="0" borderId="220" xfId="8" applyFont="1" applyBorder="1" applyAlignment="1">
      <alignment horizontal="center" vertical="center" wrapText="1"/>
    </xf>
    <xf numFmtId="0" fontId="142" fillId="0" borderId="221" xfId="8" applyFont="1" applyBorder="1" applyAlignment="1">
      <alignment horizontal="center" vertical="center" wrapText="1"/>
    </xf>
    <xf numFmtId="0" fontId="105" fillId="0" borderId="216" xfId="8" applyFont="1" applyBorder="1" applyAlignment="1">
      <alignment horizontal="center" vertical="center"/>
    </xf>
    <xf numFmtId="0" fontId="105" fillId="0" borderId="217" xfId="8" applyFont="1" applyBorder="1" applyAlignment="1">
      <alignment horizontal="center" vertical="center"/>
    </xf>
    <xf numFmtId="0" fontId="105" fillId="0" borderId="218" xfId="8" applyFont="1" applyBorder="1" applyAlignment="1">
      <alignment horizontal="center" vertical="center"/>
    </xf>
    <xf numFmtId="0" fontId="105" fillId="0" borderId="216" xfId="8" applyFont="1" applyBorder="1" applyAlignment="1">
      <alignment horizontal="center" vertical="center" wrapText="1"/>
    </xf>
    <xf numFmtId="0" fontId="135" fillId="0" borderId="0" xfId="8" applyFont="1" applyAlignment="1">
      <alignment horizontal="left" vertical="center" wrapText="1"/>
    </xf>
    <xf numFmtId="49" fontId="135" fillId="0" borderId="0" xfId="8" applyNumberFormat="1" applyFont="1" applyAlignment="1">
      <alignment horizontal="left" vertical="center" wrapText="1"/>
    </xf>
    <xf numFmtId="49" fontId="112" fillId="0" borderId="0" xfId="2" applyNumberFormat="1" applyFont="1" applyAlignment="1" applyProtection="1">
      <alignment horizontal="left" vertical="center" wrapText="1"/>
      <protection locked="0"/>
    </xf>
    <xf numFmtId="0" fontId="120" fillId="0" borderId="0" xfId="8" applyFont="1" applyAlignment="1">
      <alignment horizontal="left" vertical="center"/>
    </xf>
    <xf numFmtId="0" fontId="112" fillId="0" borderId="0" xfId="2" applyFont="1" applyAlignment="1" applyProtection="1">
      <alignment horizontal="left" vertical="center" wrapText="1"/>
      <protection locked="0"/>
    </xf>
    <xf numFmtId="0" fontId="9" fillId="3" borderId="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7" xfId="0" applyFont="1" applyFill="1" applyBorder="1" applyAlignment="1">
      <alignment horizontal="center" vertical="center"/>
    </xf>
    <xf numFmtId="0" fontId="8" fillId="0" borderId="177" xfId="0" applyFont="1" applyBorder="1" applyAlignment="1" applyProtection="1">
      <alignment horizontal="left" vertical="center"/>
      <protection locked="0"/>
    </xf>
    <xf numFmtId="38" fontId="8" fillId="0" borderId="34" xfId="1" applyFont="1" applyFill="1" applyBorder="1" applyAlignment="1" applyProtection="1">
      <alignment horizontal="right" vertical="center"/>
      <protection locked="0"/>
    </xf>
    <xf numFmtId="38" fontId="8" fillId="0" borderId="211" xfId="1" applyFont="1" applyFill="1" applyBorder="1" applyAlignment="1" applyProtection="1">
      <alignment horizontal="right" vertical="center"/>
      <protection locked="0"/>
    </xf>
    <xf numFmtId="0" fontId="18" fillId="3" borderId="260" xfId="0" applyFont="1" applyFill="1" applyBorder="1" applyAlignment="1">
      <alignment horizontal="center" vertical="center"/>
    </xf>
    <xf numFmtId="0" fontId="18" fillId="3" borderId="266" xfId="0" applyFont="1" applyFill="1" applyBorder="1" applyAlignment="1">
      <alignment horizontal="center" vertical="center"/>
    </xf>
    <xf numFmtId="0" fontId="8" fillId="0" borderId="29" xfId="0" applyFont="1" applyBorder="1" applyAlignment="1" applyProtection="1">
      <alignment horizontal="left" vertical="center"/>
      <protection locked="0"/>
    </xf>
    <xf numFmtId="38" fontId="8" fillId="0" borderId="1"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0" fontId="18" fillId="3" borderId="25" xfId="0" applyFont="1" applyFill="1" applyBorder="1" applyAlignment="1">
      <alignment horizontal="center" vertical="center"/>
    </xf>
    <xf numFmtId="0" fontId="18" fillId="3" borderId="27" xfId="0" applyFont="1" applyFill="1" applyBorder="1" applyAlignment="1">
      <alignment horizontal="center" vertical="center"/>
    </xf>
    <xf numFmtId="0" fontId="32" fillId="0" borderId="0" xfId="0" applyFont="1" applyAlignment="1">
      <alignment vertical="center" wrapText="1"/>
    </xf>
    <xf numFmtId="0" fontId="40" fillId="0" borderId="0" xfId="0" applyFont="1" applyAlignment="1">
      <alignment horizontal="left" vertical="center"/>
    </xf>
    <xf numFmtId="185" fontId="30" fillId="3" borderId="17" xfId="0" applyNumberFormat="1" applyFont="1" applyFill="1" applyBorder="1" applyAlignment="1">
      <alignment horizontal="left" vertical="center" wrapText="1"/>
    </xf>
    <xf numFmtId="185" fontId="30" fillId="3" borderId="3" xfId="0" applyNumberFormat="1" applyFont="1" applyFill="1" applyBorder="1" applyAlignment="1">
      <alignment horizontal="left" vertical="center" wrapText="1"/>
    </xf>
    <xf numFmtId="185" fontId="30" fillId="3" borderId="27" xfId="0" applyNumberFormat="1" applyFont="1" applyFill="1" applyBorder="1" applyAlignment="1">
      <alignment horizontal="left" vertical="center" wrapText="1"/>
    </xf>
    <xf numFmtId="185" fontId="30" fillId="3" borderId="18" xfId="0" applyNumberFormat="1" applyFont="1" applyFill="1" applyBorder="1" applyAlignment="1">
      <alignment horizontal="left" vertical="center" wrapText="1"/>
    </xf>
    <xf numFmtId="185" fontId="30" fillId="3" borderId="0" xfId="0" applyNumberFormat="1" applyFont="1" applyFill="1" applyAlignment="1">
      <alignment horizontal="left" vertical="center" wrapText="1"/>
    </xf>
    <xf numFmtId="185" fontId="30" fillId="3" borderId="19" xfId="0" applyNumberFormat="1" applyFont="1" applyFill="1" applyBorder="1" applyAlignment="1">
      <alignment horizontal="left" vertical="center" wrapText="1"/>
    </xf>
    <xf numFmtId="185" fontId="30" fillId="3" borderId="23" xfId="0" applyNumberFormat="1" applyFont="1" applyFill="1" applyBorder="1" applyAlignment="1">
      <alignment horizontal="left" vertical="center" wrapText="1"/>
    </xf>
    <xf numFmtId="185" fontId="30" fillId="3" borderId="21" xfId="0" applyNumberFormat="1" applyFont="1" applyFill="1" applyBorder="1" applyAlignment="1">
      <alignment horizontal="left" vertical="center" wrapText="1"/>
    </xf>
    <xf numFmtId="185" fontId="30" fillId="3" borderId="41" xfId="0" applyNumberFormat="1" applyFont="1" applyFill="1" applyBorder="1" applyAlignment="1">
      <alignment horizontal="left" vertical="center" wrapText="1"/>
    </xf>
    <xf numFmtId="3" fontId="33" fillId="0" borderId="185" xfId="0" applyNumberFormat="1" applyFont="1" applyBorder="1" applyAlignment="1" applyProtection="1">
      <alignment horizontal="right" vertical="center" wrapText="1"/>
      <protection locked="0"/>
    </xf>
    <xf numFmtId="3" fontId="33" fillId="0" borderId="262" xfId="0" applyNumberFormat="1" applyFont="1" applyBorder="1" applyAlignment="1" applyProtection="1">
      <alignment horizontal="right" vertical="center" wrapText="1"/>
      <protection locked="0"/>
    </xf>
    <xf numFmtId="3" fontId="33" fillId="3" borderId="185" xfId="0" applyNumberFormat="1" applyFont="1" applyFill="1" applyBorder="1" applyAlignment="1">
      <alignment horizontal="right" vertical="center" wrapText="1"/>
    </xf>
    <xf numFmtId="3" fontId="33" fillId="3" borderId="262" xfId="0" applyNumberFormat="1" applyFont="1" applyFill="1" applyBorder="1" applyAlignment="1">
      <alignment horizontal="right" vertical="center" wrapText="1"/>
    </xf>
    <xf numFmtId="187" fontId="33" fillId="3" borderId="185" xfId="0" applyNumberFormat="1" applyFont="1" applyFill="1" applyBorder="1" applyAlignment="1">
      <alignment horizontal="center" vertical="center"/>
    </xf>
    <xf numFmtId="187" fontId="33" fillId="3" borderId="262" xfId="0" applyNumberFormat="1" applyFont="1" applyFill="1" applyBorder="1" applyAlignment="1">
      <alignment horizontal="center" vertical="center"/>
    </xf>
    <xf numFmtId="185" fontId="30" fillId="3" borderId="4" xfId="0" applyNumberFormat="1" applyFont="1" applyFill="1" applyBorder="1" applyAlignment="1">
      <alignment horizontal="left" vertical="center" wrapText="1"/>
    </xf>
    <xf numFmtId="185" fontId="30" fillId="3" borderId="1" xfId="0" applyNumberFormat="1" applyFont="1" applyFill="1" applyBorder="1" applyAlignment="1">
      <alignment horizontal="left" vertical="center" wrapText="1"/>
    </xf>
    <xf numFmtId="185" fontId="30" fillId="3" borderId="2" xfId="0" applyNumberFormat="1" applyFont="1" applyFill="1" applyBorder="1" applyAlignment="1">
      <alignment horizontal="left" vertical="center" wrapText="1"/>
    </xf>
    <xf numFmtId="185" fontId="30" fillId="3" borderId="24" xfId="0" applyNumberFormat="1" applyFont="1" applyFill="1" applyBorder="1" applyAlignment="1">
      <alignment horizontal="left" vertical="center" wrapText="1"/>
    </xf>
    <xf numFmtId="185" fontId="30" fillId="3" borderId="22" xfId="0" applyNumberFormat="1" applyFont="1" applyFill="1" applyBorder="1" applyAlignment="1">
      <alignment horizontal="left" vertical="center" wrapText="1"/>
    </xf>
    <xf numFmtId="0" fontId="32" fillId="3" borderId="30"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3" fillId="0" borderId="185" xfId="0" applyFont="1" applyBorder="1" applyAlignment="1" applyProtection="1">
      <alignment horizontal="left" vertical="center"/>
      <protection locked="0"/>
    </xf>
    <xf numFmtId="0" fontId="33" fillId="0" borderId="262" xfId="0" applyFont="1" applyBorder="1" applyAlignment="1" applyProtection="1">
      <alignment horizontal="left" vertical="center"/>
      <protection locked="0"/>
    </xf>
    <xf numFmtId="0" fontId="33" fillId="0" borderId="191" xfId="0" applyFont="1" applyBorder="1" applyAlignment="1" applyProtection="1">
      <alignment horizontal="left" vertical="center"/>
      <protection locked="0"/>
    </xf>
    <xf numFmtId="38" fontId="33" fillId="3" borderId="6" xfId="4" applyFont="1" applyFill="1" applyBorder="1" applyAlignment="1" applyProtection="1">
      <alignment horizontal="right" vertical="center"/>
    </xf>
    <xf numFmtId="38" fontId="33" fillId="3" borderId="20" xfId="4" applyFont="1" applyFill="1" applyBorder="1" applyAlignment="1" applyProtection="1">
      <alignment horizontal="right" vertical="center"/>
    </xf>
    <xf numFmtId="38" fontId="33" fillId="3" borderId="26" xfId="4" applyFont="1" applyFill="1" applyBorder="1" applyAlignment="1" applyProtection="1">
      <alignment horizontal="right" vertical="center"/>
    </xf>
    <xf numFmtId="0" fontId="45" fillId="3" borderId="185" xfId="0" applyFont="1" applyFill="1" applyBorder="1" applyAlignment="1">
      <alignment horizontal="left" vertical="center" shrinkToFit="1"/>
    </xf>
    <xf numFmtId="0" fontId="45" fillId="3" borderId="262" xfId="0" applyFont="1" applyFill="1" applyBorder="1" applyAlignment="1">
      <alignment horizontal="left" vertical="center" shrinkToFit="1"/>
    </xf>
    <xf numFmtId="38" fontId="48" fillId="3" borderId="185" xfId="4" applyFont="1" applyFill="1" applyBorder="1" applyAlignment="1" applyProtection="1">
      <alignment horizontal="right" vertical="center"/>
    </xf>
    <xf numFmtId="38" fontId="48" fillId="3" borderId="242" xfId="4" applyFont="1" applyFill="1" applyBorder="1" applyAlignment="1" applyProtection="1">
      <alignment horizontal="right" vertical="center"/>
    </xf>
    <xf numFmtId="38" fontId="48" fillId="3" borderId="10" xfId="4" applyFont="1" applyFill="1" applyBorder="1" applyAlignment="1" applyProtection="1">
      <alignment horizontal="right" vertical="center"/>
    </xf>
    <xf numFmtId="38" fontId="48" fillId="3" borderId="42" xfId="4" applyFont="1" applyFill="1" applyBorder="1" applyAlignment="1" applyProtection="1">
      <alignment horizontal="right" vertical="center"/>
    </xf>
    <xf numFmtId="38" fontId="48" fillId="3" borderId="14" xfId="4" applyFont="1" applyFill="1" applyBorder="1" applyAlignment="1" applyProtection="1">
      <alignment horizontal="right" vertical="center"/>
    </xf>
    <xf numFmtId="38" fontId="48" fillId="3" borderId="70" xfId="4" applyFont="1" applyFill="1" applyBorder="1" applyAlignment="1" applyProtection="1">
      <alignment horizontal="right" vertical="center"/>
    </xf>
    <xf numFmtId="38" fontId="48" fillId="3" borderId="71" xfId="4" applyFont="1" applyFill="1" applyBorder="1" applyAlignment="1" applyProtection="1">
      <alignment horizontal="right" vertical="center"/>
    </xf>
    <xf numFmtId="38" fontId="48" fillId="3" borderId="7" xfId="4" applyFont="1" applyFill="1" applyBorder="1" applyAlignment="1" applyProtection="1">
      <alignment horizontal="right" vertical="center"/>
    </xf>
    <xf numFmtId="38" fontId="48" fillId="3" borderId="11" xfId="4" applyFont="1" applyFill="1" applyBorder="1" applyAlignment="1" applyProtection="1">
      <alignment horizontal="right" vertical="center"/>
    </xf>
    <xf numFmtId="38" fontId="33" fillId="3" borderId="44" xfId="4" applyFont="1" applyFill="1" applyBorder="1" applyAlignment="1" applyProtection="1">
      <alignment horizontal="right" vertical="center"/>
    </xf>
    <xf numFmtId="38" fontId="33" fillId="3" borderId="48" xfId="4" applyFont="1" applyFill="1" applyBorder="1" applyAlignment="1" applyProtection="1">
      <alignment horizontal="right" vertical="center"/>
    </xf>
    <xf numFmtId="38" fontId="33" fillId="3" borderId="54" xfId="4" applyFont="1" applyFill="1" applyBorder="1" applyAlignment="1" applyProtection="1">
      <alignment horizontal="right" vertical="center"/>
    </xf>
    <xf numFmtId="0" fontId="32" fillId="3" borderId="26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11" xfId="0" applyFont="1" applyFill="1" applyBorder="1" applyAlignment="1">
      <alignment horizontal="center" vertical="center" wrapText="1"/>
    </xf>
    <xf numFmtId="38" fontId="33" fillId="0" borderId="1" xfId="4" applyFont="1" applyFill="1" applyBorder="1" applyAlignment="1" applyProtection="1">
      <alignment horizontal="right" vertical="center"/>
      <protection locked="0"/>
    </xf>
    <xf numFmtId="38" fontId="33" fillId="0" borderId="24" xfId="4" applyFont="1" applyFill="1" applyBorder="1" applyAlignment="1" applyProtection="1">
      <alignment horizontal="right" vertical="center"/>
      <protection locked="0"/>
    </xf>
    <xf numFmtId="38" fontId="33" fillId="0" borderId="30" xfId="4" applyFont="1" applyFill="1" applyBorder="1" applyAlignment="1" applyProtection="1">
      <alignment horizontal="right" vertical="center"/>
      <protection locked="0"/>
    </xf>
    <xf numFmtId="38" fontId="33" fillId="0" borderId="2" xfId="4" applyFont="1" applyFill="1" applyBorder="1" applyAlignment="1" applyProtection="1">
      <alignment horizontal="right" vertical="center"/>
      <protection locked="0"/>
    </xf>
    <xf numFmtId="38" fontId="33" fillId="3" borderId="30" xfId="4" applyFont="1" applyFill="1" applyBorder="1" applyAlignment="1" applyProtection="1">
      <alignment horizontal="right" vertical="center" wrapText="1"/>
    </xf>
    <xf numFmtId="38" fontId="33" fillId="3" borderId="2" xfId="4" applyFont="1" applyFill="1" applyBorder="1" applyAlignment="1" applyProtection="1">
      <alignment horizontal="right" vertical="center" wrapText="1"/>
    </xf>
    <xf numFmtId="38" fontId="33" fillId="3" borderId="24" xfId="4" applyFont="1" applyFill="1" applyBorder="1" applyAlignment="1" applyProtection="1">
      <alignment horizontal="right" vertical="center" wrapText="1"/>
    </xf>
    <xf numFmtId="38" fontId="33" fillId="0" borderId="29" xfId="4" applyFont="1" applyFill="1" applyBorder="1" applyAlignment="1" applyProtection="1">
      <alignment horizontal="right" vertical="center"/>
      <protection locked="0"/>
    </xf>
    <xf numFmtId="0" fontId="50" fillId="0" borderId="185" xfId="0" applyFont="1" applyBorder="1" applyAlignment="1" applyProtection="1">
      <alignment horizontal="center" vertical="center"/>
      <protection locked="0"/>
    </xf>
    <xf numFmtId="0" fontId="50" fillId="0" borderId="262" xfId="0" applyFont="1" applyBorder="1" applyAlignment="1" applyProtection="1">
      <alignment horizontal="center" vertical="center"/>
      <protection locked="0"/>
    </xf>
    <xf numFmtId="0" fontId="50" fillId="0" borderId="191" xfId="0" applyFont="1" applyBorder="1" applyAlignment="1" applyProtection="1">
      <alignment horizontal="center" vertical="center"/>
      <protection locked="0"/>
    </xf>
    <xf numFmtId="38" fontId="33" fillId="3" borderId="33" xfId="4" applyFont="1" applyFill="1" applyBorder="1" applyAlignment="1" applyProtection="1">
      <alignment horizontal="right" vertical="center" wrapText="1"/>
    </xf>
    <xf numFmtId="38" fontId="33" fillId="3" borderId="21" xfId="4" applyFont="1" applyFill="1" applyBorder="1" applyAlignment="1" applyProtection="1">
      <alignment horizontal="right" vertical="center" wrapText="1"/>
    </xf>
    <xf numFmtId="38" fontId="33" fillId="3" borderId="22" xfId="4" applyFont="1" applyFill="1" applyBorder="1" applyAlignment="1" applyProtection="1">
      <alignment horizontal="right" vertical="center" wrapText="1"/>
    </xf>
    <xf numFmtId="38" fontId="33" fillId="0" borderId="65" xfId="4" applyFont="1" applyFill="1" applyBorder="1" applyAlignment="1" applyProtection="1">
      <alignment horizontal="right" vertical="center"/>
      <protection locked="0"/>
    </xf>
    <xf numFmtId="38" fontId="33" fillId="0" borderId="66" xfId="4" applyFont="1" applyFill="1" applyBorder="1" applyAlignment="1" applyProtection="1">
      <alignment horizontal="right" vertical="center"/>
      <protection locked="0"/>
    </xf>
    <xf numFmtId="38" fontId="33" fillId="3" borderId="72" xfId="4" applyFont="1" applyFill="1" applyBorder="1" applyAlignment="1" applyProtection="1">
      <alignment horizontal="right" vertical="center" wrapText="1"/>
    </xf>
    <xf numFmtId="38" fontId="33" fillId="3" borderId="73" xfId="4" applyFont="1" applyFill="1" applyBorder="1" applyAlignment="1" applyProtection="1">
      <alignment horizontal="right" vertical="center" wrapText="1"/>
    </xf>
    <xf numFmtId="38" fontId="33" fillId="3" borderId="74" xfId="4" applyFont="1" applyFill="1" applyBorder="1" applyAlignment="1" applyProtection="1">
      <alignment horizontal="right" vertical="center" wrapText="1"/>
    </xf>
    <xf numFmtId="38" fontId="33" fillId="3" borderId="65" xfId="4" applyFont="1" applyFill="1" applyBorder="1" applyAlignment="1" applyProtection="1">
      <alignment horizontal="right" vertical="center"/>
    </xf>
    <xf numFmtId="38" fontId="33" fillId="3" borderId="68" xfId="4" applyFont="1" applyFill="1" applyBorder="1" applyAlignment="1" applyProtection="1">
      <alignment horizontal="right" vertical="center"/>
    </xf>
    <xf numFmtId="38" fontId="33" fillId="0" borderId="69" xfId="4" applyFont="1" applyFill="1" applyBorder="1" applyAlignment="1" applyProtection="1">
      <alignment horizontal="right" vertical="center"/>
      <protection locked="0"/>
    </xf>
    <xf numFmtId="38" fontId="33" fillId="0" borderId="67" xfId="4" applyFont="1" applyFill="1" applyBorder="1" applyAlignment="1" applyProtection="1">
      <alignment horizontal="right" vertical="center"/>
      <protection locked="0"/>
    </xf>
    <xf numFmtId="38" fontId="33" fillId="0" borderId="68" xfId="4" applyFont="1" applyFill="1" applyBorder="1" applyAlignment="1" applyProtection="1">
      <alignment horizontal="right" vertical="center"/>
      <protection locked="0"/>
    </xf>
    <xf numFmtId="38" fontId="48" fillId="3" borderId="39" xfId="4" applyFont="1" applyFill="1" applyBorder="1" applyAlignment="1" applyProtection="1">
      <alignment horizontal="right" vertical="center"/>
    </xf>
    <xf numFmtId="38" fontId="48" fillId="3" borderId="63" xfId="4" applyFont="1" applyFill="1" applyBorder="1" applyAlignment="1" applyProtection="1">
      <alignment horizontal="right" vertical="center"/>
    </xf>
    <xf numFmtId="38" fontId="48" fillId="3" borderId="64" xfId="4" applyFont="1" applyFill="1" applyBorder="1" applyAlignment="1" applyProtection="1">
      <alignment horizontal="right" vertical="center"/>
    </xf>
    <xf numFmtId="38" fontId="48" fillId="3" borderId="38" xfId="4" applyFont="1" applyFill="1" applyBorder="1" applyAlignment="1" applyProtection="1">
      <alignment horizontal="right" vertical="center"/>
    </xf>
    <xf numFmtId="38" fontId="48" fillId="3" borderId="36" xfId="4" applyFont="1" applyFill="1" applyBorder="1" applyAlignment="1" applyProtection="1">
      <alignment horizontal="right" vertical="center"/>
    </xf>
    <xf numFmtId="38" fontId="48" fillId="3" borderId="37" xfId="4" applyFont="1" applyFill="1" applyBorder="1" applyAlignment="1" applyProtection="1">
      <alignment horizontal="right" vertical="center"/>
    </xf>
    <xf numFmtId="38" fontId="33" fillId="3" borderId="58" xfId="4" applyFont="1" applyFill="1" applyBorder="1" applyAlignment="1" applyProtection="1">
      <alignment horizontal="right" vertical="center"/>
    </xf>
    <xf numFmtId="38" fontId="33" fillId="3" borderId="59" xfId="4" applyFont="1" applyFill="1" applyBorder="1" applyAlignment="1" applyProtection="1">
      <alignment horizontal="right" vertical="center"/>
    </xf>
    <xf numFmtId="38" fontId="33" fillId="3" borderId="60" xfId="4" applyFont="1" applyFill="1" applyBorder="1" applyAlignment="1" applyProtection="1">
      <alignment horizontal="right" vertical="center"/>
    </xf>
    <xf numFmtId="38" fontId="33" fillId="3" borderId="61" xfId="4" applyFont="1" applyFill="1" applyBorder="1" applyAlignment="1" applyProtection="1">
      <alignment horizontal="right" vertical="center"/>
    </xf>
    <xf numFmtId="0" fontId="32" fillId="3" borderId="10" xfId="0" applyFont="1" applyFill="1" applyBorder="1" applyAlignment="1">
      <alignment horizontal="center" vertical="center" wrapText="1"/>
    </xf>
    <xf numFmtId="38" fontId="33" fillId="0" borderId="225" xfId="4" applyFont="1" applyFill="1" applyBorder="1" applyAlignment="1" applyProtection="1">
      <alignment horizontal="right" vertical="center"/>
      <protection locked="0"/>
    </xf>
    <xf numFmtId="38" fontId="33" fillId="0" borderId="31" xfId="4" applyFont="1" applyFill="1" applyBorder="1" applyAlignment="1" applyProtection="1">
      <alignment horizontal="right" vertical="center"/>
      <protection locked="0"/>
    </xf>
    <xf numFmtId="38" fontId="33" fillId="0" borderId="51" xfId="4" applyFont="1" applyFill="1" applyBorder="1" applyAlignment="1" applyProtection="1">
      <alignment horizontal="right" vertical="center"/>
      <protection locked="0"/>
    </xf>
    <xf numFmtId="38" fontId="33" fillId="0" borderId="181" xfId="4" applyFont="1" applyFill="1" applyBorder="1" applyAlignment="1" applyProtection="1">
      <alignment horizontal="right" vertical="center"/>
      <protection locked="0"/>
    </xf>
    <xf numFmtId="38" fontId="33" fillId="0" borderId="185" xfId="4" applyFont="1" applyFill="1" applyBorder="1" applyAlignment="1" applyProtection="1">
      <alignment horizontal="right" vertical="center"/>
      <protection locked="0"/>
    </xf>
    <xf numFmtId="38" fontId="33" fillId="3" borderId="181" xfId="4" applyFont="1" applyFill="1" applyBorder="1" applyAlignment="1" applyProtection="1">
      <alignment horizontal="right" vertical="center"/>
    </xf>
    <xf numFmtId="0" fontId="34" fillId="3" borderId="53" xfId="0" applyFont="1" applyFill="1" applyBorder="1" applyAlignment="1">
      <alignment horizontal="center" vertical="center"/>
    </xf>
    <xf numFmtId="0" fontId="34" fillId="3" borderId="55" xfId="0" applyFont="1" applyFill="1" applyBorder="1" applyAlignment="1">
      <alignment horizontal="center" vertical="center"/>
    </xf>
    <xf numFmtId="38" fontId="33" fillId="0" borderId="32" xfId="4" applyFont="1" applyFill="1" applyBorder="1" applyAlignment="1" applyProtection="1">
      <alignment horizontal="right" vertical="center"/>
      <protection locked="0"/>
    </xf>
    <xf numFmtId="38" fontId="33" fillId="0" borderId="47" xfId="4" applyFont="1" applyFill="1" applyBorder="1" applyAlignment="1" applyProtection="1">
      <alignment horizontal="right" vertical="center"/>
      <protection locked="0"/>
    </xf>
    <xf numFmtId="38" fontId="33" fillId="3" borderId="33" xfId="4" applyFont="1" applyFill="1" applyBorder="1" applyAlignment="1" applyProtection="1">
      <alignment horizontal="right" vertical="center"/>
    </xf>
    <xf numFmtId="38" fontId="34" fillId="3" borderId="21" xfId="4" applyFont="1" applyFill="1" applyBorder="1" applyAlignment="1" applyProtection="1">
      <alignment horizontal="right" vertical="center"/>
    </xf>
    <xf numFmtId="38" fontId="34" fillId="3" borderId="22" xfId="4" applyFont="1" applyFill="1" applyBorder="1" applyAlignment="1" applyProtection="1">
      <alignment horizontal="right" vertical="center"/>
    </xf>
    <xf numFmtId="38" fontId="33" fillId="0" borderId="44" xfId="4" applyFont="1" applyFill="1" applyBorder="1" applyAlignment="1" applyProtection="1">
      <alignment horizontal="right" vertical="center"/>
      <protection locked="0"/>
    </xf>
    <xf numFmtId="38" fontId="33" fillId="0" borderId="48" xfId="4" applyFont="1" applyFill="1" applyBorder="1" applyAlignment="1" applyProtection="1">
      <alignment horizontal="right" vertical="center"/>
      <protection locked="0"/>
    </xf>
    <xf numFmtId="38" fontId="33" fillId="0" borderId="54" xfId="4" applyFont="1" applyFill="1" applyBorder="1" applyAlignment="1" applyProtection="1">
      <alignment horizontal="right" vertical="center"/>
      <protection locked="0"/>
    </xf>
    <xf numFmtId="38" fontId="33" fillId="0" borderId="6" xfId="4" applyFont="1" applyFill="1" applyBorder="1" applyAlignment="1" applyProtection="1">
      <alignment horizontal="right" vertical="center"/>
      <protection locked="0"/>
    </xf>
    <xf numFmtId="38" fontId="33" fillId="0" borderId="28" xfId="4" applyFont="1" applyFill="1" applyBorder="1" applyAlignment="1" applyProtection="1">
      <alignment horizontal="right" vertical="center"/>
      <protection locked="0"/>
    </xf>
    <xf numFmtId="38" fontId="33" fillId="0" borderId="3" xfId="4" applyFont="1" applyFill="1" applyBorder="1" applyAlignment="1" applyProtection="1">
      <alignment horizontal="right" vertical="center"/>
      <protection locked="0"/>
    </xf>
    <xf numFmtId="38" fontId="33" fillId="0" borderId="27" xfId="4" applyFont="1" applyFill="1" applyBorder="1" applyAlignment="1" applyProtection="1">
      <alignment horizontal="right" vertical="center"/>
      <protection locked="0"/>
    </xf>
    <xf numFmtId="38" fontId="33" fillId="0" borderId="25" xfId="4" applyFont="1" applyFill="1" applyBorder="1" applyAlignment="1" applyProtection="1">
      <alignment horizontal="right" vertical="center"/>
      <protection locked="0"/>
    </xf>
    <xf numFmtId="38" fontId="33" fillId="0" borderId="52" xfId="4" applyFont="1" applyFill="1" applyBorder="1" applyAlignment="1" applyProtection="1">
      <alignment horizontal="right" vertical="center"/>
      <protection locked="0"/>
    </xf>
    <xf numFmtId="38" fontId="33" fillId="0" borderId="176" xfId="4" applyFont="1" applyFill="1" applyBorder="1" applyAlignment="1" applyProtection="1">
      <alignment horizontal="right" vertical="center"/>
      <protection locked="0"/>
    </xf>
    <xf numFmtId="38" fontId="33" fillId="0" borderId="177" xfId="4" applyFont="1" applyFill="1" applyBorder="1" applyAlignment="1" applyProtection="1">
      <alignment horizontal="right" vertical="center"/>
      <protection locked="0"/>
    </xf>
    <xf numFmtId="38" fontId="33" fillId="0" borderId="21" xfId="4" applyFont="1" applyFill="1" applyBorder="1" applyAlignment="1" applyProtection="1">
      <alignment horizontal="right" vertical="center"/>
      <protection locked="0"/>
    </xf>
    <xf numFmtId="38" fontId="33" fillId="0" borderId="41" xfId="4" applyFont="1" applyFill="1" applyBorder="1" applyAlignment="1" applyProtection="1">
      <alignment horizontal="right" vertical="center"/>
      <protection locked="0"/>
    </xf>
    <xf numFmtId="38" fontId="33" fillId="0" borderId="211" xfId="4" applyFont="1" applyFill="1" applyBorder="1" applyAlignment="1" applyProtection="1">
      <alignment horizontal="right" vertical="center"/>
      <protection locked="0"/>
    </xf>
    <xf numFmtId="38" fontId="33" fillId="3" borderId="56" xfId="4" applyFont="1" applyFill="1" applyBorder="1" applyAlignment="1" applyProtection="1">
      <alignment horizontal="right" vertical="center"/>
    </xf>
    <xf numFmtId="38" fontId="33" fillId="3" borderId="62" xfId="4" applyFont="1" applyFill="1" applyBorder="1" applyAlignment="1" applyProtection="1">
      <alignment horizontal="right" vertical="center"/>
    </xf>
    <xf numFmtId="38" fontId="33" fillId="3" borderId="57" xfId="4" applyFont="1" applyFill="1" applyBorder="1" applyAlignment="1" applyProtection="1">
      <alignment horizontal="right" vertical="center"/>
    </xf>
    <xf numFmtId="176" fontId="30" fillId="3" borderId="0" xfId="0" applyNumberFormat="1" applyFont="1" applyFill="1" applyAlignment="1">
      <alignment horizontal="distributed"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0" fillId="3" borderId="1" xfId="0" applyFont="1" applyFill="1" applyBorder="1" applyAlignment="1">
      <alignment horizontal="center" vertical="center" shrinkToFit="1"/>
    </xf>
    <xf numFmtId="0" fontId="30" fillId="3" borderId="2" xfId="0" applyFont="1" applyFill="1" applyBorder="1" applyAlignment="1">
      <alignment horizontal="center" vertical="center" shrinkToFit="1"/>
    </xf>
    <xf numFmtId="0" fontId="30" fillId="3" borderId="24" xfId="0" applyFont="1" applyFill="1" applyBorder="1" applyAlignment="1">
      <alignment horizontal="center" vertical="center" shrinkToFit="1"/>
    </xf>
    <xf numFmtId="0" fontId="33" fillId="3" borderId="185" xfId="0" applyFont="1" applyFill="1" applyBorder="1" applyAlignment="1">
      <alignment horizontal="left" vertical="center"/>
    </xf>
    <xf numFmtId="0" fontId="33" fillId="3" borderId="262" xfId="0" applyFont="1" applyFill="1" applyBorder="1" applyAlignment="1">
      <alignment horizontal="left" vertical="center"/>
    </xf>
    <xf numFmtId="0" fontId="33" fillId="3" borderId="191" xfId="0" applyFont="1" applyFill="1" applyBorder="1" applyAlignment="1">
      <alignment horizontal="left" vertical="center"/>
    </xf>
    <xf numFmtId="0" fontId="30" fillId="3" borderId="17"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18" xfId="0" applyFont="1" applyFill="1" applyBorder="1" applyAlignment="1">
      <alignment horizontal="center" vertical="center"/>
    </xf>
    <xf numFmtId="0" fontId="30" fillId="3" borderId="0" xfId="0" applyFont="1" applyFill="1" applyAlignment="1">
      <alignment horizontal="center" vertical="center"/>
    </xf>
    <xf numFmtId="0" fontId="30" fillId="3" borderId="12"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22" xfId="0" applyFont="1" applyFill="1" applyBorder="1" applyAlignment="1">
      <alignment horizontal="center" vertical="center"/>
    </xf>
    <xf numFmtId="0" fontId="33" fillId="3" borderId="260" xfId="0" applyFont="1" applyFill="1" applyBorder="1" applyAlignment="1">
      <alignment horizontal="left" vertical="center"/>
    </xf>
    <xf numFmtId="0" fontId="33" fillId="3" borderId="263" xfId="0" applyFont="1" applyFill="1" applyBorder="1" applyAlignment="1">
      <alignment horizontal="left" vertical="center"/>
    </xf>
    <xf numFmtId="0" fontId="33" fillId="3" borderId="264" xfId="0" applyFont="1" applyFill="1" applyBorder="1" applyAlignment="1">
      <alignment horizontal="left" vertical="center"/>
    </xf>
    <xf numFmtId="0" fontId="33" fillId="3" borderId="5" xfId="0" applyFont="1" applyFill="1" applyBorder="1" applyAlignment="1">
      <alignment horizontal="left" vertical="center"/>
    </xf>
    <xf numFmtId="0" fontId="33" fillId="3" borderId="0" xfId="0" applyFont="1" applyFill="1" applyAlignment="1">
      <alignment horizontal="left" vertical="center"/>
    </xf>
    <xf numFmtId="0" fontId="33" fillId="3" borderId="12" xfId="0" applyFont="1" applyFill="1" applyBorder="1" applyAlignment="1">
      <alignment horizontal="left" vertical="center"/>
    </xf>
    <xf numFmtId="0" fontId="33" fillId="3" borderId="7" xfId="0" applyFont="1" applyFill="1" applyBorder="1" applyAlignment="1">
      <alignment horizontal="left" vertical="center"/>
    </xf>
    <xf numFmtId="0" fontId="33" fillId="3" borderId="10" xfId="0" applyFont="1" applyFill="1" applyBorder="1" applyAlignment="1">
      <alignment horizontal="left" vertical="center"/>
    </xf>
    <xf numFmtId="0" fontId="33" fillId="3" borderId="11" xfId="0" applyFont="1" applyFill="1" applyBorder="1" applyAlignment="1">
      <alignment horizontal="left" vertical="center"/>
    </xf>
    <xf numFmtId="0" fontId="31" fillId="3" borderId="176" xfId="0" applyFont="1" applyFill="1" applyBorder="1" applyAlignment="1">
      <alignment horizontal="center" vertical="center" wrapText="1"/>
    </xf>
    <xf numFmtId="0" fontId="31" fillId="3" borderId="211" xfId="0" applyFont="1" applyFill="1" applyBorder="1" applyAlignment="1">
      <alignment horizontal="center" vertical="center" wrapText="1"/>
    </xf>
    <xf numFmtId="0" fontId="31" fillId="3" borderId="212" xfId="0" applyFont="1" applyFill="1" applyBorder="1" applyAlignment="1">
      <alignment horizontal="center" vertical="center" wrapText="1"/>
    </xf>
    <xf numFmtId="178" fontId="33" fillId="3" borderId="185" xfId="0" applyNumberFormat="1" applyFont="1" applyFill="1" applyBorder="1" applyAlignment="1">
      <alignment horizontal="center" vertical="center" wrapText="1"/>
    </xf>
    <xf numFmtId="178" fontId="33" fillId="3" borderId="262" xfId="0" applyNumberFormat="1" applyFont="1" applyFill="1" applyBorder="1" applyAlignment="1">
      <alignment horizontal="center" vertical="center" wrapText="1"/>
    </xf>
    <xf numFmtId="178" fontId="33" fillId="3" borderId="191" xfId="0" applyNumberFormat="1"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8" fillId="3" borderId="30"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28" xfId="0" applyFont="1" applyFill="1" applyBorder="1" applyAlignment="1">
      <alignment horizontal="center" vertical="center"/>
    </xf>
    <xf numFmtId="0" fontId="8" fillId="0" borderId="28"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38" fontId="8" fillId="0" borderId="17"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0" fontId="9" fillId="3" borderId="242" xfId="0" applyFont="1" applyFill="1" applyBorder="1" applyAlignment="1">
      <alignment horizontal="center" vertical="center"/>
    </xf>
    <xf numFmtId="0" fontId="9" fillId="3" borderId="14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78" xfId="0" applyFont="1" applyFill="1" applyBorder="1" applyAlignment="1">
      <alignment horizontal="center" vertical="center"/>
    </xf>
    <xf numFmtId="0" fontId="9" fillId="3" borderId="262" xfId="0" applyFont="1" applyFill="1" applyBorder="1" applyAlignment="1">
      <alignment horizontal="center" vertical="center"/>
    </xf>
    <xf numFmtId="0" fontId="9" fillId="3" borderId="191" xfId="0" applyFont="1" applyFill="1" applyBorder="1" applyAlignment="1">
      <alignment horizontal="center" vertical="center"/>
    </xf>
    <xf numFmtId="0" fontId="9" fillId="3" borderId="29" xfId="0" applyFont="1" applyFill="1" applyBorder="1" applyAlignment="1">
      <alignment horizontal="left" vertical="center" wrapText="1"/>
    </xf>
    <xf numFmtId="38" fontId="8" fillId="3" borderId="1" xfId="1" applyFont="1" applyFill="1" applyBorder="1" applyAlignment="1" applyProtection="1">
      <alignment horizontal="right" vertical="center"/>
    </xf>
    <xf numFmtId="38" fontId="8" fillId="3" borderId="2" xfId="1" applyFont="1" applyFill="1" applyBorder="1" applyAlignment="1" applyProtection="1">
      <alignment horizontal="right" vertical="center"/>
    </xf>
    <xf numFmtId="0" fontId="18" fillId="3" borderId="5" xfId="0" applyFont="1" applyFill="1" applyBorder="1" applyAlignment="1">
      <alignment horizontal="center" vertical="center"/>
    </xf>
    <xf numFmtId="0" fontId="18" fillId="3" borderId="19" xfId="0" applyFont="1" applyFill="1" applyBorder="1" applyAlignment="1">
      <alignment horizontal="center" vertical="center"/>
    </xf>
    <xf numFmtId="38" fontId="8" fillId="0" borderId="40" xfId="1" applyFont="1" applyFill="1" applyBorder="1" applyAlignment="1" applyProtection="1">
      <alignment horizontal="right" vertical="center"/>
      <protection locked="0"/>
    </xf>
    <xf numFmtId="38" fontId="8" fillId="0" borderId="20" xfId="1" applyFont="1" applyFill="1" applyBorder="1" applyAlignment="1" applyProtection="1">
      <alignment horizontal="right" vertical="center"/>
      <protection locked="0"/>
    </xf>
    <xf numFmtId="0" fontId="9" fillId="3" borderId="34" xfId="0" applyFont="1" applyFill="1" applyBorder="1" applyAlignment="1">
      <alignment horizontal="left" vertical="center" wrapText="1"/>
    </xf>
    <xf numFmtId="0" fontId="9" fillId="3" borderId="177" xfId="0" applyFont="1" applyFill="1" applyBorder="1" applyAlignment="1">
      <alignment horizontal="left" vertical="center" wrapText="1"/>
    </xf>
    <xf numFmtId="38" fontId="8" fillId="3" borderId="34" xfId="1" applyFont="1" applyFill="1" applyBorder="1" applyAlignment="1" applyProtection="1">
      <alignment horizontal="right" vertical="center"/>
    </xf>
    <xf numFmtId="38" fontId="8" fillId="3" borderId="211" xfId="1" applyFont="1" applyFill="1" applyBorder="1" applyAlignment="1" applyProtection="1">
      <alignment horizontal="right" vertical="center"/>
    </xf>
    <xf numFmtId="0" fontId="30" fillId="2" borderId="5" xfId="0" applyFont="1" applyFill="1" applyBorder="1" applyAlignment="1" applyProtection="1">
      <alignment horizontal="center" vertical="center"/>
      <protection locked="0"/>
    </xf>
    <xf numFmtId="0" fontId="44" fillId="0" borderId="0" xfId="0" applyFont="1" applyAlignment="1">
      <alignment horizontal="left" vertical="center" shrinkToFit="1"/>
    </xf>
    <xf numFmtId="0" fontId="30" fillId="3" borderId="2" xfId="0" applyFont="1" applyFill="1" applyBorder="1" applyAlignment="1">
      <alignment horizontal="center" vertical="center"/>
    </xf>
    <xf numFmtId="0" fontId="18" fillId="3" borderId="176" xfId="0" applyFont="1" applyFill="1" applyBorder="1" applyAlignment="1">
      <alignment horizontal="center" vertical="center"/>
    </xf>
    <xf numFmtId="0" fontId="18" fillId="3" borderId="177" xfId="0" applyFont="1" applyFill="1" applyBorder="1" applyAlignment="1">
      <alignment horizontal="center" vertical="center"/>
    </xf>
    <xf numFmtId="38" fontId="8" fillId="0" borderId="23" xfId="1" applyFont="1" applyFill="1" applyBorder="1" applyAlignment="1" applyProtection="1">
      <alignment horizontal="right" vertical="center"/>
      <protection locked="0"/>
    </xf>
    <xf numFmtId="38" fontId="8" fillId="0" borderId="21" xfId="1" applyFont="1" applyFill="1" applyBorder="1" applyAlignment="1" applyProtection="1">
      <alignment horizontal="right" vertical="center"/>
      <protection locked="0"/>
    </xf>
    <xf numFmtId="0" fontId="18" fillId="3" borderId="17" xfId="0" applyFont="1" applyFill="1" applyBorder="1" applyAlignment="1">
      <alignment horizontal="center" vertical="center"/>
    </xf>
    <xf numFmtId="0" fontId="84" fillId="0" borderId="0" xfId="0" applyFont="1" applyFill="1" applyAlignment="1">
      <alignment horizontal="left" vertical="center" wrapText="1"/>
    </xf>
    <xf numFmtId="0" fontId="84" fillId="0" borderId="0" xfId="0" applyFont="1" applyFill="1" applyAlignment="1">
      <alignment horizontal="left" vertical="center"/>
    </xf>
    <xf numFmtId="0" fontId="9" fillId="3" borderId="260" xfId="0" applyFont="1" applyFill="1" applyBorder="1" applyAlignment="1">
      <alignment horizontal="left" vertical="center"/>
    </xf>
    <xf numFmtId="0" fontId="9" fillId="3" borderId="263" xfId="0" applyFont="1" applyFill="1" applyBorder="1" applyAlignment="1">
      <alignment horizontal="left" vertical="center"/>
    </xf>
    <xf numFmtId="0" fontId="9" fillId="3" borderId="264"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2" xfId="0" applyFont="1" applyFill="1" applyBorder="1" applyAlignment="1">
      <alignment horizontal="left" vertical="center"/>
    </xf>
    <xf numFmtId="0" fontId="9" fillId="3" borderId="7"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81" xfId="0" applyFont="1" applyFill="1" applyBorder="1" applyAlignment="1">
      <alignment horizontal="left" vertical="center"/>
    </xf>
    <xf numFmtId="0" fontId="30" fillId="2" borderId="5" xfId="0"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32" fillId="3" borderId="49" xfId="0" applyFont="1" applyFill="1" applyBorder="1" applyAlignment="1">
      <alignment vertical="center" wrapText="1"/>
    </xf>
    <xf numFmtId="0" fontId="0" fillId="3" borderId="50" xfId="0" applyFill="1" applyBorder="1" applyAlignment="1">
      <alignment vertical="center" wrapText="1"/>
    </xf>
    <xf numFmtId="0" fontId="35" fillId="3" borderId="260" xfId="0" applyFont="1" applyFill="1" applyBorder="1" applyAlignment="1">
      <alignment horizontal="left" vertical="center" wrapText="1"/>
    </xf>
    <xf numFmtId="0" fontId="35" fillId="3" borderId="266" xfId="0" applyFont="1" applyFill="1" applyBorder="1" applyAlignment="1">
      <alignment horizontal="left" vertical="center" wrapText="1"/>
    </xf>
    <xf numFmtId="0" fontId="30" fillId="3" borderId="265" xfId="0" applyFont="1" applyFill="1" applyBorder="1" applyAlignment="1">
      <alignment horizontal="left" vertical="center" wrapText="1"/>
    </xf>
    <xf numFmtId="0" fontId="30" fillId="3" borderId="266" xfId="0" applyFont="1" applyFill="1" applyBorder="1" applyAlignment="1">
      <alignment horizontal="left" vertical="center"/>
    </xf>
    <xf numFmtId="38" fontId="33" fillId="3" borderId="43" xfId="4" applyFont="1" applyFill="1" applyBorder="1" applyAlignment="1" applyProtection="1">
      <alignment horizontal="right" vertical="center"/>
    </xf>
    <xf numFmtId="38" fontId="33" fillId="3" borderId="16" xfId="4" applyFont="1" applyFill="1" applyBorder="1" applyAlignment="1" applyProtection="1">
      <alignment horizontal="right" vertical="center"/>
    </xf>
    <xf numFmtId="38" fontId="33" fillId="0" borderId="16" xfId="4" applyFont="1" applyFill="1" applyBorder="1" applyAlignment="1" applyProtection="1">
      <alignment horizontal="right" vertical="center"/>
      <protection locked="0"/>
    </xf>
    <xf numFmtId="38" fontId="33" fillId="0" borderId="9" xfId="4" applyFont="1" applyFill="1" applyBorder="1" applyAlignment="1" applyProtection="1">
      <alignment horizontal="right" vertical="center"/>
      <protection locked="0"/>
    </xf>
    <xf numFmtId="0" fontId="47" fillId="0" borderId="0" xfId="0" applyFont="1" applyAlignment="1">
      <alignment horizontal="left" vertical="center" shrinkToFit="1"/>
    </xf>
    <xf numFmtId="0" fontId="30" fillId="3" borderId="262" xfId="0" applyFont="1" applyFill="1" applyBorder="1" applyAlignment="1">
      <alignment horizontal="left" vertical="center"/>
    </xf>
    <xf numFmtId="0" fontId="30" fillId="3" borderId="191" xfId="0" applyFont="1" applyFill="1" applyBorder="1" applyAlignment="1">
      <alignment horizontal="left" vertical="center"/>
    </xf>
    <xf numFmtId="0" fontId="30" fillId="3" borderId="6"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56" xfId="0" applyFont="1" applyFill="1" applyBorder="1" applyAlignment="1">
      <alignment horizontal="left" vertical="center" shrinkToFit="1"/>
    </xf>
    <xf numFmtId="0" fontId="30" fillId="3" borderId="62" xfId="0" applyFont="1" applyFill="1" applyBorder="1" applyAlignment="1">
      <alignment horizontal="left" vertical="center" shrinkToFit="1"/>
    </xf>
    <xf numFmtId="0" fontId="30" fillId="3" borderId="57" xfId="0" applyFont="1" applyFill="1" applyBorder="1" applyAlignment="1">
      <alignment horizontal="left" vertical="center" shrinkToFit="1"/>
    </xf>
    <xf numFmtId="0" fontId="45" fillId="3" borderId="35" xfId="0" applyFont="1" applyFill="1" applyBorder="1" applyAlignment="1">
      <alignment horizontal="left" vertical="center" shrinkToFit="1"/>
    </xf>
    <xf numFmtId="0" fontId="45" fillId="3" borderId="36" xfId="0" applyFont="1" applyFill="1" applyBorder="1" applyAlignment="1">
      <alignment horizontal="left" vertical="center" shrinkToFit="1"/>
    </xf>
    <xf numFmtId="0" fontId="45" fillId="3" borderId="38" xfId="0" applyFont="1" applyFill="1" applyBorder="1" applyAlignment="1">
      <alignment horizontal="left" vertical="center" shrinkToFit="1"/>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30" xfId="0" applyFont="1" applyFill="1" applyBorder="1" applyAlignment="1">
      <alignment horizontal="left" vertical="center"/>
    </xf>
    <xf numFmtId="0" fontId="30" fillId="3" borderId="2" xfId="0" applyFont="1" applyFill="1" applyBorder="1" applyAlignment="1">
      <alignment horizontal="left" vertical="center"/>
    </xf>
    <xf numFmtId="0" fontId="30" fillId="3" borderId="24" xfId="0" applyFont="1" applyFill="1" applyBorder="1" applyAlignment="1">
      <alignment horizontal="left" vertical="center"/>
    </xf>
    <xf numFmtId="0" fontId="30" fillId="3" borderId="6" xfId="0" applyFont="1" applyFill="1" applyBorder="1" applyAlignment="1">
      <alignment horizontal="left" vertical="center" shrinkToFit="1"/>
    </xf>
    <xf numFmtId="0" fontId="30" fillId="3" borderId="20" xfId="0" applyFont="1" applyFill="1" applyBorder="1" applyAlignment="1">
      <alignment horizontal="left" vertical="center" shrinkToFit="1"/>
    </xf>
    <xf numFmtId="0" fontId="30" fillId="3" borderId="26" xfId="0" applyFont="1" applyFill="1" applyBorder="1" applyAlignment="1">
      <alignment horizontal="left" vertical="center" shrinkToFit="1"/>
    </xf>
    <xf numFmtId="0" fontId="30" fillId="3" borderId="264" xfId="0" applyFont="1" applyFill="1" applyBorder="1" applyAlignment="1">
      <alignment horizontal="left" vertical="center"/>
    </xf>
    <xf numFmtId="0" fontId="45" fillId="3" borderId="260" xfId="0" applyFont="1" applyFill="1" applyBorder="1" applyAlignment="1">
      <alignment horizontal="center" vertical="center"/>
    </xf>
    <xf numFmtId="0" fontId="45" fillId="3" borderId="263" xfId="0" applyFont="1" applyFill="1" applyBorder="1" applyAlignment="1">
      <alignment horizontal="center" vertical="center"/>
    </xf>
    <xf numFmtId="0" fontId="45" fillId="3" borderId="264" xfId="0" applyFont="1" applyFill="1" applyBorder="1" applyAlignment="1">
      <alignment horizontal="center" vertical="center"/>
    </xf>
    <xf numFmtId="0" fontId="8" fillId="0" borderId="80" xfId="5" applyFont="1" applyBorder="1" applyAlignment="1" applyProtection="1">
      <alignment horizontal="center" vertical="center"/>
      <protection locked="0"/>
    </xf>
    <xf numFmtId="0" fontId="8" fillId="0" borderId="0" xfId="5" applyFont="1" applyAlignment="1" applyProtection="1">
      <alignment horizontal="center" vertical="center"/>
      <protection locked="0"/>
    </xf>
    <xf numFmtId="0" fontId="8" fillId="0" borderId="79" xfId="5" applyFont="1" applyBorder="1" applyAlignment="1" applyProtection="1">
      <alignment horizontal="center" vertical="center"/>
      <protection locked="0"/>
    </xf>
    <xf numFmtId="0" fontId="8" fillId="3" borderId="185" xfId="5" applyFont="1" applyFill="1" applyBorder="1" applyAlignment="1">
      <alignment horizontal="center" vertical="center" wrapText="1"/>
    </xf>
    <xf numFmtId="0" fontId="8" fillId="3" borderId="262" xfId="5" applyFont="1" applyFill="1" applyBorder="1" applyAlignment="1">
      <alignment horizontal="center" vertical="center" wrapText="1"/>
    </xf>
    <xf numFmtId="0" fontId="8" fillId="3" borderId="190" xfId="5" applyFont="1" applyFill="1" applyBorder="1" applyAlignment="1">
      <alignment horizontal="center" vertical="center" wrapText="1"/>
    </xf>
    <xf numFmtId="0" fontId="8" fillId="3" borderId="182" xfId="5" applyFont="1" applyFill="1" applyBorder="1" applyAlignment="1">
      <alignment horizontal="left" vertical="center" wrapText="1"/>
    </xf>
    <xf numFmtId="0" fontId="8" fillId="3" borderId="262" xfId="5" applyFont="1" applyFill="1" applyBorder="1" applyAlignment="1">
      <alignment horizontal="left" vertical="center" wrapText="1"/>
    </xf>
    <xf numFmtId="0" fontId="8" fillId="3" borderId="191" xfId="5" applyFont="1" applyFill="1" applyBorder="1" applyAlignment="1">
      <alignment horizontal="left" vertical="center" wrapText="1"/>
    </xf>
    <xf numFmtId="0" fontId="8" fillId="0" borderId="89" xfId="5" applyFont="1" applyBorder="1" applyAlignment="1" applyProtection="1">
      <alignment horizontal="left" vertical="center" wrapText="1"/>
      <protection locked="0"/>
    </xf>
    <xf numFmtId="0" fontId="8" fillId="0" borderId="88" xfId="5" applyFont="1" applyBorder="1" applyAlignment="1" applyProtection="1">
      <alignment horizontal="left" vertical="center" wrapText="1"/>
      <protection locked="0"/>
    </xf>
    <xf numFmtId="0" fontId="8" fillId="0" borderId="87" xfId="5" applyFont="1" applyBorder="1" applyAlignment="1" applyProtection="1">
      <alignment horizontal="left" vertical="center" wrapText="1"/>
      <protection locked="0"/>
    </xf>
    <xf numFmtId="0" fontId="52" fillId="3" borderId="274" xfId="5" applyFont="1" applyFill="1" applyBorder="1" applyAlignment="1">
      <alignment horizontal="center" vertical="center" wrapText="1"/>
    </xf>
    <xf numFmtId="0" fontId="52" fillId="3" borderId="80" xfId="5" applyFont="1" applyFill="1" applyBorder="1" applyAlignment="1">
      <alignment horizontal="center" vertical="center" wrapText="1"/>
    </xf>
    <xf numFmtId="0" fontId="52" fillId="3" borderId="78" xfId="5" applyFont="1" applyFill="1" applyBorder="1" applyAlignment="1">
      <alignment horizontal="center" vertical="center" wrapText="1"/>
    </xf>
    <xf numFmtId="176" fontId="9" fillId="3" borderId="185" xfId="5" applyNumberFormat="1" applyFont="1" applyFill="1" applyBorder="1" applyAlignment="1">
      <alignment horizontal="center" vertical="center" wrapText="1"/>
    </xf>
    <xf numFmtId="176" fontId="9" fillId="3" borderId="184" xfId="5" applyNumberFormat="1" applyFont="1" applyFill="1" applyBorder="1" applyAlignment="1">
      <alignment horizontal="center" vertical="center" wrapText="1"/>
    </xf>
    <xf numFmtId="176" fontId="9" fillId="3" borderId="183" xfId="5" applyNumberFormat="1" applyFont="1" applyFill="1" applyBorder="1" applyAlignment="1">
      <alignment horizontal="center" vertical="center" wrapText="1"/>
    </xf>
    <xf numFmtId="0" fontId="9" fillId="3" borderId="275" xfId="5" applyFont="1" applyFill="1" applyBorder="1" applyAlignment="1">
      <alignment horizontal="center" vertical="center" wrapText="1"/>
    </xf>
    <xf numFmtId="0" fontId="9" fillId="3" borderId="276" xfId="5" applyFont="1" applyFill="1" applyBorder="1" applyAlignment="1">
      <alignment horizontal="center" vertical="center" wrapText="1"/>
    </xf>
    <xf numFmtId="0" fontId="9" fillId="3" borderId="277" xfId="5" applyFont="1" applyFill="1" applyBorder="1" applyAlignment="1">
      <alignment horizontal="center" vertical="center" wrapText="1"/>
    </xf>
    <xf numFmtId="0" fontId="8" fillId="0" borderId="278" xfId="5" applyFont="1" applyBorder="1" applyAlignment="1" applyProtection="1">
      <alignment horizontal="left" vertical="top" wrapText="1"/>
      <protection locked="0"/>
    </xf>
    <xf numFmtId="0" fontId="8" fillId="0" borderId="279" xfId="5" applyFont="1" applyBorder="1" applyAlignment="1" applyProtection="1">
      <alignment horizontal="left" vertical="top" wrapText="1"/>
      <protection locked="0"/>
    </xf>
    <xf numFmtId="0" fontId="8" fillId="0" borderId="280" xfId="5" applyFont="1" applyBorder="1" applyAlignment="1" applyProtection="1">
      <alignment horizontal="left" vertical="top" wrapText="1"/>
      <protection locked="0"/>
    </xf>
    <xf numFmtId="0" fontId="8" fillId="0" borderId="278" xfId="5" applyFont="1" applyBorder="1" applyAlignment="1" applyProtection="1">
      <alignment horizontal="left" vertical="center" wrapText="1"/>
      <protection locked="0"/>
    </xf>
    <xf numFmtId="0" fontId="8" fillId="0" borderId="279" xfId="5" applyFont="1" applyBorder="1" applyAlignment="1" applyProtection="1">
      <alignment horizontal="left" vertical="center" wrapText="1"/>
      <protection locked="0"/>
    </xf>
    <xf numFmtId="0" fontId="8" fillId="0" borderId="280" xfId="5" applyFont="1" applyBorder="1" applyAlignment="1" applyProtection="1">
      <alignment horizontal="left" vertical="center" wrapText="1"/>
      <protection locked="0"/>
    </xf>
    <xf numFmtId="0" fontId="8" fillId="0" borderId="96" xfId="5" applyFont="1" applyBorder="1" applyAlignment="1" applyProtection="1">
      <alignment horizontal="left" vertical="center" wrapText="1"/>
      <protection locked="0"/>
    </xf>
    <xf numFmtId="0" fontId="8" fillId="0" borderId="117" xfId="5" applyFont="1" applyBorder="1" applyAlignment="1" applyProtection="1">
      <alignment horizontal="left" vertical="center" wrapText="1"/>
      <protection locked="0"/>
    </xf>
    <xf numFmtId="0" fontId="8" fillId="0" borderId="95" xfId="5" applyFont="1" applyBorder="1" applyAlignment="1" applyProtection="1">
      <alignment horizontal="left" vertical="center" wrapText="1"/>
      <protection locked="0"/>
    </xf>
    <xf numFmtId="0" fontId="8" fillId="0" borderId="94" xfId="5" applyFont="1" applyBorder="1" applyAlignment="1" applyProtection="1">
      <alignment horizontal="left" vertical="center" wrapText="1"/>
      <protection locked="0"/>
    </xf>
    <xf numFmtId="0" fontId="8" fillId="0" borderId="122" xfId="5" applyFont="1" applyBorder="1" applyAlignment="1" applyProtection="1">
      <alignment horizontal="left" vertical="center" wrapText="1"/>
      <protection locked="0"/>
    </xf>
    <xf numFmtId="0" fontId="8" fillId="0" borderId="93" xfId="5" applyFont="1" applyBorder="1" applyAlignment="1" applyProtection="1">
      <alignment horizontal="left" vertical="center" wrapText="1"/>
      <protection locked="0"/>
    </xf>
    <xf numFmtId="0" fontId="52" fillId="3" borderId="273" xfId="5" applyFont="1" applyFill="1" applyBorder="1" applyAlignment="1">
      <alignment horizontal="center" vertical="center" wrapText="1"/>
    </xf>
    <xf numFmtId="0" fontId="52" fillId="3" borderId="99" xfId="5" applyFont="1" applyFill="1" applyBorder="1" applyAlignment="1">
      <alignment horizontal="center" vertical="center" wrapText="1"/>
    </xf>
    <xf numFmtId="0" fontId="9" fillId="3" borderId="181" xfId="5" applyFont="1" applyFill="1" applyBorder="1" applyAlignment="1">
      <alignment horizontal="center" vertical="center" wrapText="1"/>
    </xf>
    <xf numFmtId="0" fontId="9" fillId="3" borderId="185" xfId="5" applyFont="1" applyFill="1" applyBorder="1" applyAlignment="1">
      <alignment horizontal="center" vertical="center" wrapText="1"/>
    </xf>
    <xf numFmtId="0" fontId="9" fillId="3" borderId="180" xfId="5" applyFont="1" applyFill="1" applyBorder="1" applyAlignment="1">
      <alignment horizontal="center" vertical="center" wrapText="1"/>
    </xf>
    <xf numFmtId="0" fontId="8" fillId="0" borderId="101" xfId="5" applyFont="1" applyBorder="1" applyAlignment="1" applyProtection="1">
      <alignment horizontal="left" vertical="center" wrapText="1"/>
      <protection locked="0"/>
    </xf>
    <xf numFmtId="0" fontId="8" fillId="0" borderId="120" xfId="5" applyFont="1" applyBorder="1" applyAlignment="1" applyProtection="1">
      <alignment horizontal="left" vertical="center" wrapText="1"/>
      <protection locked="0"/>
    </xf>
    <xf numFmtId="0" fontId="8" fillId="0" borderId="100" xfId="5" applyFont="1" applyBorder="1" applyAlignment="1" applyProtection="1">
      <alignment horizontal="left" vertical="center" wrapText="1"/>
      <protection locked="0"/>
    </xf>
    <xf numFmtId="0" fontId="52" fillId="3" borderId="268" xfId="5" applyFont="1" applyFill="1" applyBorder="1" applyAlignment="1">
      <alignment horizontal="center" vertical="center" wrapText="1"/>
    </xf>
    <xf numFmtId="0" fontId="52" fillId="3" borderId="86" xfId="5" applyFont="1" applyFill="1" applyBorder="1" applyAlignment="1">
      <alignment horizontal="center" vertical="center" wrapText="1"/>
    </xf>
    <xf numFmtId="0" fontId="52" fillId="3" borderId="84" xfId="5" applyFont="1" applyFill="1" applyBorder="1" applyAlignment="1">
      <alignment horizontal="center" vertical="center" wrapText="1"/>
    </xf>
    <xf numFmtId="0" fontId="8" fillId="0" borderId="281" xfId="5" applyFont="1" applyBorder="1" applyAlignment="1" applyProtection="1">
      <alignment horizontal="left" vertical="top" wrapText="1"/>
      <protection locked="0"/>
    </xf>
    <xf numFmtId="0" fontId="8" fillId="0" borderId="282" xfId="5" applyFont="1" applyBorder="1" applyAlignment="1" applyProtection="1">
      <alignment horizontal="left" vertical="top" wrapText="1"/>
      <protection locked="0"/>
    </xf>
    <xf numFmtId="0" fontId="8" fillId="0" borderId="283" xfId="5" applyFont="1" applyBorder="1" applyAlignment="1" applyProtection="1">
      <alignment horizontal="left" vertical="top" wrapText="1"/>
      <protection locked="0"/>
    </xf>
    <xf numFmtId="0" fontId="8" fillId="0" borderId="85" xfId="5" applyFont="1" applyBorder="1" applyAlignment="1" applyProtection="1">
      <alignment horizontal="left" vertical="top" wrapText="1"/>
      <protection locked="0"/>
    </xf>
    <xf numFmtId="0" fontId="8" fillId="0" borderId="0" xfId="5" applyFont="1" applyAlignment="1" applyProtection="1">
      <alignment horizontal="left" vertical="top" wrapText="1"/>
      <protection locked="0"/>
    </xf>
    <xf numFmtId="0" fontId="8" fillId="0" borderId="79" xfId="5" applyFont="1" applyBorder="1" applyAlignment="1" applyProtection="1">
      <alignment horizontal="left" vertical="top" wrapText="1"/>
      <protection locked="0"/>
    </xf>
    <xf numFmtId="0" fontId="8" fillId="0" borderId="83" xfId="5" applyFont="1" applyBorder="1" applyAlignment="1" applyProtection="1">
      <alignment horizontal="left" vertical="top" wrapText="1"/>
      <protection locked="0"/>
    </xf>
    <xf numFmtId="0" fontId="8" fillId="0" borderId="77" xfId="5" applyFont="1" applyBorder="1" applyAlignment="1" applyProtection="1">
      <alignment horizontal="left" vertical="top" wrapText="1"/>
      <protection locked="0"/>
    </xf>
    <xf numFmtId="0" fontId="8" fillId="0" borderId="76" xfId="5" applyFont="1" applyBorder="1" applyAlignment="1" applyProtection="1">
      <alignment horizontal="left" vertical="top" wrapText="1"/>
      <protection locked="0"/>
    </xf>
    <xf numFmtId="0" fontId="8" fillId="0" borderId="181" xfId="5" applyFont="1" applyBorder="1" applyAlignment="1" applyProtection="1">
      <alignment horizontal="left" vertical="center" wrapText="1"/>
      <protection locked="0"/>
    </xf>
    <xf numFmtId="0" fontId="8" fillId="0" borderId="185" xfId="5" applyFont="1" applyBorder="1" applyAlignment="1" applyProtection="1">
      <alignment horizontal="left" vertical="center" wrapText="1"/>
      <protection locked="0"/>
    </xf>
    <xf numFmtId="0" fontId="8" fillId="0" borderId="180" xfId="5" applyFont="1" applyBorder="1" applyAlignment="1" applyProtection="1">
      <alignment horizontal="left" vertical="center" wrapText="1"/>
      <protection locked="0"/>
    </xf>
    <xf numFmtId="0" fontId="8" fillId="0" borderId="96" xfId="5" applyFont="1" applyBorder="1" applyAlignment="1" applyProtection="1">
      <alignment horizontal="left" vertical="top" wrapText="1"/>
      <protection locked="0"/>
    </xf>
    <xf numFmtId="0" fontId="8" fillId="0" borderId="117" xfId="5" applyFont="1" applyBorder="1" applyAlignment="1" applyProtection="1">
      <alignment horizontal="left" vertical="top" wrapText="1"/>
      <protection locked="0"/>
    </xf>
    <xf numFmtId="0" fontId="8" fillId="0" borderId="95" xfId="5" applyFont="1" applyBorder="1" applyAlignment="1" applyProtection="1">
      <alignment horizontal="left" vertical="top" wrapText="1"/>
      <protection locked="0"/>
    </xf>
    <xf numFmtId="0" fontId="8" fillId="0" borderId="94" xfId="5" applyFont="1" applyBorder="1" applyAlignment="1" applyProtection="1">
      <alignment horizontal="left" vertical="top" wrapText="1"/>
      <protection locked="0"/>
    </xf>
    <xf numFmtId="0" fontId="8" fillId="0" borderId="122" xfId="5" applyFont="1" applyBorder="1" applyAlignment="1" applyProtection="1">
      <alignment horizontal="left" vertical="top" wrapText="1"/>
      <protection locked="0"/>
    </xf>
    <xf numFmtId="0" fontId="8" fillId="0" borderId="93" xfId="5" applyFont="1" applyBorder="1" applyAlignment="1" applyProtection="1">
      <alignment horizontal="left" vertical="top" wrapText="1"/>
      <protection locked="0"/>
    </xf>
    <xf numFmtId="0" fontId="8" fillId="0" borderId="98" xfId="5" applyFont="1" applyBorder="1" applyAlignment="1" applyProtection="1">
      <alignment horizontal="left" vertical="center" wrapText="1"/>
      <protection locked="0"/>
    </xf>
    <xf numFmtId="0" fontId="8" fillId="0" borderId="121" xfId="5" applyFont="1" applyBorder="1" applyAlignment="1" applyProtection="1">
      <alignment horizontal="left" vertical="center" wrapText="1"/>
      <protection locked="0"/>
    </xf>
    <xf numFmtId="0" fontId="8" fillId="0" borderId="97" xfId="5" applyFont="1" applyBorder="1" applyAlignment="1" applyProtection="1">
      <alignment horizontal="left" vertical="center" wrapText="1"/>
      <protection locked="0"/>
    </xf>
    <xf numFmtId="0" fontId="8" fillId="0" borderId="103" xfId="5" applyFont="1" applyBorder="1" applyAlignment="1" applyProtection="1">
      <alignment horizontal="left" vertical="center" wrapText="1"/>
      <protection locked="0"/>
    </xf>
    <xf numFmtId="0" fontId="14" fillId="0" borderId="103" xfId="5" applyBorder="1" applyAlignment="1" applyProtection="1">
      <alignment horizontal="left" vertical="center" wrapText="1"/>
      <protection locked="0"/>
    </xf>
    <xf numFmtId="0" fontId="14" fillId="0" borderId="123" xfId="5" applyBorder="1" applyAlignment="1" applyProtection="1">
      <alignment horizontal="left" vertical="center" wrapText="1"/>
      <protection locked="0"/>
    </xf>
    <xf numFmtId="0" fontId="14" fillId="0" borderId="102" xfId="5" applyBorder="1" applyAlignment="1" applyProtection="1">
      <alignment horizontal="left" vertical="center" wrapText="1"/>
      <protection locked="0"/>
    </xf>
    <xf numFmtId="0" fontId="8" fillId="0" borderId="269" xfId="5" applyFont="1" applyBorder="1" applyAlignment="1" applyProtection="1">
      <alignment horizontal="left" vertical="center" wrapText="1"/>
      <protection locked="0"/>
    </xf>
    <xf numFmtId="0" fontId="8" fillId="0" borderId="270" xfId="5" applyFont="1" applyBorder="1" applyAlignment="1" applyProtection="1">
      <alignment horizontal="left" vertical="center" wrapText="1"/>
      <protection locked="0"/>
    </xf>
    <xf numFmtId="0" fontId="8" fillId="0" borderId="271" xfId="5" applyFont="1" applyBorder="1" applyAlignment="1" applyProtection="1">
      <alignment horizontal="left" vertical="center" wrapText="1"/>
      <protection locked="0"/>
    </xf>
    <xf numFmtId="0" fontId="52" fillId="3" borderId="179" xfId="5" applyFont="1" applyFill="1" applyBorder="1" applyAlignment="1">
      <alignment horizontal="center" vertical="center" wrapText="1"/>
    </xf>
    <xf numFmtId="0" fontId="15" fillId="3" borderId="15" xfId="0" applyFont="1" applyFill="1" applyBorder="1" applyAlignment="1">
      <alignment vertical="center" textRotation="255" wrapText="1"/>
    </xf>
    <xf numFmtId="0" fontId="8" fillId="0" borderId="0" xfId="0" applyFont="1" applyAlignment="1">
      <alignment horizontal="left" vertical="center" wrapText="1"/>
    </xf>
    <xf numFmtId="0" fontId="9" fillId="3" borderId="1" xfId="0" applyFont="1" applyFill="1" applyBorder="1" applyAlignment="1">
      <alignment horizontal="left" vertical="center" wrapText="1" indent="3"/>
    </xf>
    <xf numFmtId="0" fontId="9" fillId="3" borderId="2" xfId="0" applyFont="1" applyFill="1" applyBorder="1" applyAlignment="1">
      <alignment horizontal="left" vertical="center" wrapText="1" indent="3"/>
    </xf>
    <xf numFmtId="0" fontId="9" fillId="3" borderId="24" xfId="0" applyFont="1" applyFill="1" applyBorder="1" applyAlignment="1">
      <alignment horizontal="left" vertical="center" wrapText="1" indent="3"/>
    </xf>
    <xf numFmtId="0" fontId="27" fillId="0" borderId="0" xfId="0" applyFont="1" applyAlignment="1">
      <alignment horizontal="center" vertical="center" wrapText="1"/>
    </xf>
    <xf numFmtId="0" fontId="27" fillId="0" borderId="0" xfId="0" applyFont="1" applyAlignment="1">
      <alignment horizontal="center" vertical="center"/>
    </xf>
    <xf numFmtId="0" fontId="8" fillId="3" borderId="185" xfId="0" applyFont="1" applyFill="1" applyBorder="1" applyAlignment="1">
      <alignment horizontal="left" vertical="center"/>
    </xf>
    <xf numFmtId="0" fontId="8" fillId="3" borderId="262" xfId="0" applyFont="1" applyFill="1" applyBorder="1" applyAlignment="1">
      <alignment horizontal="left" vertical="center"/>
    </xf>
    <xf numFmtId="0" fontId="8" fillId="3" borderId="191" xfId="0" applyFont="1" applyFill="1" applyBorder="1" applyAlignment="1">
      <alignment horizontal="left" vertical="center"/>
    </xf>
    <xf numFmtId="0" fontId="9" fillId="3" borderId="1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2" xfId="0" applyFont="1" applyFill="1" applyBorder="1" applyAlignment="1">
      <alignment horizontal="center" vertical="center"/>
    </xf>
    <xf numFmtId="0" fontId="8" fillId="3" borderId="185" xfId="0" applyFont="1" applyFill="1" applyBorder="1" applyAlignment="1">
      <alignment horizontal="center" vertical="center" wrapText="1"/>
    </xf>
    <xf numFmtId="0" fontId="8" fillId="3" borderId="262" xfId="0" applyFont="1" applyFill="1" applyBorder="1" applyAlignment="1">
      <alignment horizontal="center" vertical="center" wrapText="1"/>
    </xf>
    <xf numFmtId="0" fontId="8" fillId="3" borderId="191" xfId="0" applyFont="1" applyFill="1" applyBorder="1" applyAlignment="1">
      <alignment horizontal="center" vertical="center" wrapText="1"/>
    </xf>
    <xf numFmtId="0" fontId="8" fillId="0" borderId="191"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263" xfId="0" applyFont="1" applyBorder="1" applyAlignment="1" applyProtection="1">
      <alignment horizontal="left" vertical="center" wrapText="1"/>
      <protection locked="0"/>
    </xf>
    <xf numFmtId="0" fontId="8" fillId="0" borderId="264" xfId="0" applyFont="1" applyBorder="1" applyAlignment="1" applyProtection="1">
      <alignment horizontal="left" vertical="center" wrapText="1"/>
      <protection locked="0"/>
    </xf>
    <xf numFmtId="0" fontId="9" fillId="3" borderId="262" xfId="0" applyFont="1" applyFill="1" applyBorder="1" applyAlignment="1">
      <alignment horizontal="left" vertical="center"/>
    </xf>
    <xf numFmtId="0" fontId="9" fillId="3" borderId="191" xfId="0" applyFont="1" applyFill="1" applyBorder="1" applyAlignment="1">
      <alignment horizontal="left" vertical="center"/>
    </xf>
    <xf numFmtId="0" fontId="8" fillId="3" borderId="197" xfId="5" applyFont="1" applyFill="1" applyBorder="1" applyAlignment="1">
      <alignment horizontal="left" vertical="center" wrapText="1"/>
    </xf>
    <xf numFmtId="0" fontId="8" fillId="3" borderId="196" xfId="5" applyFont="1" applyFill="1" applyBorder="1" applyAlignment="1">
      <alignment horizontal="left" vertical="center" wrapText="1"/>
    </xf>
    <xf numFmtId="0" fontId="8" fillId="3" borderId="195" xfId="5" applyFont="1" applyFill="1" applyBorder="1" applyAlignment="1">
      <alignment horizontal="left" vertical="center" wrapText="1"/>
    </xf>
    <xf numFmtId="0" fontId="8" fillId="0" borderId="194" xfId="5" applyFont="1" applyBorder="1" applyAlignment="1" applyProtection="1">
      <alignment horizontal="left" vertical="center" wrapText="1"/>
      <protection locked="0"/>
    </xf>
    <xf numFmtId="0" fontId="8" fillId="0" borderId="187" xfId="5" applyFont="1" applyBorder="1" applyAlignment="1" applyProtection="1">
      <alignment horizontal="left" vertical="center" wrapText="1"/>
      <protection locked="0"/>
    </xf>
    <xf numFmtId="0" fontId="8" fillId="0" borderId="193" xfId="5" applyFont="1" applyBorder="1" applyAlignment="1" applyProtection="1">
      <alignment horizontal="left" vertical="center" wrapText="1"/>
      <protection locked="0"/>
    </xf>
    <xf numFmtId="0" fontId="8" fillId="3" borderId="141" xfId="5" applyFont="1" applyFill="1" applyBorder="1" applyAlignment="1">
      <alignment horizontal="left" vertical="center" wrapText="1"/>
    </xf>
    <xf numFmtId="0" fontId="8" fillId="3" borderId="142" xfId="5" applyFont="1" applyFill="1" applyBorder="1" applyAlignment="1">
      <alignment horizontal="left" vertical="center" wrapText="1"/>
    </xf>
    <xf numFmtId="0" fontId="8" fillId="3" borderId="143" xfId="5" applyFont="1" applyFill="1" applyBorder="1" applyAlignment="1">
      <alignment horizontal="left" vertical="center" wrapText="1"/>
    </xf>
    <xf numFmtId="0" fontId="9" fillId="3" borderId="184" xfId="5" applyFont="1" applyFill="1" applyBorder="1" applyAlignment="1">
      <alignment horizontal="center" vertical="center" wrapText="1"/>
    </xf>
    <xf numFmtId="0" fontId="9" fillId="3" borderId="191" xfId="5" applyFont="1" applyFill="1" applyBorder="1" applyAlignment="1">
      <alignment horizontal="center" vertical="center" wrapText="1"/>
    </xf>
    <xf numFmtId="0" fontId="9" fillId="3" borderId="190" xfId="5" applyFont="1" applyFill="1" applyBorder="1" applyAlignment="1">
      <alignment horizontal="center" vertical="center" wrapText="1"/>
    </xf>
    <xf numFmtId="0" fontId="8" fillId="0" borderId="118" xfId="5" applyFont="1" applyBorder="1" applyAlignment="1" applyProtection="1">
      <alignment horizontal="left" vertical="center" wrapText="1"/>
      <protection locked="0"/>
    </xf>
    <xf numFmtId="0" fontId="8" fillId="0" borderId="119" xfId="5" applyFont="1" applyBorder="1" applyAlignment="1" applyProtection="1">
      <alignment horizontal="left" vertical="center" wrapText="1"/>
      <protection locked="0"/>
    </xf>
    <xf numFmtId="0" fontId="8" fillId="3" borderId="145" xfId="5" applyFont="1" applyFill="1" applyBorder="1" applyAlignment="1">
      <alignment horizontal="center" vertical="center" wrapText="1"/>
    </xf>
    <xf numFmtId="0" fontId="8" fillId="3" borderId="142" xfId="5" applyFont="1" applyFill="1" applyBorder="1" applyAlignment="1">
      <alignment horizontal="center" vertical="center" wrapText="1"/>
    </xf>
    <xf numFmtId="0" fontId="8" fillId="3" borderId="146" xfId="5" applyFont="1" applyFill="1" applyBorder="1" applyAlignment="1">
      <alignment horizontal="center" vertical="center" wrapText="1"/>
    </xf>
    <xf numFmtId="0" fontId="8" fillId="0" borderId="184" xfId="5" applyFont="1" applyBorder="1" applyAlignment="1" applyProtection="1">
      <alignment horizontal="left" vertical="center" wrapText="1"/>
      <protection locked="0"/>
    </xf>
    <xf numFmtId="0" fontId="8" fillId="0" borderId="190" xfId="5" applyFont="1" applyBorder="1" applyAlignment="1" applyProtection="1">
      <alignment horizontal="left" vertical="center" wrapText="1"/>
      <protection locked="0"/>
    </xf>
    <xf numFmtId="0" fontId="12" fillId="0" borderId="0" xfId="5" applyFont="1" applyAlignment="1">
      <alignment horizontal="center" vertical="center" wrapText="1"/>
    </xf>
    <xf numFmtId="0" fontId="8" fillId="0" borderId="107" xfId="5" applyFont="1" applyBorder="1" applyAlignment="1" applyProtection="1">
      <alignment horizontal="left" vertical="center" wrapText="1"/>
      <protection locked="0"/>
    </xf>
    <xf numFmtId="0" fontId="8" fillId="0" borderId="106" xfId="5" applyFont="1" applyBorder="1" applyAlignment="1" applyProtection="1">
      <alignment horizontal="left" vertical="center" wrapText="1"/>
      <protection locked="0"/>
    </xf>
    <xf numFmtId="0" fontId="8" fillId="0" borderId="116" xfId="5" applyFont="1" applyBorder="1" applyAlignment="1" applyProtection="1">
      <alignment horizontal="left" vertical="center" wrapText="1"/>
      <protection locked="0"/>
    </xf>
    <xf numFmtId="0" fontId="52" fillId="3" borderId="92" xfId="5" applyFont="1" applyFill="1" applyBorder="1" applyAlignment="1">
      <alignment horizontal="center" vertical="center" wrapText="1"/>
    </xf>
    <xf numFmtId="0" fontId="52" fillId="3" borderId="90" xfId="5" applyFont="1" applyFill="1" applyBorder="1" applyAlignment="1">
      <alignment horizontal="center" vertical="center" wrapText="1"/>
    </xf>
    <xf numFmtId="0" fontId="8" fillId="0" borderId="91" xfId="5" applyFont="1" applyBorder="1" applyAlignment="1" applyProtection="1">
      <alignment horizontal="left" vertical="top" wrapText="1"/>
      <protection locked="0"/>
    </xf>
    <xf numFmtId="0" fontId="8" fillId="0" borderId="73" xfId="5" applyFont="1" applyBorder="1" applyAlignment="1" applyProtection="1">
      <alignment horizontal="left" vertical="top" wrapText="1"/>
      <protection locked="0"/>
    </xf>
    <xf numFmtId="0" fontId="8" fillId="0" borderId="81" xfId="5" applyFont="1" applyBorder="1" applyAlignment="1" applyProtection="1">
      <alignment horizontal="left" vertical="top" wrapText="1"/>
      <protection locked="0"/>
    </xf>
    <xf numFmtId="0" fontId="8" fillId="0" borderId="89" xfId="5" applyFont="1" applyBorder="1" applyAlignment="1" applyProtection="1">
      <alignment horizontal="left" vertical="top" wrapText="1"/>
      <protection locked="0"/>
    </xf>
    <xf numFmtId="0" fontId="8" fillId="0" borderId="88" xfId="5" applyFont="1" applyBorder="1" applyAlignment="1" applyProtection="1">
      <alignment horizontal="left" vertical="top" wrapText="1"/>
      <protection locked="0"/>
    </xf>
    <xf numFmtId="0" fontId="8" fillId="0" borderId="87" xfId="5" applyFont="1" applyBorder="1" applyAlignment="1" applyProtection="1">
      <alignment horizontal="left" vertical="top" wrapText="1"/>
      <protection locked="0"/>
    </xf>
    <xf numFmtId="0" fontId="8" fillId="3" borderId="89" xfId="5" applyFont="1" applyFill="1" applyBorder="1" applyAlignment="1">
      <alignment horizontal="left" vertical="center" wrapText="1"/>
    </xf>
    <xf numFmtId="0" fontId="8" fillId="3" borderId="88" xfId="5" applyFont="1" applyFill="1" applyBorder="1" applyAlignment="1">
      <alignment horizontal="left" vertical="center" wrapText="1"/>
    </xf>
    <xf numFmtId="0" fontId="8" fillId="3" borderId="87" xfId="5" applyFont="1" applyFill="1" applyBorder="1" applyAlignment="1">
      <alignment horizontal="left" vertical="center" wrapText="1"/>
    </xf>
    <xf numFmtId="0" fontId="52" fillId="3" borderId="181" xfId="5" applyFont="1" applyFill="1" applyBorder="1" applyAlignment="1">
      <alignment horizontal="center" vertical="center" wrapText="1"/>
    </xf>
    <xf numFmtId="0" fontId="52" fillId="3" borderId="185" xfId="5" applyFont="1" applyFill="1" applyBorder="1" applyAlignment="1">
      <alignment horizontal="center" vertical="center" wrapText="1"/>
    </xf>
    <xf numFmtId="0" fontId="52" fillId="3" borderId="180" xfId="5" applyFont="1" applyFill="1" applyBorder="1" applyAlignment="1">
      <alignment horizontal="center" vertical="center" wrapText="1"/>
    </xf>
    <xf numFmtId="0" fontId="52" fillId="3" borderId="179" xfId="5" applyFont="1" applyFill="1" applyBorder="1" applyAlignment="1">
      <alignment horizontal="left" vertical="center" wrapText="1"/>
    </xf>
    <xf numFmtId="0" fontId="52" fillId="3" borderId="273" xfId="5" applyFont="1" applyFill="1" applyBorder="1" applyAlignment="1">
      <alignment horizontal="left" vertical="center" wrapText="1"/>
    </xf>
    <xf numFmtId="0" fontId="52" fillId="3" borderId="80" xfId="5" applyFont="1" applyFill="1" applyBorder="1" applyAlignment="1">
      <alignment horizontal="left" vertical="center" wrapText="1"/>
    </xf>
    <xf numFmtId="0" fontId="52" fillId="3" borderId="99" xfId="5" applyFont="1" applyFill="1" applyBorder="1" applyAlignment="1">
      <alignment horizontal="left" vertical="center" wrapText="1"/>
    </xf>
    <xf numFmtId="0" fontId="55" fillId="0" borderId="0" xfId="5" applyFont="1" applyAlignment="1">
      <alignment horizontal="center" vertical="center"/>
    </xf>
    <xf numFmtId="0" fontId="8" fillId="3" borderId="185" xfId="5" applyFont="1" applyFill="1" applyBorder="1" applyAlignment="1">
      <alignment horizontal="left" vertical="center" wrapText="1"/>
    </xf>
    <xf numFmtId="0" fontId="52" fillId="3" borderId="0" xfId="5" applyFont="1" applyFill="1" applyAlignment="1">
      <alignment horizontal="distributed" vertical="center"/>
    </xf>
    <xf numFmtId="176" fontId="52" fillId="3" borderId="0" xfId="5" applyNumberFormat="1" applyFont="1" applyFill="1" applyAlignment="1">
      <alignment horizontal="distributed" vertical="center"/>
    </xf>
    <xf numFmtId="0" fontId="52" fillId="3" borderId="261" xfId="5" applyFont="1" applyFill="1" applyBorder="1" applyAlignment="1">
      <alignment horizontal="center" vertical="center" wrapText="1"/>
    </xf>
    <xf numFmtId="0" fontId="52" fillId="3" borderId="45" xfId="5" applyFont="1" applyFill="1" applyBorder="1" applyAlignment="1">
      <alignment horizontal="center" vertical="center" wrapText="1"/>
    </xf>
    <xf numFmtId="0" fontId="8" fillId="3" borderId="260" xfId="5" applyFont="1" applyFill="1" applyBorder="1" applyAlignment="1">
      <alignment horizontal="left" vertical="center" wrapText="1"/>
    </xf>
    <xf numFmtId="0" fontId="8" fillId="3" borderId="263" xfId="5" applyFont="1" applyFill="1" applyBorder="1" applyAlignment="1">
      <alignment horizontal="left" vertical="center" wrapText="1"/>
    </xf>
    <xf numFmtId="0" fontId="8" fillId="3" borderId="264" xfId="5" applyFont="1" applyFill="1" applyBorder="1" applyAlignment="1">
      <alignment horizontal="left" vertical="center" wrapText="1"/>
    </xf>
    <xf numFmtId="0" fontId="8" fillId="3" borderId="7" xfId="5" applyFont="1" applyFill="1" applyBorder="1" applyAlignment="1">
      <alignment horizontal="left" vertical="center" wrapText="1"/>
    </xf>
    <xf numFmtId="0" fontId="8" fillId="3" borderId="10" xfId="5" applyFont="1" applyFill="1" applyBorder="1" applyAlignment="1">
      <alignment horizontal="left" vertical="center" wrapText="1"/>
    </xf>
    <xf numFmtId="0" fontId="8" fillId="3" borderId="11" xfId="5" applyFont="1" applyFill="1" applyBorder="1" applyAlignment="1">
      <alignment horizontal="left" vertical="center" wrapText="1"/>
    </xf>
    <xf numFmtId="0" fontId="8" fillId="3" borderId="191" xfId="5" applyFont="1" applyFill="1" applyBorder="1" applyAlignment="1">
      <alignment horizontal="center" vertical="center" wrapText="1"/>
    </xf>
    <xf numFmtId="178" fontId="8" fillId="3" borderId="185" xfId="5" applyNumberFormat="1" applyFont="1" applyFill="1" applyBorder="1" applyAlignment="1">
      <alignment horizontal="center" vertical="center" wrapText="1"/>
    </xf>
    <xf numFmtId="178" fontId="8" fillId="3" borderId="262" xfId="5" applyNumberFormat="1" applyFont="1" applyFill="1" applyBorder="1" applyAlignment="1">
      <alignment horizontal="center" vertical="center" wrapText="1"/>
    </xf>
    <xf numFmtId="178" fontId="8" fillId="3" borderId="191" xfId="5" applyNumberFormat="1" applyFont="1" applyFill="1" applyBorder="1" applyAlignment="1">
      <alignment horizontal="center" vertical="center" wrapText="1"/>
    </xf>
    <xf numFmtId="0" fontId="9" fillId="0" borderId="0" xfId="5" applyFont="1" applyAlignment="1">
      <alignment horizontal="left" vertical="center" wrapText="1"/>
    </xf>
    <xf numFmtId="0" fontId="15" fillId="3" borderId="0" xfId="0" applyFont="1" applyFill="1" applyAlignment="1">
      <alignment horizontal="distributed" vertical="center"/>
    </xf>
    <xf numFmtId="0" fontId="9" fillId="3" borderId="260"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8" fillId="3" borderId="262" xfId="0" applyFont="1" applyFill="1" applyBorder="1" applyAlignment="1" applyProtection="1">
      <alignment horizontal="left" vertical="center" wrapText="1"/>
      <protection locked="0"/>
    </xf>
    <xf numFmtId="0" fontId="8" fillId="3" borderId="191" xfId="0" applyFont="1" applyFill="1" applyBorder="1" applyAlignment="1" applyProtection="1">
      <alignment horizontal="left" vertical="center" wrapText="1"/>
      <protection locked="0"/>
    </xf>
    <xf numFmtId="0" fontId="8" fillId="0" borderId="185" xfId="0" applyFont="1" applyBorder="1" applyAlignment="1" applyProtection="1">
      <alignment horizontal="center" vertical="center" wrapText="1"/>
      <protection locked="0"/>
    </xf>
    <xf numFmtId="0" fontId="8" fillId="0" borderId="262" xfId="0" applyFont="1" applyBorder="1" applyAlignment="1" applyProtection="1">
      <alignment horizontal="center" vertical="center" wrapText="1"/>
      <protection locked="0"/>
    </xf>
    <xf numFmtId="0" fontId="8" fillId="0" borderId="191" xfId="0" applyFont="1" applyBorder="1" applyAlignment="1" applyProtection="1">
      <alignment horizontal="center" vertical="center" wrapText="1"/>
      <protection locked="0"/>
    </xf>
    <xf numFmtId="0" fontId="8" fillId="0" borderId="185" xfId="0" applyFont="1" applyBorder="1" applyAlignment="1">
      <alignment horizontal="left" vertical="center" wrapText="1"/>
    </xf>
    <xf numFmtId="0" fontId="8" fillId="0" borderId="262" xfId="0" applyFont="1" applyBorder="1" applyAlignment="1">
      <alignment horizontal="left" vertical="center" wrapText="1"/>
    </xf>
    <xf numFmtId="0" fontId="8" fillId="0" borderId="191" xfId="0" applyFont="1" applyBorder="1" applyAlignment="1">
      <alignment horizontal="left" vertical="center" wrapText="1"/>
    </xf>
    <xf numFmtId="0" fontId="8" fillId="3" borderId="181" xfId="0" applyFont="1" applyFill="1" applyBorder="1" applyAlignment="1" applyProtection="1">
      <alignment horizontal="left" vertical="center" wrapText="1"/>
      <protection locked="0"/>
    </xf>
    <xf numFmtId="183" fontId="119" fillId="3" borderId="260" xfId="0" applyNumberFormat="1" applyFont="1" applyFill="1" applyBorder="1" applyAlignment="1">
      <alignment horizontal="center" vertical="center"/>
    </xf>
    <xf numFmtId="183" fontId="119" fillId="3" borderId="7" xfId="0" applyNumberFormat="1" applyFont="1" applyFill="1" applyBorder="1" applyAlignment="1">
      <alignment horizontal="center" vertical="center"/>
    </xf>
    <xf numFmtId="0" fontId="143" fillId="11" borderId="17" xfId="0" applyFont="1" applyFill="1" applyBorder="1" applyAlignment="1">
      <alignment horizontal="center" vertical="center" wrapText="1"/>
    </xf>
    <xf numFmtId="0" fontId="143" fillId="11" borderId="3" xfId="0" applyFont="1" applyFill="1" applyBorder="1" applyAlignment="1">
      <alignment horizontal="center" vertical="center"/>
    </xf>
    <xf numFmtId="0" fontId="143" fillId="11" borderId="27" xfId="0" applyFont="1" applyFill="1" applyBorder="1" applyAlignment="1">
      <alignment horizontal="center" vertical="center"/>
    </xf>
    <xf numFmtId="0" fontId="143" fillId="11" borderId="147" xfId="0" applyFont="1" applyFill="1" applyBorder="1" applyAlignment="1">
      <alignment horizontal="center" vertical="center"/>
    </xf>
    <xf numFmtId="0" fontId="143" fillId="11" borderId="10" xfId="0" applyFont="1" applyFill="1" applyBorder="1" applyAlignment="1">
      <alignment horizontal="center" vertical="center"/>
    </xf>
    <xf numFmtId="0" fontId="143" fillId="11" borderId="42" xfId="0" applyFont="1" applyFill="1" applyBorder="1" applyAlignment="1">
      <alignment horizontal="center" vertical="center"/>
    </xf>
    <xf numFmtId="0" fontId="30" fillId="0" borderId="73" xfId="0" applyFont="1" applyBorder="1" applyAlignment="1">
      <alignment vertical="center" wrapText="1"/>
    </xf>
    <xf numFmtId="0" fontId="30" fillId="0" borderId="73" xfId="0" applyFont="1" applyBorder="1" applyAlignment="1">
      <alignment vertical="center"/>
    </xf>
    <xf numFmtId="0" fontId="144" fillId="0" borderId="0" xfId="0" applyFont="1" applyAlignment="1">
      <alignment vertical="center"/>
    </xf>
    <xf numFmtId="0" fontId="30" fillId="0" borderId="181" xfId="0" applyFont="1" applyBorder="1" applyAlignment="1">
      <alignment horizontal="center" vertical="center"/>
    </xf>
    <xf numFmtId="0" fontId="33" fillId="2" borderId="185" xfId="0" applyFont="1" applyFill="1" applyBorder="1" applyAlignment="1" applyProtection="1">
      <alignment horizontal="center" vertical="center"/>
      <protection locked="0"/>
    </xf>
    <xf numFmtId="0" fontId="33" fillId="2" borderId="262" xfId="0" applyFont="1" applyFill="1" applyBorder="1" applyAlignment="1" applyProtection="1">
      <alignment horizontal="center" vertical="center"/>
      <protection locked="0"/>
    </xf>
    <xf numFmtId="0" fontId="33" fillId="2" borderId="191"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2" fillId="3" borderId="19" xfId="0" applyFont="1" applyFill="1" applyBorder="1" applyAlignment="1" applyProtection="1">
      <alignment horizontal="center" vertical="center" wrapText="1"/>
      <protection locked="0"/>
    </xf>
    <xf numFmtId="0" fontId="32" fillId="3" borderId="147" xfId="0" applyFont="1" applyFill="1" applyBorder="1" applyAlignment="1" applyProtection="1">
      <alignment horizontal="center" vertical="center" wrapText="1"/>
      <protection locked="0"/>
    </xf>
    <xf numFmtId="0" fontId="32" fillId="3" borderId="42" xfId="0" applyFont="1" applyFill="1" applyBorder="1" applyAlignment="1" applyProtection="1">
      <alignment horizontal="center" vertical="center" wrapText="1"/>
      <protection locked="0"/>
    </xf>
    <xf numFmtId="0" fontId="134" fillId="3" borderId="17" xfId="0" applyFont="1" applyFill="1" applyBorder="1" applyAlignment="1">
      <alignment horizontal="center" vertical="center" wrapText="1"/>
    </xf>
    <xf numFmtId="0" fontId="134" fillId="3" borderId="3" xfId="0" applyFont="1" applyFill="1" applyBorder="1" applyAlignment="1">
      <alignment horizontal="center" vertical="center" wrapText="1"/>
    </xf>
    <xf numFmtId="0" fontId="134" fillId="3" borderId="27" xfId="0" applyFont="1" applyFill="1" applyBorder="1" applyAlignment="1">
      <alignment horizontal="center" vertical="center" wrapText="1"/>
    </xf>
    <xf numFmtId="0" fontId="134" fillId="3" borderId="147" xfId="0" applyFont="1" applyFill="1" applyBorder="1" applyAlignment="1">
      <alignment horizontal="center" vertical="center" wrapText="1"/>
    </xf>
    <xf numFmtId="0" fontId="134" fillId="3" borderId="10" xfId="0" applyFont="1" applyFill="1" applyBorder="1" applyAlignment="1">
      <alignment horizontal="center" vertical="center" wrapText="1"/>
    </xf>
    <xf numFmtId="0" fontId="134" fillId="3" borderId="42" xfId="0" applyFont="1" applyFill="1" applyBorder="1" applyAlignment="1">
      <alignment horizontal="center" vertical="center" wrapText="1"/>
    </xf>
    <xf numFmtId="0" fontId="8" fillId="3" borderId="185" xfId="0" applyFont="1" applyFill="1" applyBorder="1" applyAlignment="1">
      <alignment horizontal="left" vertical="center" wrapText="1"/>
    </xf>
    <xf numFmtId="0" fontId="8" fillId="3" borderId="262" xfId="0" applyFont="1" applyFill="1" applyBorder="1" applyAlignment="1">
      <alignment horizontal="left" vertical="center" wrapText="1"/>
    </xf>
    <xf numFmtId="0" fontId="8" fillId="3" borderId="191" xfId="0" applyFont="1" applyFill="1" applyBorder="1" applyAlignment="1">
      <alignment horizontal="left" vertical="center" wrapText="1"/>
    </xf>
    <xf numFmtId="0" fontId="8" fillId="2" borderId="185" xfId="0" applyFont="1" applyFill="1" applyBorder="1" applyAlignment="1" applyProtection="1">
      <alignment horizontal="center" vertical="center" wrapText="1"/>
      <protection locked="0"/>
    </xf>
    <xf numFmtId="0" fontId="8" fillId="2" borderId="262" xfId="0" applyFont="1" applyFill="1" applyBorder="1" applyAlignment="1" applyProtection="1">
      <alignment horizontal="center" vertical="center" wrapText="1"/>
      <protection locked="0"/>
    </xf>
    <xf numFmtId="0" fontId="8" fillId="2" borderId="191" xfId="0" applyFont="1" applyFill="1" applyBorder="1" applyAlignment="1" applyProtection="1">
      <alignment horizontal="center" vertical="center" wrapText="1"/>
      <protection locked="0"/>
    </xf>
    <xf numFmtId="0" fontId="8" fillId="2" borderId="185" xfId="0" applyFont="1" applyFill="1" applyBorder="1" applyAlignment="1">
      <alignment horizontal="left" vertical="center" wrapText="1"/>
    </xf>
    <xf numFmtId="0" fontId="8" fillId="2" borderId="262" xfId="0" applyFont="1" applyFill="1" applyBorder="1" applyAlignment="1">
      <alignment horizontal="left" vertical="center" wrapText="1"/>
    </xf>
    <xf numFmtId="0" fontId="8" fillId="2" borderId="191" xfId="0" applyFont="1" applyFill="1" applyBorder="1" applyAlignment="1">
      <alignment horizontal="left" vertical="center" wrapText="1"/>
    </xf>
    <xf numFmtId="0" fontId="33" fillId="2" borderId="184" xfId="0" applyFont="1" applyFill="1" applyBorder="1" applyAlignment="1" applyProtection="1">
      <alignment horizontal="right" vertical="center" wrapText="1"/>
      <protection locked="0"/>
    </xf>
    <xf numFmtId="176" fontId="33" fillId="2" borderId="184" xfId="0" applyNumberFormat="1" applyFont="1" applyFill="1" applyBorder="1" applyAlignment="1" applyProtection="1">
      <alignment horizontal="center" vertical="center" wrapText="1"/>
      <protection locked="0"/>
    </xf>
    <xf numFmtId="0" fontId="33" fillId="2" borderId="181" xfId="0" applyFont="1" applyFill="1" applyBorder="1" applyAlignment="1" applyProtection="1">
      <alignment horizontal="left" vertical="center"/>
      <protection locked="0"/>
    </xf>
    <xf numFmtId="0" fontId="33" fillId="3" borderId="184" xfId="0" applyFont="1" applyFill="1" applyBorder="1" applyAlignment="1" applyProtection="1">
      <alignment horizontal="center" vertical="center"/>
      <protection locked="0"/>
    </xf>
    <xf numFmtId="0" fontId="30" fillId="3" borderId="184" xfId="0" applyFont="1" applyFill="1" applyBorder="1" applyAlignment="1" applyProtection="1">
      <alignment horizontal="center" vertical="center" wrapText="1"/>
      <protection locked="0"/>
    </xf>
    <xf numFmtId="0" fontId="30" fillId="3" borderId="184" xfId="0" applyFont="1" applyFill="1" applyBorder="1" applyAlignment="1">
      <alignment horizontal="center" vertical="center"/>
    </xf>
    <xf numFmtId="0" fontId="30" fillId="3" borderId="184" xfId="0" applyFont="1" applyFill="1" applyBorder="1" applyAlignment="1">
      <alignment horizontal="center" vertical="center" wrapText="1"/>
    </xf>
    <xf numFmtId="0" fontId="33" fillId="2" borderId="184" xfId="0" applyFont="1" applyFill="1" applyBorder="1" applyAlignment="1" applyProtection="1">
      <alignment horizontal="center" vertical="center" wrapText="1"/>
      <protection locked="0"/>
    </xf>
    <xf numFmtId="0" fontId="33" fillId="2" borderId="285" xfId="0" applyFont="1" applyFill="1" applyBorder="1" applyAlignment="1" applyProtection="1">
      <alignment horizontal="center" vertical="center" wrapText="1"/>
      <protection locked="0"/>
    </xf>
    <xf numFmtId="0" fontId="33" fillId="2" borderId="272" xfId="0" applyFont="1" applyFill="1" applyBorder="1" applyAlignment="1" applyProtection="1">
      <alignment horizontal="center" vertical="center" wrapText="1"/>
      <protection locked="0"/>
    </xf>
    <xf numFmtId="0" fontId="33" fillId="0" borderId="184" xfId="0" applyFont="1" applyBorder="1" applyAlignment="1" applyProtection="1">
      <alignment horizontal="center" vertical="center"/>
      <protection locked="0"/>
    </xf>
    <xf numFmtId="0" fontId="30" fillId="3" borderId="184" xfId="0" applyFont="1" applyFill="1" applyBorder="1" applyAlignment="1">
      <alignment horizontal="left" vertical="center" wrapText="1"/>
    </xf>
    <xf numFmtId="0" fontId="32" fillId="3" borderId="184" xfId="0" applyFont="1" applyFill="1" applyBorder="1" applyAlignment="1">
      <alignment horizontal="center" vertical="center" shrinkToFit="1"/>
    </xf>
    <xf numFmtId="0" fontId="33" fillId="0" borderId="184" xfId="0" applyFont="1" applyBorder="1" applyAlignment="1" applyProtection="1">
      <alignment horizontal="center" vertical="center" wrapText="1"/>
      <protection locked="0"/>
    </xf>
    <xf numFmtId="0" fontId="33" fillId="0" borderId="184" xfId="0" applyFont="1" applyBorder="1" applyAlignment="1" applyProtection="1">
      <alignment horizontal="left" vertical="center" wrapText="1"/>
      <protection locked="0"/>
    </xf>
    <xf numFmtId="0" fontId="32" fillId="3" borderId="285" xfId="0" applyFont="1" applyFill="1" applyBorder="1" applyAlignment="1">
      <alignment horizontal="center" vertical="center" wrapText="1" shrinkToFit="1"/>
    </xf>
    <xf numFmtId="0" fontId="32" fillId="3" borderId="272" xfId="0" applyFont="1" applyFill="1" applyBorder="1" applyAlignment="1">
      <alignment horizontal="center" vertical="center" wrapText="1" shrinkToFit="1"/>
    </xf>
    <xf numFmtId="0" fontId="32" fillId="3" borderId="285" xfId="0" applyFont="1" applyFill="1" applyBorder="1" applyAlignment="1">
      <alignment horizontal="center" vertical="center" shrinkToFit="1"/>
    </xf>
    <xf numFmtId="0" fontId="32" fillId="3" borderId="272" xfId="0" applyFont="1" applyFill="1" applyBorder="1" applyAlignment="1">
      <alignment horizontal="center" vertical="center" shrinkToFit="1"/>
    </xf>
    <xf numFmtId="0" fontId="32" fillId="3" borderId="286" xfId="0" applyFont="1" applyFill="1" applyBorder="1" applyAlignment="1">
      <alignment horizontal="center" vertical="center" shrinkToFit="1"/>
    </xf>
    <xf numFmtId="0" fontId="33" fillId="0" borderId="184" xfId="0" applyFont="1" applyBorder="1" applyAlignment="1" applyProtection="1">
      <alignment horizontal="center" vertical="center" wrapText="1" shrinkToFit="1"/>
      <protection locked="0"/>
    </xf>
    <xf numFmtId="0" fontId="33" fillId="0" borderId="184" xfId="0" applyFont="1" applyBorder="1" applyAlignment="1" applyProtection="1">
      <alignment horizontal="center" vertical="center" shrinkToFit="1"/>
      <protection locked="0"/>
    </xf>
    <xf numFmtId="0" fontId="31" fillId="0" borderId="184" xfId="0" applyFont="1" applyBorder="1" applyAlignment="1" applyProtection="1">
      <alignment horizontal="left" vertical="top" wrapText="1"/>
      <protection locked="0"/>
    </xf>
    <xf numFmtId="0" fontId="32" fillId="3" borderId="285" xfId="0" applyFont="1" applyFill="1" applyBorder="1" applyAlignment="1">
      <alignment horizontal="center" vertical="center" wrapText="1"/>
    </xf>
    <xf numFmtId="0" fontId="32" fillId="3" borderId="272" xfId="0" applyFont="1" applyFill="1" applyBorder="1" applyAlignment="1">
      <alignment horizontal="center" vertical="center" wrapText="1"/>
    </xf>
    <xf numFmtId="0" fontId="32" fillId="3" borderId="284" xfId="0" applyFont="1" applyFill="1" applyBorder="1" applyAlignment="1">
      <alignment horizontal="center" vertical="center" wrapText="1"/>
    </xf>
    <xf numFmtId="0" fontId="31" fillId="3" borderId="285" xfId="0" applyFont="1" applyFill="1" applyBorder="1" applyAlignment="1">
      <alignment horizontal="center" vertical="center" wrapText="1"/>
    </xf>
    <xf numFmtId="0" fontId="31" fillId="3" borderId="286" xfId="0" applyFont="1" applyFill="1" applyBorder="1" applyAlignment="1">
      <alignment horizontal="center" vertical="center" wrapText="1"/>
    </xf>
    <xf numFmtId="0" fontId="9" fillId="3" borderId="287" xfId="0" applyFont="1" applyFill="1" applyBorder="1" applyAlignment="1">
      <alignment horizontal="left" vertical="center" wrapText="1"/>
    </xf>
    <xf numFmtId="0" fontId="9" fillId="3" borderId="272" xfId="0" applyFont="1" applyFill="1" applyBorder="1" applyAlignment="1">
      <alignment horizontal="left" vertical="center" wrapText="1"/>
    </xf>
    <xf numFmtId="0" fontId="9" fillId="3" borderId="286" xfId="0" applyFont="1" applyFill="1" applyBorder="1" applyAlignment="1">
      <alignment horizontal="left" vertical="center" wrapText="1"/>
    </xf>
    <xf numFmtId="0" fontId="9" fillId="3" borderId="284" xfId="0" applyFont="1" applyFill="1" applyBorder="1" applyAlignment="1">
      <alignment horizontal="left" vertical="center" wrapText="1"/>
    </xf>
    <xf numFmtId="0" fontId="9" fillId="0" borderId="184" xfId="0" applyFont="1" applyBorder="1" applyAlignment="1" applyProtection="1">
      <alignment horizontal="center" vertical="center" wrapText="1"/>
      <protection locked="0"/>
    </xf>
    <xf numFmtId="0" fontId="8" fillId="0" borderId="288" xfId="0" applyFont="1" applyBorder="1" applyAlignment="1" applyProtection="1">
      <alignment horizontal="left" vertical="center" wrapText="1"/>
      <protection locked="0"/>
    </xf>
    <xf numFmtId="0" fontId="9" fillId="3" borderId="288" xfId="0" applyFont="1" applyFill="1" applyBorder="1" applyAlignment="1">
      <alignment horizontal="center" vertical="center" wrapText="1"/>
    </xf>
    <xf numFmtId="0" fontId="28" fillId="0" borderId="288" xfId="2" applyFont="1" applyFill="1" applyBorder="1" applyAlignment="1" applyProtection="1">
      <alignment horizontal="left" vertical="center" wrapText="1"/>
      <protection locked="0"/>
    </xf>
    <xf numFmtId="0" fontId="28" fillId="0" borderId="289" xfId="2" applyFont="1" applyFill="1" applyBorder="1" applyAlignment="1" applyProtection="1">
      <alignment horizontal="left" vertical="center" wrapText="1"/>
      <protection locked="0"/>
    </xf>
    <xf numFmtId="0" fontId="9" fillId="3" borderId="8" xfId="0" applyFont="1" applyFill="1" applyBorder="1" applyAlignment="1" applyProtection="1">
      <alignment horizontal="center" vertical="center" wrapText="1"/>
      <protection locked="0"/>
    </xf>
    <xf numFmtId="0" fontId="9" fillId="3" borderId="135" xfId="0"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wrapText="1"/>
      <protection locked="0"/>
    </xf>
    <xf numFmtId="0" fontId="8" fillId="0" borderId="285" xfId="0" applyFont="1" applyBorder="1" applyAlignment="1" applyProtection="1">
      <alignment horizontal="left" vertical="center" wrapText="1"/>
      <protection locked="0"/>
    </xf>
    <xf numFmtId="0" fontId="8" fillId="0" borderId="272" xfId="0" applyFont="1" applyBorder="1" applyAlignment="1" applyProtection="1">
      <alignment horizontal="left" vertical="center" wrapText="1"/>
      <protection locked="0"/>
    </xf>
    <xf numFmtId="0" fontId="8" fillId="0" borderId="290"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28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47" xfId="0" applyFont="1" applyBorder="1" applyAlignment="1" applyProtection="1">
      <alignment horizontal="left" vertical="center" wrapText="1"/>
      <protection locked="0"/>
    </xf>
    <xf numFmtId="188" fontId="27" fillId="0" borderId="287" xfId="0" applyNumberFormat="1" applyFont="1" applyBorder="1" applyAlignment="1" applyProtection="1">
      <alignment horizontal="center" vertical="center"/>
      <protection locked="0"/>
    </xf>
    <xf numFmtId="188" fontId="27" fillId="0" borderId="290" xfId="0" applyNumberFormat="1" applyFont="1" applyBorder="1" applyAlignment="1" applyProtection="1">
      <alignment horizontal="center" vertical="center"/>
      <protection locked="0"/>
    </xf>
    <xf numFmtId="188" fontId="27" fillId="0" borderId="18" xfId="0" applyNumberFormat="1" applyFont="1" applyBorder="1" applyAlignment="1" applyProtection="1">
      <alignment horizontal="center" vertical="center"/>
      <protection locked="0"/>
    </xf>
    <xf numFmtId="188" fontId="27" fillId="0" borderId="19" xfId="0" applyNumberFormat="1" applyFont="1" applyBorder="1" applyAlignment="1" applyProtection="1">
      <alignment horizontal="center" vertical="center"/>
      <protection locked="0"/>
    </xf>
    <xf numFmtId="184" fontId="18" fillId="0" borderId="291" xfId="0" applyNumberFormat="1" applyFont="1" applyBorder="1" applyAlignment="1" applyProtection="1">
      <alignment horizontal="center" vertical="center"/>
      <protection locked="0"/>
    </xf>
    <xf numFmtId="184" fontId="18" fillId="0" borderId="15" xfId="0" applyNumberFormat="1" applyFont="1" applyBorder="1" applyAlignment="1" applyProtection="1">
      <alignment horizontal="center" vertical="center"/>
      <protection locked="0"/>
    </xf>
    <xf numFmtId="184" fontId="18" fillId="0" borderId="70" xfId="0" applyNumberFormat="1" applyFont="1" applyBorder="1" applyAlignment="1" applyProtection="1">
      <alignment horizontal="center" vertical="center"/>
      <protection locked="0"/>
    </xf>
    <xf numFmtId="0" fontId="13" fillId="3" borderId="287" xfId="0" applyFont="1" applyFill="1" applyBorder="1" applyAlignment="1" applyProtection="1">
      <alignment horizontal="center" vertical="center" wrapText="1"/>
      <protection locked="0"/>
    </xf>
    <xf numFmtId="0" fontId="13" fillId="3" borderId="290" xfId="0" applyFont="1" applyFill="1" applyBorder="1" applyAlignment="1" applyProtection="1">
      <alignment horizontal="center" vertical="center" wrapText="1"/>
      <protection locked="0"/>
    </xf>
    <xf numFmtId="0" fontId="9" fillId="0" borderId="287" xfId="0" applyFont="1" applyBorder="1" applyAlignment="1" applyProtection="1">
      <alignment horizontal="center" vertical="center" wrapText="1"/>
      <protection locked="0"/>
    </xf>
    <xf numFmtId="0" fontId="9" fillId="0" borderId="272" xfId="0" applyFont="1" applyBorder="1" applyAlignment="1" applyProtection="1">
      <alignment horizontal="center" vertical="center" wrapText="1"/>
      <protection locked="0"/>
    </xf>
    <xf numFmtId="0" fontId="9" fillId="0" borderId="29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14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9" fillId="3" borderId="147" xfId="0" applyFont="1" applyFill="1" applyBorder="1" applyAlignment="1" applyProtection="1">
      <alignment horizontal="center" vertical="center" wrapText="1"/>
      <protection locked="0"/>
    </xf>
    <xf numFmtId="0" fontId="9" fillId="3" borderId="42" xfId="0" applyFont="1" applyFill="1" applyBorder="1" applyAlignment="1" applyProtection="1">
      <alignment horizontal="center" vertical="center" wrapText="1"/>
      <protection locked="0"/>
    </xf>
    <xf numFmtId="0" fontId="13" fillId="3" borderId="147" xfId="0" applyFont="1" applyFill="1" applyBorder="1" applyAlignment="1" applyProtection="1">
      <alignment horizontal="center" vertical="center" wrapText="1"/>
      <protection locked="0"/>
    </xf>
    <xf numFmtId="0" fontId="13" fillId="3" borderId="42" xfId="0" applyFont="1" applyFill="1" applyBorder="1" applyAlignment="1" applyProtection="1">
      <alignment horizontal="center" vertical="center" wrapText="1"/>
      <protection locked="0"/>
    </xf>
    <xf numFmtId="0" fontId="33" fillId="0" borderId="285" xfId="0" applyFont="1" applyBorder="1" applyAlignment="1" applyProtection="1">
      <alignment horizontal="left" vertical="center" wrapText="1"/>
      <protection locked="0"/>
    </xf>
    <xf numFmtId="0" fontId="33" fillId="0" borderId="272" xfId="0" applyFont="1" applyBorder="1" applyAlignment="1" applyProtection="1">
      <alignment horizontal="left" vertical="center" wrapText="1"/>
      <protection locked="0"/>
    </xf>
    <xf numFmtId="0" fontId="33" fillId="0" borderId="290" xfId="0" applyFont="1" applyBorder="1" applyAlignment="1" applyProtection="1">
      <alignment horizontal="left" vertical="center" wrapText="1"/>
      <protection locked="0"/>
    </xf>
    <xf numFmtId="0" fontId="33" fillId="0" borderId="287" xfId="0" applyFont="1" applyBorder="1" applyAlignment="1" applyProtection="1">
      <alignment horizontal="left" vertical="center" wrapText="1"/>
      <protection locked="0"/>
    </xf>
    <xf numFmtId="188" fontId="50" fillId="0" borderId="287" xfId="0" applyNumberFormat="1" applyFont="1" applyBorder="1" applyAlignment="1" applyProtection="1">
      <alignment horizontal="center" vertical="center"/>
      <protection locked="0"/>
    </xf>
    <xf numFmtId="188" fontId="50" fillId="0" borderId="290" xfId="0" applyNumberFormat="1" applyFont="1" applyBorder="1" applyAlignment="1" applyProtection="1">
      <alignment horizontal="center" vertical="center"/>
      <protection locked="0"/>
    </xf>
    <xf numFmtId="184" fontId="31" fillId="0" borderId="291" xfId="0" applyNumberFormat="1" applyFont="1" applyBorder="1" applyAlignment="1" applyProtection="1">
      <alignment horizontal="center" vertical="center"/>
      <protection locked="0"/>
    </xf>
    <xf numFmtId="0" fontId="9" fillId="3" borderId="287" xfId="0" applyFont="1" applyFill="1" applyBorder="1" applyAlignment="1" applyProtection="1">
      <alignment horizontal="center" vertical="center" wrapText="1"/>
      <protection locked="0"/>
    </xf>
    <xf numFmtId="0" fontId="9" fillId="3" borderId="290" xfId="0" applyFont="1" applyFill="1" applyBorder="1" applyAlignment="1" applyProtection="1">
      <alignment horizontal="center" vertical="center" wrapText="1"/>
      <protection locked="0"/>
    </xf>
    <xf numFmtId="0" fontId="30" fillId="3" borderId="287" xfId="0" applyFont="1" applyFill="1" applyBorder="1" applyAlignment="1" applyProtection="1">
      <alignment horizontal="center" vertical="center" wrapText="1"/>
      <protection locked="0"/>
    </xf>
    <xf numFmtId="0" fontId="30" fillId="3" borderId="290" xfId="0" applyFont="1" applyFill="1" applyBorder="1" applyAlignment="1" applyProtection="1">
      <alignment horizontal="center" vertical="center" wrapText="1"/>
      <protection locked="0"/>
    </xf>
    <xf numFmtId="0" fontId="32" fillId="3" borderId="287" xfId="0" applyFont="1" applyFill="1" applyBorder="1" applyAlignment="1" applyProtection="1">
      <alignment horizontal="center" vertical="center" wrapText="1"/>
      <protection locked="0"/>
    </xf>
    <xf numFmtId="0" fontId="32" fillId="3" borderId="290" xfId="0" applyFont="1" applyFill="1" applyBorder="1" applyAlignment="1" applyProtection="1">
      <alignment horizontal="center" vertical="center" wrapText="1"/>
      <protection locked="0"/>
    </xf>
    <xf numFmtId="0" fontId="30" fillId="0" borderId="287" xfId="0" applyFont="1" applyBorder="1" applyAlignment="1" applyProtection="1">
      <alignment horizontal="center" vertical="center" wrapText="1"/>
      <protection locked="0"/>
    </xf>
    <xf numFmtId="0" fontId="30" fillId="0" borderId="272" xfId="0" applyFont="1" applyBorder="1" applyAlignment="1" applyProtection="1">
      <alignment horizontal="center" vertical="center" wrapText="1"/>
      <protection locked="0"/>
    </xf>
    <xf numFmtId="0" fontId="30" fillId="0" borderId="290" xfId="0" applyFont="1" applyBorder="1" applyAlignment="1" applyProtection="1">
      <alignment horizontal="center" vertical="center" wrapText="1"/>
      <protection locked="0"/>
    </xf>
    <xf numFmtId="184" fontId="31" fillId="0" borderId="287" xfId="0" applyNumberFormat="1" applyFont="1" applyBorder="1" applyAlignment="1" applyProtection="1">
      <alignment horizontal="center" vertical="center"/>
      <protection locked="0"/>
    </xf>
    <xf numFmtId="0" fontId="34" fillId="0" borderId="272" xfId="0" applyFont="1" applyBorder="1" applyAlignment="1">
      <alignment horizontal="left" vertical="center" wrapText="1"/>
    </xf>
    <xf numFmtId="0" fontId="33" fillId="0" borderId="284" xfId="0" applyFont="1" applyBorder="1" applyAlignment="1" applyProtection="1">
      <alignment horizontal="center" vertical="top" wrapText="1"/>
      <protection locked="0"/>
    </xf>
    <xf numFmtId="0" fontId="33" fillId="0" borderId="288" xfId="0" applyFont="1" applyBorder="1" applyAlignment="1" applyProtection="1">
      <alignment horizontal="center" vertical="top" wrapText="1"/>
      <protection locked="0"/>
    </xf>
    <xf numFmtId="0" fontId="33" fillId="0" borderId="289" xfId="0" applyFont="1" applyBorder="1" applyAlignment="1" applyProtection="1">
      <alignment horizontal="center" vertical="top" wrapText="1"/>
      <protection locked="0"/>
    </xf>
    <xf numFmtId="0" fontId="44" fillId="3" borderId="272" xfId="0" applyFont="1" applyFill="1" applyBorder="1" applyAlignment="1">
      <alignment horizontal="center" vertical="center" wrapText="1"/>
    </xf>
    <xf numFmtId="0" fontId="44" fillId="3" borderId="290" xfId="0" applyFont="1" applyFill="1" applyBorder="1" applyAlignment="1">
      <alignment horizontal="center" vertical="center" wrapText="1"/>
    </xf>
    <xf numFmtId="188" fontId="61" fillId="3" borderId="287" xfId="0" applyNumberFormat="1" applyFont="1" applyFill="1" applyBorder="1" applyAlignment="1">
      <alignment horizontal="center"/>
    </xf>
    <xf numFmtId="188" fontId="61" fillId="3" borderId="272" xfId="0" applyNumberFormat="1" applyFont="1" applyFill="1" applyBorder="1" applyAlignment="1">
      <alignment horizontal="center"/>
    </xf>
    <xf numFmtId="0" fontId="33" fillId="3" borderId="288" xfId="0" applyFont="1" applyFill="1" applyBorder="1" applyAlignment="1">
      <alignment horizontal="center" vertical="center" wrapText="1"/>
    </xf>
    <xf numFmtId="0" fontId="33" fillId="3" borderId="289" xfId="0" applyFont="1" applyFill="1" applyBorder="1" applyAlignment="1">
      <alignment horizontal="center" vertical="center" wrapText="1"/>
    </xf>
    <xf numFmtId="0" fontId="33" fillId="2" borderId="285" xfId="0" applyFont="1" applyFill="1" applyBorder="1" applyAlignment="1">
      <alignment horizontal="left" vertical="center" wrapText="1"/>
    </xf>
    <xf numFmtId="0" fontId="33" fillId="2" borderId="272" xfId="0" applyFont="1" applyFill="1" applyBorder="1" applyAlignment="1">
      <alignment horizontal="left" vertical="center" wrapText="1"/>
    </xf>
    <xf numFmtId="0" fontId="33" fillId="2" borderId="286" xfId="0" applyFont="1" applyFill="1" applyBorder="1" applyAlignment="1">
      <alignment horizontal="left" vertical="center" wrapText="1"/>
    </xf>
    <xf numFmtId="0" fontId="70" fillId="0" borderId="288" xfId="2" applyFont="1" applyFill="1" applyBorder="1" applyAlignment="1" applyProtection="1">
      <alignment horizontal="left" vertical="center" wrapText="1"/>
      <protection locked="0"/>
    </xf>
    <xf numFmtId="0" fontId="70" fillId="0" borderId="289" xfId="2" applyFont="1" applyFill="1" applyBorder="1" applyAlignment="1" applyProtection="1">
      <alignment horizontal="left" vertical="center" wrapText="1"/>
      <protection locked="0"/>
    </xf>
    <xf numFmtId="0" fontId="33" fillId="0" borderId="288" xfId="0" applyFont="1" applyBorder="1" applyAlignment="1" applyProtection="1">
      <alignment horizontal="left" vertical="top" wrapText="1"/>
      <protection locked="0"/>
    </xf>
    <xf numFmtId="0" fontId="33" fillId="0" borderId="289" xfId="0" applyFont="1" applyBorder="1" applyAlignment="1" applyProtection="1">
      <alignment horizontal="left" vertical="top" wrapText="1"/>
      <protection locked="0"/>
    </xf>
    <xf numFmtId="0" fontId="30" fillId="3" borderId="285" xfId="0" applyFont="1" applyFill="1" applyBorder="1" applyAlignment="1">
      <alignment horizontal="center" vertical="center" wrapText="1"/>
    </xf>
    <xf numFmtId="0" fontId="30" fillId="3" borderId="286" xfId="0" applyFont="1" applyFill="1" applyBorder="1" applyAlignment="1">
      <alignment horizontal="center" vertical="center" wrapText="1"/>
    </xf>
    <xf numFmtId="0" fontId="33" fillId="0" borderId="285" xfId="0" applyFont="1" applyBorder="1" applyAlignment="1" applyProtection="1">
      <alignment horizontal="right" vertical="center" wrapText="1"/>
      <protection locked="0"/>
    </xf>
    <xf numFmtId="0" fontId="33" fillId="0" borderId="286" xfId="0" applyFont="1" applyBorder="1" applyAlignment="1" applyProtection="1">
      <alignment horizontal="right" vertical="center" wrapText="1"/>
      <protection locked="0"/>
    </xf>
    <xf numFmtId="0" fontId="32" fillId="3" borderId="272" xfId="0" applyFont="1" applyFill="1" applyBorder="1" applyAlignment="1">
      <alignment horizontal="left" vertical="center" wrapText="1"/>
    </xf>
    <xf numFmtId="0" fontId="32" fillId="3" borderId="286" xfId="0" applyFont="1" applyFill="1" applyBorder="1" applyAlignment="1">
      <alignment horizontal="left" vertical="center" wrapText="1"/>
    </xf>
    <xf numFmtId="0" fontId="33" fillId="0" borderId="185" xfId="0" applyFont="1" applyBorder="1" applyAlignment="1" applyProtection="1">
      <alignment horizontal="left" vertical="top"/>
      <protection locked="0"/>
    </xf>
    <xf numFmtId="0" fontId="33" fillId="0" borderId="288" xfId="0" applyFont="1" applyBorder="1" applyAlignment="1" applyProtection="1">
      <alignment horizontal="left" vertical="top"/>
      <protection locked="0"/>
    </xf>
    <xf numFmtId="0" fontId="33" fillId="0" borderId="289" xfId="0" applyFont="1" applyBorder="1" applyAlignment="1" applyProtection="1">
      <alignment horizontal="left" vertical="top"/>
      <protection locked="0"/>
    </xf>
    <xf numFmtId="0" fontId="34" fillId="0" borderId="288" xfId="0" applyFont="1" applyBorder="1" applyAlignment="1" applyProtection="1">
      <alignment horizontal="left" vertical="top" wrapText="1"/>
      <protection locked="0"/>
    </xf>
    <xf numFmtId="0" fontId="34" fillId="0" borderId="289" xfId="0" applyFont="1" applyBorder="1" applyAlignment="1" applyProtection="1">
      <alignment horizontal="left" vertical="top" wrapText="1"/>
      <protection locked="0"/>
    </xf>
    <xf numFmtId="0" fontId="30" fillId="3" borderId="284" xfId="0" applyFont="1" applyFill="1" applyBorder="1" applyAlignment="1">
      <alignment horizontal="center" vertical="center" wrapText="1"/>
    </xf>
    <xf numFmtId="0" fontId="30" fillId="3" borderId="285" xfId="0" applyFont="1" applyFill="1" applyBorder="1" applyAlignment="1">
      <alignment horizontal="center" vertical="center"/>
    </xf>
    <xf numFmtId="0" fontId="30" fillId="3" borderId="272" xfId="0" applyFont="1" applyFill="1" applyBorder="1" applyAlignment="1">
      <alignment horizontal="center" vertical="center"/>
    </xf>
    <xf numFmtId="0" fontId="30" fillId="3" borderId="290" xfId="0" applyFont="1" applyFill="1" applyBorder="1" applyAlignment="1">
      <alignment horizontal="center" vertical="center"/>
    </xf>
    <xf numFmtId="0" fontId="30" fillId="3" borderId="287" xfId="0" applyFont="1" applyFill="1" applyBorder="1" applyAlignment="1">
      <alignment horizontal="center" vertical="center"/>
    </xf>
    <xf numFmtId="0" fontId="30" fillId="3" borderId="286" xfId="0" applyFont="1" applyFill="1" applyBorder="1" applyAlignment="1">
      <alignment horizontal="center" vertical="center"/>
    </xf>
    <xf numFmtId="0" fontId="8" fillId="2" borderId="288" xfId="0" applyFont="1" applyFill="1" applyBorder="1" applyAlignment="1" applyProtection="1">
      <alignment horizontal="center" vertical="center"/>
      <protection locked="0"/>
    </xf>
    <xf numFmtId="0" fontId="8" fillId="2" borderId="289" xfId="0" applyFont="1" applyFill="1" applyBorder="1" applyAlignment="1" applyProtection="1">
      <alignment horizontal="center" vertical="center"/>
      <protection locked="0"/>
    </xf>
    <xf numFmtId="0" fontId="30" fillId="3" borderId="287" xfId="0" applyFont="1" applyFill="1" applyBorder="1" applyAlignment="1">
      <alignment horizontal="left" vertical="center"/>
    </xf>
    <xf numFmtId="0" fontId="30" fillId="3" borderId="272" xfId="0" applyFont="1" applyFill="1" applyBorder="1" applyAlignment="1">
      <alignment horizontal="left" vertical="center"/>
    </xf>
    <xf numFmtId="0" fontId="30" fillId="2" borderId="284" xfId="0" applyFont="1" applyFill="1" applyBorder="1" applyAlignment="1" applyProtection="1">
      <alignment horizontal="center" vertical="center"/>
      <protection locked="0"/>
    </xf>
    <xf numFmtId="0" fontId="30" fillId="3" borderId="289" xfId="0" applyFont="1" applyFill="1" applyBorder="1" applyAlignment="1">
      <alignment horizontal="center" vertical="center" wrapText="1"/>
    </xf>
    <xf numFmtId="0" fontId="30" fillId="2" borderId="285" xfId="0" applyFont="1" applyFill="1" applyBorder="1" applyAlignment="1" applyProtection="1">
      <alignment horizontal="center" vertical="center"/>
      <protection locked="0"/>
    </xf>
    <xf numFmtId="0" fontId="30" fillId="2" borderId="272" xfId="0" applyFont="1" applyFill="1" applyBorder="1" applyAlignment="1" applyProtection="1">
      <alignment horizontal="center" vertical="center"/>
      <protection locked="0"/>
    </xf>
    <xf numFmtId="0" fontId="30" fillId="2" borderId="286" xfId="0" applyFont="1" applyFill="1" applyBorder="1" applyAlignment="1" applyProtection="1">
      <alignment horizontal="center" vertical="center"/>
      <protection locked="0"/>
    </xf>
    <xf numFmtId="0" fontId="30" fillId="3" borderId="285" xfId="0" applyFont="1" applyFill="1" applyBorder="1" applyAlignment="1">
      <alignment horizontal="left" vertical="center" wrapText="1"/>
    </xf>
    <xf numFmtId="0" fontId="30" fillId="3" borderId="272" xfId="0" applyFont="1" applyFill="1" applyBorder="1" applyAlignment="1">
      <alignment horizontal="left" vertical="center" wrapText="1"/>
    </xf>
    <xf numFmtId="0" fontId="30" fillId="3" borderId="286" xfId="0" applyFont="1" applyFill="1" applyBorder="1" applyAlignment="1">
      <alignment horizontal="left" vertical="center" wrapText="1"/>
    </xf>
    <xf numFmtId="0" fontId="30" fillId="2" borderId="285" xfId="0" applyFont="1" applyFill="1" applyBorder="1" applyAlignment="1" applyProtection="1">
      <alignment horizontal="left" vertical="center" wrapText="1"/>
      <protection locked="0"/>
    </xf>
    <xf numFmtId="0" fontId="30" fillId="2" borderId="272" xfId="0" applyFont="1" applyFill="1" applyBorder="1" applyAlignment="1" applyProtection="1">
      <alignment horizontal="left" vertical="center" wrapText="1"/>
      <protection locked="0"/>
    </xf>
    <xf numFmtId="0" fontId="30" fillId="2" borderId="286" xfId="0" applyFont="1" applyFill="1" applyBorder="1" applyAlignment="1" applyProtection="1">
      <alignment horizontal="left" vertical="center" wrapText="1"/>
      <protection locked="0"/>
    </xf>
    <xf numFmtId="0" fontId="30" fillId="2" borderId="285" xfId="0" applyFont="1" applyFill="1" applyBorder="1" applyAlignment="1" applyProtection="1">
      <alignment horizontal="center" vertical="center" wrapText="1"/>
      <protection locked="0"/>
    </xf>
    <xf numFmtId="0" fontId="30" fillId="2" borderId="272" xfId="0" applyFont="1" applyFill="1" applyBorder="1" applyAlignment="1" applyProtection="1">
      <alignment horizontal="center" vertical="center" wrapText="1"/>
      <protection locked="0"/>
    </xf>
    <xf numFmtId="0" fontId="30" fillId="2" borderId="286" xfId="0" applyFont="1" applyFill="1" applyBorder="1" applyAlignment="1" applyProtection="1">
      <alignment horizontal="center" vertical="center" wrapText="1"/>
      <protection locked="0"/>
    </xf>
    <xf numFmtId="0" fontId="33" fillId="3" borderId="288" xfId="0" applyFont="1" applyFill="1" applyBorder="1" applyAlignment="1">
      <alignment horizontal="left" vertical="center" wrapText="1"/>
    </xf>
    <xf numFmtId="0" fontId="33" fillId="3" borderId="289" xfId="0" applyFont="1" applyFill="1" applyBorder="1" applyAlignment="1">
      <alignment horizontal="left" vertical="center" wrapText="1"/>
    </xf>
    <xf numFmtId="0" fontId="33" fillId="2" borderId="289" xfId="0" applyFont="1" applyFill="1" applyBorder="1" applyAlignment="1" applyProtection="1">
      <alignment horizontal="center" vertical="center" wrapText="1"/>
      <protection locked="0"/>
    </xf>
    <xf numFmtId="0" fontId="33" fillId="3" borderId="284" xfId="0" applyFont="1" applyFill="1" applyBorder="1" applyAlignment="1">
      <alignment horizontal="left" vertical="center" wrapText="1"/>
    </xf>
    <xf numFmtId="0" fontId="33" fillId="2" borderId="288" xfId="0" applyFont="1" applyFill="1" applyBorder="1" applyAlignment="1">
      <alignment horizontal="left" vertical="center" wrapText="1"/>
    </xf>
    <xf numFmtId="0" fontId="33" fillId="2" borderId="289" xfId="0" applyFont="1" applyFill="1" applyBorder="1" applyAlignment="1">
      <alignment horizontal="left" vertical="center" wrapText="1"/>
    </xf>
    <xf numFmtId="0" fontId="33" fillId="3" borderId="288" xfId="0" applyFont="1" applyFill="1" applyBorder="1" applyAlignment="1" applyProtection="1">
      <alignment horizontal="left" vertical="center" wrapText="1"/>
      <protection locked="0"/>
    </xf>
    <xf numFmtId="0" fontId="33" fillId="3" borderId="289" xfId="0" applyFont="1" applyFill="1" applyBorder="1" applyAlignment="1" applyProtection="1">
      <alignment horizontal="left" vertical="center" wrapText="1"/>
      <protection locked="0"/>
    </xf>
    <xf numFmtId="0" fontId="35" fillId="0" borderId="287" xfId="0" applyFont="1" applyBorder="1" applyAlignment="1" applyProtection="1">
      <alignment horizontal="left" vertical="top" wrapText="1"/>
      <protection locked="0"/>
    </xf>
    <xf numFmtId="0" fontId="35" fillId="0" borderId="272"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35" fillId="0" borderId="272" xfId="0" applyFont="1" applyBorder="1" applyAlignment="1" applyProtection="1">
      <alignment horizontal="left" vertical="top" wrapText="1"/>
      <protection locked="0"/>
    </xf>
    <xf numFmtId="183" fontId="119" fillId="11" borderId="285" xfId="0" applyNumberFormat="1" applyFont="1" applyFill="1" applyBorder="1" applyAlignment="1">
      <alignment horizontal="center" vertical="center"/>
    </xf>
    <xf numFmtId="183" fontId="119" fillId="11" borderId="272" xfId="0" applyNumberFormat="1" applyFont="1" applyFill="1" applyBorder="1" applyAlignment="1">
      <alignment horizontal="center" vertical="center"/>
    </xf>
    <xf numFmtId="183" fontId="119" fillId="11" borderId="286" xfId="0" applyNumberFormat="1" applyFont="1" applyFill="1" applyBorder="1" applyAlignment="1">
      <alignment horizontal="center" vertical="center"/>
    </xf>
    <xf numFmtId="183" fontId="119" fillId="11" borderId="7" xfId="0" applyNumberFormat="1" applyFont="1" applyFill="1" applyBorder="1" applyAlignment="1">
      <alignment horizontal="center" vertical="center"/>
    </xf>
    <xf numFmtId="183" fontId="119" fillId="11" borderId="10" xfId="0" applyNumberFormat="1" applyFont="1" applyFill="1" applyBorder="1" applyAlignment="1">
      <alignment horizontal="center" vertical="center"/>
    </xf>
    <xf numFmtId="183" fontId="119" fillId="11" borderId="11" xfId="0" applyNumberFormat="1" applyFont="1" applyFill="1" applyBorder="1" applyAlignment="1">
      <alignment horizontal="center" vertical="center"/>
    </xf>
    <xf numFmtId="0" fontId="30" fillId="3" borderId="284" xfId="0" applyFont="1" applyFill="1" applyBorder="1" applyAlignment="1">
      <alignment horizontal="center" vertical="center"/>
    </xf>
    <xf numFmtId="189" fontId="30" fillId="2" borderId="284" xfId="0" applyNumberFormat="1" applyFont="1" applyFill="1" applyBorder="1" applyAlignment="1">
      <alignment horizontal="center" vertical="center"/>
    </xf>
    <xf numFmtId="0" fontId="33" fillId="3" borderId="285" xfId="0" applyFont="1" applyFill="1" applyBorder="1" applyAlignment="1">
      <alignment horizontal="left" vertical="center"/>
    </xf>
    <xf numFmtId="0" fontId="33" fillId="3" borderId="272" xfId="0" applyFont="1" applyFill="1" applyBorder="1" applyAlignment="1">
      <alignment horizontal="left" vertical="center"/>
    </xf>
    <xf numFmtId="0" fontId="33" fillId="3" borderId="286" xfId="0" applyFont="1" applyFill="1" applyBorder="1" applyAlignment="1">
      <alignment horizontal="left" vertical="center"/>
    </xf>
    <xf numFmtId="178" fontId="33" fillId="3" borderId="288" xfId="0" applyNumberFormat="1" applyFont="1" applyFill="1" applyBorder="1" applyAlignment="1">
      <alignment horizontal="center" vertical="center" wrapText="1"/>
    </xf>
    <xf numFmtId="178" fontId="33" fillId="3" borderId="289" xfId="0" applyNumberFormat="1" applyFont="1" applyFill="1" applyBorder="1" applyAlignment="1">
      <alignment horizontal="center" vertical="center" wrapText="1"/>
    </xf>
    <xf numFmtId="0" fontId="33" fillId="3" borderId="288" xfId="0" applyFont="1" applyFill="1" applyBorder="1" applyAlignment="1">
      <alignment horizontal="left" vertical="center"/>
    </xf>
    <xf numFmtId="0" fontId="33" fillId="3" borderId="289" xfId="0" applyFont="1" applyFill="1" applyBorder="1" applyAlignment="1">
      <alignment horizontal="left" vertical="center"/>
    </xf>
    <xf numFmtId="0" fontId="45" fillId="3" borderId="285" xfId="0" applyFont="1" applyFill="1" applyBorder="1" applyAlignment="1">
      <alignment horizontal="center" vertical="center"/>
    </xf>
    <xf numFmtId="0" fontId="45" fillId="3" borderId="272" xfId="0" applyFont="1" applyFill="1" applyBorder="1" applyAlignment="1">
      <alignment horizontal="center" vertical="center"/>
    </xf>
    <xf numFmtId="0" fontId="45" fillId="3" borderId="286" xfId="0" applyFont="1" applyFill="1" applyBorder="1" applyAlignment="1">
      <alignment horizontal="center" vertical="center"/>
    </xf>
    <xf numFmtId="0" fontId="32" fillId="3" borderId="286" xfId="0" applyFont="1" applyFill="1" applyBorder="1" applyAlignment="1">
      <alignment horizontal="center" vertical="center" wrapText="1"/>
    </xf>
    <xf numFmtId="0" fontId="30" fillId="3" borderId="288" xfId="0" applyFont="1" applyFill="1" applyBorder="1" applyAlignment="1">
      <alignment horizontal="left" vertical="center"/>
    </xf>
    <xf numFmtId="0" fontId="30" fillId="3" borderId="289" xfId="0" applyFont="1" applyFill="1" applyBorder="1" applyAlignment="1">
      <alignment horizontal="left" vertical="center"/>
    </xf>
    <xf numFmtId="0" fontId="30" fillId="3" borderId="288" xfId="0" applyFont="1" applyFill="1" applyBorder="1" applyAlignment="1">
      <alignment horizontal="center" vertical="center"/>
    </xf>
    <xf numFmtId="0" fontId="30" fillId="3" borderId="289" xfId="0" applyFont="1" applyFill="1" applyBorder="1" applyAlignment="1">
      <alignment horizontal="center" vertical="center"/>
    </xf>
    <xf numFmtId="0" fontId="35" fillId="3" borderId="285" xfId="0" applyFont="1" applyFill="1" applyBorder="1" applyAlignment="1">
      <alignment horizontal="left" vertical="center" wrapText="1"/>
    </xf>
    <xf numFmtId="0" fontId="35" fillId="3" borderId="290" xfId="0" applyFont="1" applyFill="1" applyBorder="1" applyAlignment="1">
      <alignment horizontal="left" vertical="center" wrapText="1"/>
    </xf>
    <xf numFmtId="0" fontId="30" fillId="3" borderId="287" xfId="0" applyFont="1" applyFill="1" applyBorder="1" applyAlignment="1">
      <alignment horizontal="left" vertical="center" wrapText="1"/>
    </xf>
    <xf numFmtId="0" fontId="30" fillId="3" borderId="290" xfId="0" applyFont="1" applyFill="1" applyBorder="1" applyAlignment="1">
      <alignment horizontal="left" vertical="center"/>
    </xf>
    <xf numFmtId="0" fontId="30" fillId="3" borderId="286" xfId="0" applyFont="1" applyFill="1" applyBorder="1" applyAlignment="1">
      <alignment horizontal="left" vertical="center"/>
    </xf>
    <xf numFmtId="0" fontId="50" fillId="0" borderId="288" xfId="0" applyFont="1" applyBorder="1" applyAlignment="1" applyProtection="1">
      <alignment horizontal="center" vertical="center"/>
      <protection locked="0"/>
    </xf>
    <xf numFmtId="0" fontId="50" fillId="0" borderId="289" xfId="0" applyFont="1" applyBorder="1" applyAlignment="1" applyProtection="1">
      <alignment horizontal="center" vertical="center"/>
      <protection locked="0"/>
    </xf>
    <xf numFmtId="0" fontId="33" fillId="0" borderId="288" xfId="0" applyFont="1" applyBorder="1" applyAlignment="1" applyProtection="1">
      <alignment horizontal="left" vertical="center"/>
      <protection locked="0"/>
    </xf>
    <xf numFmtId="0" fontId="33" fillId="0" borderId="289" xfId="0" applyFont="1" applyBorder="1" applyAlignment="1" applyProtection="1">
      <alignment horizontal="left" vertical="center"/>
      <protection locked="0"/>
    </xf>
    <xf numFmtId="0" fontId="45" fillId="3" borderId="288" xfId="0" applyFont="1" applyFill="1" applyBorder="1" applyAlignment="1">
      <alignment horizontal="left" vertical="center" shrinkToFit="1"/>
    </xf>
    <xf numFmtId="3" fontId="33" fillId="3" borderId="288" xfId="0" applyNumberFormat="1" applyFont="1" applyFill="1" applyBorder="1" applyAlignment="1">
      <alignment horizontal="right" vertical="center" wrapText="1"/>
    </xf>
    <xf numFmtId="187" fontId="33" fillId="3" borderId="288" xfId="0" applyNumberFormat="1" applyFont="1" applyFill="1" applyBorder="1" applyAlignment="1">
      <alignment horizontal="center" vertical="center"/>
    </xf>
    <xf numFmtId="3" fontId="33" fillId="0" borderId="288" xfId="0" applyNumberFormat="1" applyFont="1" applyBorder="1" applyAlignment="1" applyProtection="1">
      <alignment horizontal="right" vertical="center" wrapText="1"/>
      <protection locked="0"/>
    </xf>
    <xf numFmtId="0" fontId="33" fillId="0" borderId="288" xfId="0" applyFont="1" applyBorder="1" applyAlignment="1" applyProtection="1">
      <alignment horizontal="left" vertical="center" wrapText="1"/>
      <protection locked="0"/>
    </xf>
    <xf numFmtId="0" fontId="33" fillId="0" borderId="289" xfId="0" applyFont="1" applyBorder="1" applyAlignment="1" applyProtection="1">
      <alignment horizontal="left" vertical="center" wrapText="1"/>
      <protection locked="0"/>
    </xf>
    <xf numFmtId="0" fontId="9" fillId="3" borderId="285" xfId="0" applyFont="1" applyFill="1" applyBorder="1" applyAlignment="1">
      <alignment horizontal="left" vertical="center"/>
    </xf>
    <xf numFmtId="0" fontId="9" fillId="3" borderId="272" xfId="0" applyFont="1" applyFill="1" applyBorder="1" applyAlignment="1">
      <alignment horizontal="left" vertical="center"/>
    </xf>
    <xf numFmtId="0" fontId="9" fillId="3" borderId="286" xfId="0" applyFont="1" applyFill="1" applyBorder="1" applyAlignment="1">
      <alignment horizontal="left" vertical="center"/>
    </xf>
    <xf numFmtId="0" fontId="18" fillId="3" borderId="285" xfId="0" applyFont="1" applyFill="1" applyBorder="1" applyAlignment="1">
      <alignment horizontal="center" vertical="center"/>
    </xf>
    <xf numFmtId="0" fontId="18" fillId="3" borderId="290" xfId="0" applyFont="1" applyFill="1" applyBorder="1" applyAlignment="1">
      <alignment horizontal="center" vertical="center"/>
    </xf>
    <xf numFmtId="0" fontId="9" fillId="3" borderId="288" xfId="0" applyFont="1" applyFill="1" applyBorder="1" applyAlignment="1">
      <alignment horizontal="center" vertical="center"/>
    </xf>
    <xf numFmtId="0" fontId="9" fillId="3" borderId="289" xfId="0" applyFont="1" applyFill="1" applyBorder="1" applyAlignment="1">
      <alignment horizontal="center" vertical="center"/>
    </xf>
    <xf numFmtId="0" fontId="8" fillId="3" borderId="288" xfId="0" applyFont="1" applyFill="1" applyBorder="1" applyAlignment="1">
      <alignment horizontal="left" vertical="center"/>
    </xf>
    <xf numFmtId="0" fontId="8" fillId="0" borderId="289" xfId="0" applyFont="1" applyBorder="1" applyAlignment="1" applyProtection="1">
      <alignment horizontal="left" vertical="center" wrapText="1"/>
      <protection locked="0"/>
    </xf>
    <xf numFmtId="0" fontId="8" fillId="3" borderId="289" xfId="0" applyFont="1" applyFill="1" applyBorder="1" applyAlignment="1">
      <alignment horizontal="left" vertical="center"/>
    </xf>
    <xf numFmtId="0" fontId="8" fillId="3" borderId="288" xfId="0" applyFont="1" applyFill="1" applyBorder="1" applyAlignment="1">
      <alignment horizontal="center" vertical="center" wrapText="1"/>
    </xf>
    <xf numFmtId="0" fontId="8" fillId="3" borderId="289" xfId="0" applyFont="1" applyFill="1" applyBorder="1" applyAlignment="1">
      <alignment horizontal="center" vertical="center" wrapText="1"/>
    </xf>
    <xf numFmtId="0" fontId="9" fillId="3" borderId="288" xfId="0" applyFont="1" applyFill="1" applyBorder="1" applyAlignment="1">
      <alignment horizontal="left" vertical="center"/>
    </xf>
    <xf numFmtId="0" fontId="9" fillId="3" borderId="289" xfId="0" applyFont="1" applyFill="1" applyBorder="1" applyAlignment="1">
      <alignment horizontal="left" vertical="center"/>
    </xf>
    <xf numFmtId="0" fontId="8" fillId="0" borderId="286" xfId="0" applyFont="1" applyBorder="1" applyAlignment="1" applyProtection="1">
      <alignment horizontal="left" vertical="center" wrapText="1"/>
      <protection locked="0"/>
    </xf>
    <xf numFmtId="0" fontId="8" fillId="3" borderId="288" xfId="5" applyFont="1" applyFill="1" applyBorder="1" applyAlignment="1">
      <alignment horizontal="left" vertical="center" wrapText="1"/>
    </xf>
    <xf numFmtId="0" fontId="8" fillId="3" borderId="289" xfId="5" applyFont="1" applyFill="1" applyBorder="1" applyAlignment="1">
      <alignment horizontal="left" vertical="center" wrapText="1"/>
    </xf>
    <xf numFmtId="0" fontId="52" fillId="3" borderId="284" xfId="5" applyFont="1" applyFill="1" applyBorder="1" applyAlignment="1">
      <alignment horizontal="center" vertical="center" wrapText="1"/>
    </xf>
    <xf numFmtId="0" fontId="8" fillId="3" borderId="285" xfId="5" applyFont="1" applyFill="1" applyBorder="1" applyAlignment="1">
      <alignment horizontal="left" vertical="center" wrapText="1"/>
    </xf>
    <xf numFmtId="0" fontId="8" fillId="3" borderId="272" xfId="5" applyFont="1" applyFill="1" applyBorder="1" applyAlignment="1">
      <alignment horizontal="left" vertical="center" wrapText="1"/>
    </xf>
    <xf numFmtId="0" fontId="8" fillId="3" borderId="286" xfId="5" applyFont="1" applyFill="1" applyBorder="1" applyAlignment="1">
      <alignment horizontal="left" vertical="center" wrapText="1"/>
    </xf>
    <xf numFmtId="0" fontId="8" fillId="3" borderId="288" xfId="5" applyFont="1" applyFill="1" applyBorder="1" applyAlignment="1">
      <alignment horizontal="center" vertical="center" wrapText="1"/>
    </xf>
    <xf numFmtId="0" fontId="8" fillId="3" borderId="289" xfId="5" applyFont="1" applyFill="1" applyBorder="1" applyAlignment="1">
      <alignment horizontal="center" vertical="center" wrapText="1"/>
    </xf>
    <xf numFmtId="178" fontId="8" fillId="3" borderId="288" xfId="5" applyNumberFormat="1" applyFont="1" applyFill="1" applyBorder="1" applyAlignment="1">
      <alignment horizontal="center" vertical="center" wrapText="1"/>
    </xf>
    <xf numFmtId="178" fontId="8" fillId="3" borderId="289" xfId="5" applyNumberFormat="1" applyFont="1" applyFill="1" applyBorder="1" applyAlignment="1">
      <alignment horizontal="center" vertical="center" wrapText="1"/>
    </xf>
    <xf numFmtId="0" fontId="9" fillId="3" borderId="285" xfId="0" applyFont="1" applyFill="1" applyBorder="1" applyAlignment="1">
      <alignment horizontal="left" vertical="center" wrapText="1"/>
    </xf>
    <xf numFmtId="0" fontId="8" fillId="3" borderId="288" xfId="0" applyFont="1" applyFill="1" applyBorder="1" applyAlignment="1" applyProtection="1">
      <alignment horizontal="left" vertical="center" wrapText="1"/>
      <protection locked="0"/>
    </xf>
    <xf numFmtId="0" fontId="8" fillId="3" borderId="289" xfId="0" applyFont="1" applyFill="1" applyBorder="1" applyAlignment="1" applyProtection="1">
      <alignment horizontal="left" vertical="center" wrapText="1"/>
      <protection locked="0"/>
    </xf>
    <xf numFmtId="0" fontId="8" fillId="0" borderId="288" xfId="0" applyFont="1" applyBorder="1" applyAlignment="1" applyProtection="1">
      <alignment horizontal="center" vertical="center" wrapText="1"/>
      <protection locked="0"/>
    </xf>
    <xf numFmtId="0" fontId="8" fillId="0" borderId="289" xfId="0" applyFont="1" applyBorder="1" applyAlignment="1" applyProtection="1">
      <alignment horizontal="center" vertical="center" wrapText="1"/>
      <protection locked="0"/>
    </xf>
    <xf numFmtId="0" fontId="8" fillId="0" borderId="288" xfId="0" applyFont="1" applyBorder="1" applyAlignment="1">
      <alignment horizontal="left" vertical="center" wrapText="1"/>
    </xf>
    <xf numFmtId="0" fontId="8" fillId="0" borderId="289" xfId="0" applyFont="1" applyBorder="1" applyAlignment="1">
      <alignment horizontal="left" vertical="center" wrapText="1"/>
    </xf>
    <xf numFmtId="0" fontId="8" fillId="0" borderId="293" xfId="5" applyFont="1" applyBorder="1" applyAlignment="1" applyProtection="1">
      <alignment horizontal="left" vertical="center" wrapText="1"/>
      <protection locked="0"/>
    </xf>
    <xf numFmtId="0" fontId="8" fillId="0" borderId="294" xfId="5" applyFont="1" applyBorder="1" applyAlignment="1" applyProtection="1">
      <alignment horizontal="left" vertical="center" wrapText="1"/>
      <protection locked="0"/>
    </xf>
    <xf numFmtId="0" fontId="8" fillId="0" borderId="295" xfId="5" applyFont="1" applyBorder="1" applyAlignment="1" applyProtection="1">
      <alignment horizontal="left" vertical="center" wrapText="1"/>
      <protection locked="0"/>
    </xf>
    <xf numFmtId="0" fontId="52" fillId="3" borderId="292" xfId="5" applyFont="1" applyFill="1" applyBorder="1" applyAlignment="1">
      <alignment horizontal="center" vertical="center" wrapText="1"/>
    </xf>
    <xf numFmtId="0" fontId="8" fillId="0" borderId="305" xfId="5" applyFont="1" applyBorder="1" applyAlignment="1" applyProtection="1">
      <alignment horizontal="left" vertical="top" wrapText="1"/>
      <protection locked="0"/>
    </xf>
    <xf numFmtId="0" fontId="8" fillId="0" borderId="306" xfId="5" applyFont="1" applyBorder="1" applyAlignment="1" applyProtection="1">
      <alignment horizontal="left" vertical="top" wrapText="1"/>
      <protection locked="0"/>
    </xf>
    <xf numFmtId="0" fontId="8" fillId="0" borderId="307" xfId="5" applyFont="1" applyBorder="1" applyAlignment="1" applyProtection="1">
      <alignment horizontal="left" vertical="top" wrapText="1"/>
      <protection locked="0"/>
    </xf>
    <xf numFmtId="0" fontId="52" fillId="3" borderId="298" xfId="5" applyFont="1" applyFill="1" applyBorder="1" applyAlignment="1">
      <alignment horizontal="center" vertical="center" wrapText="1"/>
    </xf>
    <xf numFmtId="0" fontId="9" fillId="3" borderId="299" xfId="5" applyFont="1" applyFill="1" applyBorder="1" applyAlignment="1">
      <alignment horizontal="center" vertical="center" wrapText="1"/>
    </xf>
    <xf numFmtId="0" fontId="9" fillId="3" borderId="300" xfId="5" applyFont="1" applyFill="1" applyBorder="1" applyAlignment="1">
      <alignment horizontal="center" vertical="center" wrapText="1"/>
    </xf>
    <xf numFmtId="0" fontId="9" fillId="3" borderId="301" xfId="5" applyFont="1" applyFill="1" applyBorder="1" applyAlignment="1">
      <alignment horizontal="center" vertical="center" wrapText="1"/>
    </xf>
    <xf numFmtId="0" fontId="8" fillId="0" borderId="302" xfId="5" applyFont="1" applyBorder="1" applyAlignment="1" applyProtection="1">
      <alignment horizontal="left" vertical="center" wrapText="1"/>
      <protection locked="0"/>
    </xf>
    <xf numFmtId="0" fontId="8" fillId="0" borderId="303" xfId="5" applyFont="1" applyBorder="1" applyAlignment="1" applyProtection="1">
      <alignment horizontal="left" vertical="center" wrapText="1"/>
      <protection locked="0"/>
    </xf>
    <xf numFmtId="0" fontId="8" fillId="0" borderId="304" xfId="5" applyFont="1" applyBorder="1" applyAlignment="1" applyProtection="1">
      <alignment horizontal="left" vertical="center" wrapText="1"/>
      <protection locked="0"/>
    </xf>
    <xf numFmtId="0" fontId="52" fillId="3" borderId="297" xfId="5" applyFont="1" applyFill="1" applyBorder="1" applyAlignment="1">
      <alignment horizontal="center" vertical="center" wrapText="1"/>
    </xf>
    <xf numFmtId="0" fontId="52" fillId="3" borderId="297" xfId="5" applyFont="1" applyFill="1" applyBorder="1" applyAlignment="1">
      <alignment horizontal="left" vertical="center" wrapText="1"/>
    </xf>
    <xf numFmtId="0" fontId="8" fillId="0" borderId="302" xfId="5" applyFont="1" applyBorder="1" applyAlignment="1" applyProtection="1">
      <alignment horizontal="left" vertical="top" wrapText="1"/>
      <protection locked="0"/>
    </xf>
    <xf numFmtId="0" fontId="8" fillId="0" borderId="303" xfId="5" applyFont="1" applyBorder="1" applyAlignment="1" applyProtection="1">
      <alignment horizontal="left" vertical="top" wrapText="1"/>
      <protection locked="0"/>
    </xf>
    <xf numFmtId="0" fontId="8" fillId="0" borderId="304" xfId="5" applyFont="1" applyBorder="1" applyAlignment="1" applyProtection="1">
      <alignment horizontal="left" vertical="top" wrapText="1"/>
      <protection locked="0"/>
    </xf>
    <xf numFmtId="0" fontId="33" fillId="2" borderId="309" xfId="0" applyFont="1" applyFill="1" applyBorder="1" applyAlignment="1" applyProtection="1">
      <alignment horizontal="center" vertical="center" wrapText="1"/>
      <protection locked="0"/>
    </xf>
    <xf numFmtId="0" fontId="33" fillId="2" borderId="296" xfId="0" applyFont="1" applyFill="1" applyBorder="1" applyAlignment="1" applyProtection="1">
      <alignment horizontal="center" vertical="center" wrapText="1"/>
      <protection locked="0"/>
    </xf>
    <xf numFmtId="0" fontId="32" fillId="3" borderId="309" xfId="0" applyFont="1" applyFill="1" applyBorder="1" applyAlignment="1">
      <alignment horizontal="center" vertical="center" wrapText="1" shrinkToFit="1"/>
    </xf>
    <xf numFmtId="0" fontId="32" fillId="3" borderId="296" xfId="0" applyFont="1" applyFill="1" applyBorder="1" applyAlignment="1">
      <alignment horizontal="center" vertical="center" wrapText="1" shrinkToFit="1"/>
    </xf>
    <xf numFmtId="0" fontId="32" fillId="3" borderId="309" xfId="0" applyFont="1" applyFill="1" applyBorder="1" applyAlignment="1">
      <alignment horizontal="center" vertical="center" shrinkToFit="1"/>
    </xf>
    <xf numFmtId="0" fontId="32" fillId="3" borderId="296" xfId="0" applyFont="1" applyFill="1" applyBorder="1" applyAlignment="1">
      <alignment horizontal="center" vertical="center" shrinkToFit="1"/>
    </xf>
    <xf numFmtId="0" fontId="32" fillId="3" borderId="310" xfId="0" applyFont="1" applyFill="1" applyBorder="1" applyAlignment="1">
      <alignment horizontal="center" vertical="center" shrinkToFit="1"/>
    </xf>
    <xf numFmtId="0" fontId="32" fillId="3" borderId="309" xfId="0" applyFont="1" applyFill="1" applyBorder="1" applyAlignment="1">
      <alignment horizontal="center" vertical="center" wrapText="1"/>
    </xf>
    <xf numFmtId="0" fontId="32" fillId="3" borderId="296" xfId="0" applyFont="1" applyFill="1" applyBorder="1" applyAlignment="1">
      <alignment horizontal="center" vertical="center" wrapText="1"/>
    </xf>
    <xf numFmtId="0" fontId="32" fillId="3" borderId="308" xfId="0" applyFont="1" applyFill="1" applyBorder="1" applyAlignment="1">
      <alignment horizontal="center" vertical="center" wrapText="1"/>
    </xf>
    <xf numFmtId="0" fontId="31" fillId="3" borderId="309" xfId="0" applyFont="1" applyFill="1" applyBorder="1" applyAlignment="1">
      <alignment horizontal="center" vertical="center" wrapText="1"/>
    </xf>
    <xf numFmtId="0" fontId="31" fillId="3" borderId="310" xfId="0" applyFont="1" applyFill="1" applyBorder="1" applyAlignment="1">
      <alignment horizontal="center" vertical="center" wrapText="1"/>
    </xf>
    <xf numFmtId="0" fontId="9" fillId="3" borderId="311" xfId="0" applyFont="1" applyFill="1" applyBorder="1" applyAlignment="1">
      <alignment horizontal="left" vertical="center" wrapText="1"/>
    </xf>
    <xf numFmtId="0" fontId="9" fillId="3" borderId="296" xfId="0" applyFont="1" applyFill="1" applyBorder="1" applyAlignment="1">
      <alignment horizontal="left" vertical="center" wrapText="1"/>
    </xf>
    <xf numFmtId="0" fontId="9" fillId="3" borderId="310" xfId="0" applyFont="1" applyFill="1" applyBorder="1" applyAlignment="1">
      <alignment horizontal="left" vertical="center" wrapText="1"/>
    </xf>
    <xf numFmtId="0" fontId="9" fillId="3" borderId="308" xfId="0" applyFont="1" applyFill="1" applyBorder="1" applyAlignment="1">
      <alignment horizontal="left" vertical="center" wrapText="1"/>
    </xf>
    <xf numFmtId="0" fontId="8" fillId="0" borderId="184" xfId="0" applyFont="1" applyBorder="1" applyAlignment="1" applyProtection="1">
      <alignment horizontal="left" vertical="center" wrapText="1"/>
      <protection locked="0"/>
    </xf>
    <xf numFmtId="0" fontId="9" fillId="3" borderId="184" xfId="0" applyFont="1" applyFill="1" applyBorder="1" applyAlignment="1">
      <alignment horizontal="center" vertical="center" wrapText="1"/>
    </xf>
    <xf numFmtId="0" fontId="28" fillId="0" borderId="184" xfId="2" applyFont="1" applyFill="1" applyBorder="1" applyAlignment="1" applyProtection="1">
      <alignment horizontal="left" vertical="center" wrapText="1"/>
      <protection locked="0"/>
    </xf>
    <xf numFmtId="0" fontId="33" fillId="0" borderId="309" xfId="0" applyFont="1" applyBorder="1" applyAlignment="1" applyProtection="1">
      <alignment horizontal="left" vertical="center" wrapText="1"/>
      <protection locked="0"/>
    </xf>
    <xf numFmtId="0" fontId="33" fillId="0" borderId="296" xfId="0" applyFont="1" applyBorder="1" applyAlignment="1" applyProtection="1">
      <alignment horizontal="left" vertical="center" wrapText="1"/>
      <protection locked="0"/>
    </xf>
    <xf numFmtId="0" fontId="33" fillId="0" borderId="312" xfId="0" applyFont="1" applyBorder="1" applyAlignment="1" applyProtection="1">
      <alignment horizontal="left" vertical="center" wrapText="1"/>
      <protection locked="0"/>
    </xf>
    <xf numFmtId="0" fontId="33" fillId="0" borderId="311" xfId="0" applyFont="1" applyBorder="1" applyAlignment="1" applyProtection="1">
      <alignment horizontal="left" vertical="center" wrapText="1"/>
      <protection locked="0"/>
    </xf>
    <xf numFmtId="188" fontId="50" fillId="0" borderId="311" xfId="0" applyNumberFormat="1" applyFont="1" applyBorder="1" applyAlignment="1" applyProtection="1">
      <alignment horizontal="center" vertical="center"/>
      <protection locked="0"/>
    </xf>
    <xf numFmtId="188" fontId="50" fillId="0" borderId="312" xfId="0" applyNumberFormat="1" applyFont="1" applyBorder="1" applyAlignment="1" applyProtection="1">
      <alignment horizontal="center" vertical="center"/>
      <protection locked="0"/>
    </xf>
    <xf numFmtId="184" fontId="31" fillId="0" borderId="313" xfId="0" applyNumberFormat="1" applyFont="1" applyBorder="1" applyAlignment="1" applyProtection="1">
      <alignment horizontal="center" vertical="center"/>
      <protection locked="0"/>
    </xf>
    <xf numFmtId="0" fontId="32" fillId="3" borderId="311" xfId="0" applyFont="1" applyFill="1" applyBorder="1" applyAlignment="1" applyProtection="1">
      <alignment horizontal="center" vertical="center" wrapText="1"/>
      <protection locked="0"/>
    </xf>
    <xf numFmtId="0" fontId="32" fillId="3" borderId="312" xfId="0" applyFont="1" applyFill="1" applyBorder="1" applyAlignment="1" applyProtection="1">
      <alignment horizontal="center" vertical="center" wrapText="1"/>
      <protection locked="0"/>
    </xf>
    <xf numFmtId="0" fontId="30" fillId="0" borderId="311" xfId="0" applyFont="1" applyBorder="1" applyAlignment="1" applyProtection="1">
      <alignment horizontal="center" vertical="center" wrapText="1"/>
      <protection locked="0"/>
    </xf>
    <xf numFmtId="0" fontId="30" fillId="0" borderId="296" xfId="0" applyFont="1" applyBorder="1" applyAlignment="1" applyProtection="1">
      <alignment horizontal="center" vertical="center" wrapText="1"/>
      <protection locked="0"/>
    </xf>
    <xf numFmtId="0" fontId="30" fillId="0" borderId="312" xfId="0" applyFont="1" applyBorder="1" applyAlignment="1" applyProtection="1">
      <alignment horizontal="center" vertical="center" wrapText="1"/>
      <protection locked="0"/>
    </xf>
    <xf numFmtId="0" fontId="30" fillId="3" borderId="311" xfId="0" applyFont="1" applyFill="1" applyBorder="1" applyAlignment="1" applyProtection="1">
      <alignment horizontal="center" vertical="center" wrapText="1"/>
      <protection locked="0"/>
    </xf>
    <xf numFmtId="0" fontId="30" fillId="3" borderId="312" xfId="0" applyFont="1" applyFill="1" applyBorder="1" applyAlignment="1" applyProtection="1">
      <alignment horizontal="center" vertical="center" wrapText="1"/>
      <protection locked="0"/>
    </xf>
    <xf numFmtId="184" fontId="31" fillId="0" borderId="311" xfId="0" applyNumberFormat="1" applyFont="1" applyBorder="1" applyAlignment="1" applyProtection="1">
      <alignment horizontal="center" vertical="center"/>
      <protection locked="0"/>
    </xf>
    <xf numFmtId="0" fontId="34" fillId="0" borderId="296" xfId="0" applyFont="1" applyBorder="1" applyAlignment="1">
      <alignment horizontal="left" vertical="center" wrapText="1"/>
    </xf>
    <xf numFmtId="0" fontId="33" fillId="0" borderId="308" xfId="0" applyFont="1" applyBorder="1" applyAlignment="1" applyProtection="1">
      <alignment horizontal="center" vertical="top" wrapText="1"/>
      <protection locked="0"/>
    </xf>
    <xf numFmtId="0" fontId="33" fillId="0" borderId="314" xfId="0" applyFont="1" applyBorder="1" applyAlignment="1" applyProtection="1">
      <alignment horizontal="center" vertical="top" wrapText="1"/>
      <protection locked="0"/>
    </xf>
    <xf numFmtId="0" fontId="44" fillId="3" borderId="296" xfId="0" applyFont="1" applyFill="1" applyBorder="1" applyAlignment="1">
      <alignment horizontal="center" vertical="center" wrapText="1"/>
    </xf>
    <xf numFmtId="0" fontId="44" fillId="3" borderId="312" xfId="0" applyFont="1" applyFill="1" applyBorder="1" applyAlignment="1">
      <alignment horizontal="center" vertical="center" wrapText="1"/>
    </xf>
    <xf numFmtId="188" fontId="61" fillId="3" borderId="311" xfId="0" applyNumberFormat="1" applyFont="1" applyFill="1" applyBorder="1" applyAlignment="1">
      <alignment horizontal="center"/>
    </xf>
    <xf numFmtId="188" fontId="61" fillId="3" borderId="296" xfId="0" applyNumberFormat="1" applyFont="1" applyFill="1" applyBorder="1" applyAlignment="1">
      <alignment horizontal="center"/>
    </xf>
    <xf numFmtId="0" fontId="33" fillId="3" borderId="314" xfId="0" applyFont="1" applyFill="1" applyBorder="1" applyAlignment="1">
      <alignment horizontal="center" vertical="center" wrapText="1"/>
    </xf>
    <xf numFmtId="0" fontId="33" fillId="2" borderId="309" xfId="0" applyFont="1" applyFill="1" applyBorder="1" applyAlignment="1">
      <alignment horizontal="left" vertical="center" wrapText="1"/>
    </xf>
    <xf numFmtId="0" fontId="33" fillId="2" borderId="296" xfId="0" applyFont="1" applyFill="1" applyBorder="1" applyAlignment="1">
      <alignment horizontal="left" vertical="center" wrapText="1"/>
    </xf>
    <xf numFmtId="0" fontId="33" fillId="2" borderId="310" xfId="0" applyFont="1" applyFill="1" applyBorder="1" applyAlignment="1">
      <alignment horizontal="left" vertical="center" wrapText="1"/>
    </xf>
    <xf numFmtId="0" fontId="70" fillId="0" borderId="314" xfId="2" applyFont="1" applyFill="1" applyBorder="1" applyAlignment="1" applyProtection="1">
      <alignment horizontal="left" vertical="center" wrapText="1"/>
      <protection locked="0"/>
    </xf>
    <xf numFmtId="0" fontId="33" fillId="0" borderId="314" xfId="0" applyFont="1" applyBorder="1" applyAlignment="1" applyProtection="1">
      <alignment horizontal="left" vertical="top" wrapText="1"/>
      <protection locked="0"/>
    </xf>
    <xf numFmtId="0" fontId="30" fillId="3" borderId="309" xfId="0" applyFont="1" applyFill="1" applyBorder="1" applyAlignment="1">
      <alignment horizontal="center" vertical="center" wrapText="1"/>
    </xf>
    <xf numFmtId="0" fontId="30" fillId="3" borderId="310" xfId="0" applyFont="1" applyFill="1" applyBorder="1" applyAlignment="1">
      <alignment horizontal="center" vertical="center" wrapText="1"/>
    </xf>
    <xf numFmtId="0" fontId="33" fillId="0" borderId="309" xfId="0" applyFont="1" applyBorder="1" applyAlignment="1" applyProtection="1">
      <alignment horizontal="right" vertical="center" wrapText="1"/>
      <protection locked="0"/>
    </xf>
    <xf numFmtId="0" fontId="33" fillId="0" borderId="310" xfId="0" applyFont="1" applyBorder="1" applyAlignment="1" applyProtection="1">
      <alignment horizontal="right" vertical="center" wrapText="1"/>
      <protection locked="0"/>
    </xf>
    <xf numFmtId="0" fontId="32" fillId="3" borderId="296" xfId="0" applyFont="1" applyFill="1" applyBorder="1" applyAlignment="1">
      <alignment horizontal="left" vertical="center" wrapText="1"/>
    </xf>
    <xf numFmtId="0" fontId="32" fillId="3" borderId="310" xfId="0" applyFont="1" applyFill="1" applyBorder="1" applyAlignment="1">
      <alignment horizontal="left" vertical="center" wrapText="1"/>
    </xf>
    <xf numFmtId="0" fontId="33" fillId="0" borderId="314" xfId="0" applyFont="1" applyBorder="1" applyAlignment="1" applyProtection="1">
      <alignment horizontal="left" vertical="top"/>
      <protection locked="0"/>
    </xf>
    <xf numFmtId="0" fontId="33" fillId="0" borderId="191" xfId="0" applyFont="1" applyBorder="1" applyAlignment="1" applyProtection="1">
      <alignment horizontal="left" vertical="top"/>
      <protection locked="0"/>
    </xf>
    <xf numFmtId="0" fontId="34" fillId="0" borderId="314" xfId="0" applyFont="1" applyBorder="1" applyAlignment="1" applyProtection="1">
      <alignment horizontal="left" vertical="top" wrapText="1"/>
      <protection locked="0"/>
    </xf>
    <xf numFmtId="0" fontId="30" fillId="3" borderId="308" xfId="0" applyFont="1" applyFill="1" applyBorder="1" applyAlignment="1">
      <alignment horizontal="center" vertical="center" wrapText="1"/>
    </xf>
    <xf numFmtId="0" fontId="30" fillId="3" borderId="309" xfId="0" applyFont="1" applyFill="1" applyBorder="1" applyAlignment="1">
      <alignment horizontal="center" vertical="center"/>
    </xf>
    <xf numFmtId="0" fontId="30" fillId="3" borderId="296" xfId="0" applyFont="1" applyFill="1" applyBorder="1" applyAlignment="1">
      <alignment horizontal="center" vertical="center"/>
    </xf>
    <xf numFmtId="0" fontId="30" fillId="3" borderId="312" xfId="0" applyFont="1" applyFill="1" applyBorder="1" applyAlignment="1">
      <alignment horizontal="center" vertical="center"/>
    </xf>
    <xf numFmtId="0" fontId="30" fillId="3" borderId="311" xfId="0" applyFont="1" applyFill="1" applyBorder="1" applyAlignment="1">
      <alignment horizontal="center" vertical="center"/>
    </xf>
    <xf numFmtId="0" fontId="30" fillId="3" borderId="310" xfId="0" applyFont="1" applyFill="1" applyBorder="1" applyAlignment="1">
      <alignment horizontal="center" vertical="center"/>
    </xf>
    <xf numFmtId="0" fontId="8" fillId="2" borderId="314" xfId="0" applyFont="1" applyFill="1" applyBorder="1" applyAlignment="1" applyProtection="1">
      <alignment horizontal="center" vertical="center"/>
      <protection locked="0"/>
    </xf>
    <xf numFmtId="0" fontId="30" fillId="3" borderId="311" xfId="0" applyFont="1" applyFill="1" applyBorder="1" applyAlignment="1">
      <alignment horizontal="left" vertical="center"/>
    </xf>
    <xf numFmtId="0" fontId="30" fillId="3" borderId="296" xfId="0" applyFont="1" applyFill="1" applyBorder="1" applyAlignment="1">
      <alignment horizontal="left" vertical="center"/>
    </xf>
    <xf numFmtId="0" fontId="30" fillId="2" borderId="308" xfId="0" applyFont="1" applyFill="1" applyBorder="1" applyAlignment="1" applyProtection="1">
      <alignment horizontal="center" vertical="center"/>
      <protection locked="0"/>
    </xf>
    <xf numFmtId="0" fontId="33" fillId="2" borderId="314" xfId="0" applyFont="1" applyFill="1" applyBorder="1" applyAlignment="1" applyProtection="1">
      <alignment horizontal="center" vertical="center"/>
      <protection locked="0"/>
    </xf>
    <xf numFmtId="0" fontId="30" fillId="2" borderId="309" xfId="0" applyFont="1" applyFill="1" applyBorder="1" applyAlignment="1" applyProtection="1">
      <alignment horizontal="center" vertical="center"/>
      <protection locked="0"/>
    </xf>
    <xf numFmtId="0" fontId="30" fillId="2" borderId="296" xfId="0" applyFont="1" applyFill="1" applyBorder="1" applyAlignment="1" applyProtection="1">
      <alignment horizontal="center" vertical="center"/>
      <protection locked="0"/>
    </xf>
    <xf numFmtId="0" fontId="30" fillId="2" borderId="310" xfId="0" applyFont="1" applyFill="1" applyBorder="1" applyAlignment="1" applyProtection="1">
      <alignment horizontal="center" vertical="center"/>
      <protection locked="0"/>
    </xf>
    <xf numFmtId="0" fontId="30" fillId="3" borderId="309" xfId="0" applyFont="1" applyFill="1" applyBorder="1" applyAlignment="1">
      <alignment horizontal="left" vertical="center" wrapText="1"/>
    </xf>
    <xf numFmtId="0" fontId="30" fillId="3" borderId="296" xfId="0" applyFont="1" applyFill="1" applyBorder="1" applyAlignment="1">
      <alignment horizontal="left" vertical="center" wrapText="1"/>
    </xf>
    <xf numFmtId="0" fontId="30" fillId="3" borderId="310" xfId="0" applyFont="1" applyFill="1" applyBorder="1" applyAlignment="1">
      <alignment horizontal="left" vertical="center" wrapText="1"/>
    </xf>
    <xf numFmtId="0" fontId="30" fillId="2" borderId="309" xfId="0" applyFont="1" applyFill="1" applyBorder="1" applyAlignment="1" applyProtection="1">
      <alignment horizontal="left" vertical="center" wrapText="1"/>
      <protection locked="0"/>
    </xf>
    <xf numFmtId="0" fontId="30" fillId="2" borderId="296" xfId="0" applyFont="1" applyFill="1" applyBorder="1" applyAlignment="1" applyProtection="1">
      <alignment horizontal="left" vertical="center" wrapText="1"/>
      <protection locked="0"/>
    </xf>
    <xf numFmtId="0" fontId="30" fillId="2" borderId="310" xfId="0" applyFont="1" applyFill="1" applyBorder="1" applyAlignment="1" applyProtection="1">
      <alignment horizontal="left" vertical="center" wrapText="1"/>
      <protection locked="0"/>
    </xf>
    <xf numFmtId="0" fontId="30" fillId="2" borderId="309" xfId="0" applyFont="1" applyFill="1" applyBorder="1" applyAlignment="1" applyProtection="1">
      <alignment horizontal="center" vertical="center" wrapText="1"/>
      <protection locked="0"/>
    </xf>
    <xf numFmtId="0" fontId="30" fillId="2" borderId="296" xfId="0" applyFont="1" applyFill="1" applyBorder="1" applyAlignment="1" applyProtection="1">
      <alignment horizontal="center" vertical="center" wrapText="1"/>
      <protection locked="0"/>
    </xf>
    <xf numFmtId="0" fontId="30" fillId="2" borderId="310" xfId="0" applyFont="1" applyFill="1" applyBorder="1" applyAlignment="1" applyProtection="1">
      <alignment horizontal="center" vertical="center" wrapText="1"/>
      <protection locked="0"/>
    </xf>
    <xf numFmtId="0" fontId="33" fillId="3" borderId="184" xfId="0" applyFont="1" applyFill="1" applyBorder="1" applyAlignment="1">
      <alignment horizontal="left" vertical="center" wrapText="1"/>
    </xf>
    <xf numFmtId="0" fontId="33" fillId="3" borderId="308" xfId="0" applyFont="1" applyFill="1" applyBorder="1" applyAlignment="1">
      <alignment horizontal="left" vertical="center" wrapText="1"/>
    </xf>
    <xf numFmtId="0" fontId="33" fillId="2" borderId="184" xfId="0" applyFont="1" applyFill="1" applyBorder="1" applyAlignment="1">
      <alignment horizontal="left" vertical="center" wrapText="1"/>
    </xf>
    <xf numFmtId="0" fontId="33" fillId="3" borderId="184" xfId="0" applyFont="1" applyFill="1" applyBorder="1" applyAlignment="1" applyProtection="1">
      <alignment horizontal="left" vertical="center" wrapText="1"/>
      <protection locked="0"/>
    </xf>
    <xf numFmtId="0" fontId="35" fillId="0" borderId="311" xfId="0" applyFont="1" applyBorder="1" applyAlignment="1" applyProtection="1">
      <alignment horizontal="left" vertical="top" wrapText="1"/>
      <protection locked="0"/>
    </xf>
    <xf numFmtId="0" fontId="35" fillId="0" borderId="296" xfId="0" applyFont="1" applyBorder="1" applyAlignment="1" applyProtection="1">
      <alignment horizontal="left" vertical="top"/>
      <protection locked="0"/>
    </xf>
    <xf numFmtId="0" fontId="35" fillId="0" borderId="296" xfId="0" applyFont="1" applyBorder="1" applyAlignment="1" applyProtection="1">
      <alignment horizontal="left" vertical="top" wrapText="1"/>
      <protection locked="0"/>
    </xf>
    <xf numFmtId="183" fontId="119" fillId="11" borderId="309" xfId="0" applyNumberFormat="1" applyFont="1" applyFill="1" applyBorder="1" applyAlignment="1">
      <alignment horizontal="center" vertical="center"/>
    </xf>
    <xf numFmtId="183" fontId="119" fillId="11" borderId="296" xfId="0" applyNumberFormat="1" applyFont="1" applyFill="1" applyBorder="1" applyAlignment="1">
      <alignment horizontal="center" vertical="center"/>
    </xf>
    <xf numFmtId="183" fontId="119" fillId="11" borderId="310" xfId="0" applyNumberFormat="1" applyFont="1" applyFill="1" applyBorder="1" applyAlignment="1">
      <alignment horizontal="center" vertical="center"/>
    </xf>
    <xf numFmtId="0" fontId="0" fillId="0" borderId="0" xfId="0" applyAlignment="1">
      <alignment vertical="center"/>
    </xf>
    <xf numFmtId="0" fontId="30" fillId="3" borderId="308" xfId="0" applyFont="1" applyFill="1" applyBorder="1" applyAlignment="1">
      <alignment horizontal="center" vertical="center"/>
    </xf>
    <xf numFmtId="189" fontId="30" fillId="2" borderId="308" xfId="0" applyNumberFormat="1" applyFont="1" applyFill="1" applyBorder="1" applyAlignment="1">
      <alignment horizontal="center" vertical="center"/>
    </xf>
    <xf numFmtId="0" fontId="33" fillId="3" borderId="309" xfId="0" applyFont="1" applyFill="1" applyBorder="1" applyAlignment="1">
      <alignment horizontal="left" vertical="center"/>
    </xf>
    <xf numFmtId="0" fontId="33" fillId="3" borderId="296" xfId="0" applyFont="1" applyFill="1" applyBorder="1" applyAlignment="1">
      <alignment horizontal="left" vertical="center"/>
    </xf>
    <xf numFmtId="0" fontId="33" fillId="3" borderId="310" xfId="0" applyFont="1" applyFill="1" applyBorder="1" applyAlignment="1">
      <alignment horizontal="left" vertical="center"/>
    </xf>
    <xf numFmtId="178" fontId="33" fillId="3" borderId="314" xfId="0" applyNumberFormat="1" applyFont="1" applyFill="1" applyBorder="1" applyAlignment="1">
      <alignment horizontal="center" vertical="center" wrapText="1"/>
    </xf>
    <xf numFmtId="0" fontId="33" fillId="3" borderId="314" xfId="0" applyFont="1" applyFill="1" applyBorder="1" applyAlignment="1">
      <alignment horizontal="left" vertical="center"/>
    </xf>
    <xf numFmtId="0" fontId="45" fillId="3" borderId="309" xfId="0" applyFont="1" applyFill="1" applyBorder="1" applyAlignment="1">
      <alignment horizontal="center" vertical="center"/>
    </xf>
    <xf numFmtId="0" fontId="45" fillId="3" borderId="296" xfId="0" applyFont="1" applyFill="1" applyBorder="1" applyAlignment="1">
      <alignment horizontal="center" vertical="center"/>
    </xf>
    <xf numFmtId="0" fontId="45" fillId="3" borderId="310" xfId="0" applyFont="1" applyFill="1" applyBorder="1" applyAlignment="1">
      <alignment horizontal="center" vertical="center"/>
    </xf>
    <xf numFmtId="0" fontId="32" fillId="3" borderId="310" xfId="0" applyFont="1" applyFill="1" applyBorder="1" applyAlignment="1">
      <alignment horizontal="center" vertical="center" wrapText="1"/>
    </xf>
    <xf numFmtId="0" fontId="30" fillId="3" borderId="314" xfId="0" applyFont="1" applyFill="1" applyBorder="1" applyAlignment="1">
      <alignment horizontal="left" vertical="center"/>
    </xf>
    <xf numFmtId="0" fontId="30" fillId="3" borderId="314" xfId="0" applyFont="1" applyFill="1" applyBorder="1" applyAlignment="1">
      <alignment horizontal="center" vertical="center"/>
    </xf>
    <xf numFmtId="0" fontId="35" fillId="3" borderId="309" xfId="0" applyFont="1" applyFill="1" applyBorder="1" applyAlignment="1">
      <alignment horizontal="left" vertical="center" wrapText="1"/>
    </xf>
    <xf numFmtId="0" fontId="35" fillId="3" borderId="312" xfId="0" applyFont="1" applyFill="1" applyBorder="1" applyAlignment="1">
      <alignment horizontal="left" vertical="center" wrapText="1"/>
    </xf>
    <xf numFmtId="0" fontId="30" fillId="3" borderId="311" xfId="0" applyFont="1" applyFill="1" applyBorder="1" applyAlignment="1">
      <alignment horizontal="left" vertical="center" wrapText="1"/>
    </xf>
    <xf numFmtId="0" fontId="30" fillId="3" borderId="312" xfId="0" applyFont="1" applyFill="1" applyBorder="1" applyAlignment="1">
      <alignment horizontal="left" vertical="center"/>
    </xf>
    <xf numFmtId="0" fontId="30" fillId="3" borderId="310" xfId="0" applyFont="1" applyFill="1" applyBorder="1" applyAlignment="1">
      <alignment horizontal="left" vertical="center"/>
    </xf>
    <xf numFmtId="0" fontId="50" fillId="0" borderId="314" xfId="0" applyFont="1" applyBorder="1" applyAlignment="1" applyProtection="1">
      <alignment horizontal="center" vertical="center"/>
      <protection locked="0"/>
    </xf>
    <xf numFmtId="0" fontId="33" fillId="0" borderId="314" xfId="0" applyFont="1" applyBorder="1" applyAlignment="1" applyProtection="1">
      <alignment horizontal="left" vertical="center"/>
      <protection locked="0"/>
    </xf>
    <xf numFmtId="0" fontId="45" fillId="3" borderId="314" xfId="0" applyFont="1" applyFill="1" applyBorder="1" applyAlignment="1">
      <alignment horizontal="left" vertical="center" shrinkToFit="1"/>
    </xf>
    <xf numFmtId="3" fontId="33" fillId="3" borderId="314" xfId="0" applyNumberFormat="1" applyFont="1" applyFill="1" applyBorder="1" applyAlignment="1">
      <alignment horizontal="right" vertical="center" wrapText="1"/>
    </xf>
    <xf numFmtId="187" fontId="33" fillId="3" borderId="314" xfId="0" applyNumberFormat="1" applyFont="1" applyFill="1" applyBorder="1" applyAlignment="1">
      <alignment horizontal="center" vertical="center"/>
    </xf>
    <xf numFmtId="3" fontId="33" fillId="0" borderId="314" xfId="0" applyNumberFormat="1" applyFont="1" applyBorder="1" applyAlignment="1" applyProtection="1">
      <alignment horizontal="right" vertical="center" wrapText="1"/>
      <protection locked="0"/>
    </xf>
    <xf numFmtId="0" fontId="33" fillId="0" borderId="314" xfId="0" applyFont="1" applyBorder="1" applyAlignment="1" applyProtection="1">
      <alignment horizontal="left" vertical="center" wrapText="1"/>
      <protection locked="0"/>
    </xf>
    <xf numFmtId="0" fontId="9" fillId="3" borderId="309" xfId="0" applyFont="1" applyFill="1" applyBorder="1" applyAlignment="1">
      <alignment horizontal="left" vertical="center"/>
    </xf>
    <xf numFmtId="0" fontId="9" fillId="3" borderId="296" xfId="0" applyFont="1" applyFill="1" applyBorder="1" applyAlignment="1">
      <alignment horizontal="left" vertical="center"/>
    </xf>
    <xf numFmtId="0" fontId="9" fillId="3" borderId="310" xfId="0" applyFont="1" applyFill="1" applyBorder="1" applyAlignment="1">
      <alignment horizontal="left" vertical="center"/>
    </xf>
    <xf numFmtId="0" fontId="18" fillId="3" borderId="309" xfId="0" applyFont="1" applyFill="1" applyBorder="1" applyAlignment="1">
      <alignment horizontal="center" vertical="center"/>
    </xf>
    <xf numFmtId="0" fontId="18" fillId="3" borderId="312" xfId="0" applyFont="1" applyFill="1" applyBorder="1" applyAlignment="1">
      <alignment horizontal="center" vertical="center"/>
    </xf>
    <xf numFmtId="0" fontId="9" fillId="3" borderId="314" xfId="0" applyFont="1" applyFill="1" applyBorder="1" applyAlignment="1">
      <alignment horizontal="center" vertical="center"/>
    </xf>
    <xf numFmtId="0" fontId="8" fillId="3" borderId="314" xfId="0" applyFont="1" applyFill="1" applyBorder="1" applyAlignment="1">
      <alignment horizontal="left" vertical="center"/>
    </xf>
    <xf numFmtId="0" fontId="8" fillId="0" borderId="314" xfId="0" applyFont="1" applyBorder="1" applyAlignment="1" applyProtection="1">
      <alignment horizontal="left" vertical="center" wrapText="1"/>
      <protection locked="0"/>
    </xf>
    <xf numFmtId="0" fontId="8" fillId="3" borderId="314" xfId="0" applyFont="1" applyFill="1" applyBorder="1" applyAlignment="1">
      <alignment horizontal="center" vertical="center" wrapText="1"/>
    </xf>
    <xf numFmtId="0" fontId="9" fillId="3" borderId="314" xfId="0" applyFont="1" applyFill="1" applyBorder="1" applyAlignment="1">
      <alignment horizontal="left" vertical="center"/>
    </xf>
    <xf numFmtId="0" fontId="8" fillId="0" borderId="309" xfId="0" applyFont="1" applyBorder="1" applyAlignment="1" applyProtection="1">
      <alignment horizontal="left" vertical="center" wrapText="1"/>
      <protection locked="0"/>
    </xf>
    <xf numFmtId="0" fontId="8" fillId="0" borderId="296" xfId="0" applyFont="1" applyBorder="1" applyAlignment="1" applyProtection="1">
      <alignment horizontal="left" vertical="center" wrapText="1"/>
      <protection locked="0"/>
    </xf>
    <xf numFmtId="0" fontId="8" fillId="0" borderId="310" xfId="0" applyFont="1" applyBorder="1" applyAlignment="1" applyProtection="1">
      <alignment horizontal="left" vertical="center" wrapText="1"/>
      <protection locked="0"/>
    </xf>
    <xf numFmtId="0" fontId="8" fillId="3" borderId="314" xfId="5" applyFont="1" applyFill="1" applyBorder="1" applyAlignment="1">
      <alignment horizontal="left" vertical="center" wrapText="1"/>
    </xf>
    <xf numFmtId="0" fontId="52" fillId="3" borderId="308" xfId="5" applyFont="1" applyFill="1" applyBorder="1" applyAlignment="1">
      <alignment horizontal="center" vertical="center" wrapText="1"/>
    </xf>
    <xf numFmtId="0" fontId="8" fillId="3" borderId="309" xfId="5" applyFont="1" applyFill="1" applyBorder="1" applyAlignment="1">
      <alignment horizontal="left" vertical="center" wrapText="1"/>
    </xf>
    <xf numFmtId="0" fontId="8" fillId="3" borderId="296" xfId="5" applyFont="1" applyFill="1" applyBorder="1" applyAlignment="1">
      <alignment horizontal="left" vertical="center" wrapText="1"/>
    </xf>
    <xf numFmtId="0" fontId="8" fillId="3" borderId="310" xfId="5" applyFont="1" applyFill="1" applyBorder="1" applyAlignment="1">
      <alignment horizontal="left" vertical="center" wrapText="1"/>
    </xf>
    <xf numFmtId="0" fontId="8" fillId="3" borderId="314" xfId="5" applyFont="1" applyFill="1" applyBorder="1" applyAlignment="1">
      <alignment horizontal="center" vertical="center" wrapText="1"/>
    </xf>
    <xf numFmtId="178" fontId="8" fillId="3" borderId="314" xfId="5" applyNumberFormat="1" applyFont="1" applyFill="1" applyBorder="1" applyAlignment="1">
      <alignment horizontal="center" vertical="center" wrapText="1"/>
    </xf>
    <xf numFmtId="0" fontId="9" fillId="3" borderId="309" xfId="0" applyFont="1" applyFill="1" applyBorder="1" applyAlignment="1">
      <alignment horizontal="left" vertical="center" wrapText="1"/>
    </xf>
    <xf numFmtId="0" fontId="8" fillId="3" borderId="314" xfId="0" applyFont="1" applyFill="1" applyBorder="1" applyAlignment="1">
      <alignment horizontal="left" vertical="center" wrapText="1"/>
    </xf>
    <xf numFmtId="0" fontId="8" fillId="0" borderId="314" xfId="0" applyFont="1" applyBorder="1" applyAlignment="1" applyProtection="1">
      <alignment horizontal="center" vertical="center" wrapText="1"/>
      <protection locked="0"/>
    </xf>
    <xf numFmtId="0" fontId="8" fillId="0" borderId="314" xfId="0" applyFont="1" applyBorder="1" applyAlignment="1">
      <alignment horizontal="left" vertical="center" wrapText="1"/>
    </xf>
    <xf numFmtId="0" fontId="8" fillId="0" borderId="316" xfId="5" applyFont="1" applyBorder="1" applyAlignment="1" applyProtection="1">
      <alignment horizontal="left" vertical="center" wrapText="1"/>
      <protection locked="0"/>
    </xf>
    <xf numFmtId="0" fontId="8" fillId="0" borderId="317" xfId="5" applyFont="1" applyBorder="1" applyAlignment="1" applyProtection="1">
      <alignment horizontal="left" vertical="center" wrapText="1"/>
      <protection locked="0"/>
    </xf>
    <xf numFmtId="0" fontId="8" fillId="0" borderId="318" xfId="5" applyFont="1" applyBorder="1" applyAlignment="1" applyProtection="1">
      <alignment horizontal="left" vertical="center" wrapText="1"/>
      <protection locked="0"/>
    </xf>
    <xf numFmtId="0" fontId="52" fillId="3" borderId="320" xfId="5" applyFont="1" applyFill="1" applyBorder="1" applyAlignment="1">
      <alignment horizontal="center" vertical="center" wrapText="1"/>
    </xf>
    <xf numFmtId="0" fontId="52" fillId="3" borderId="320" xfId="5" applyFont="1" applyFill="1" applyBorder="1" applyAlignment="1">
      <alignment horizontal="left" vertical="center" wrapText="1"/>
    </xf>
    <xf numFmtId="0" fontId="33" fillId="2" borderId="322" xfId="0" applyFont="1" applyFill="1" applyBorder="1" applyAlignment="1" applyProtection="1">
      <alignment horizontal="center" vertical="center" wrapText="1"/>
      <protection locked="0"/>
    </xf>
    <xf numFmtId="0" fontId="33" fillId="2" borderId="319" xfId="0" applyFont="1" applyFill="1" applyBorder="1" applyAlignment="1" applyProtection="1">
      <alignment horizontal="center" vertical="center" wrapText="1"/>
      <protection locked="0"/>
    </xf>
    <xf numFmtId="0" fontId="32" fillId="3" borderId="322" xfId="0" applyFont="1" applyFill="1" applyBorder="1" applyAlignment="1">
      <alignment horizontal="center" vertical="center" wrapText="1" shrinkToFit="1"/>
    </xf>
    <xf numFmtId="0" fontId="32" fillId="3" borderId="319" xfId="0" applyFont="1" applyFill="1" applyBorder="1" applyAlignment="1">
      <alignment horizontal="center" vertical="center" wrapText="1" shrinkToFit="1"/>
    </xf>
    <xf numFmtId="0" fontId="32" fillId="3" borderId="322" xfId="0" applyFont="1" applyFill="1" applyBorder="1" applyAlignment="1">
      <alignment horizontal="center" vertical="center" shrinkToFit="1"/>
    </xf>
    <xf numFmtId="0" fontId="32" fillId="3" borderId="319" xfId="0" applyFont="1" applyFill="1" applyBorder="1" applyAlignment="1">
      <alignment horizontal="center" vertical="center" shrinkToFit="1"/>
    </xf>
    <xf numFmtId="0" fontId="32" fillId="3" borderId="323" xfId="0" applyFont="1" applyFill="1" applyBorder="1" applyAlignment="1">
      <alignment horizontal="center" vertical="center" shrinkToFit="1"/>
    </xf>
    <xf numFmtId="0" fontId="32" fillId="3" borderId="322" xfId="0" applyFont="1" applyFill="1" applyBorder="1" applyAlignment="1">
      <alignment horizontal="center" vertical="center" wrapText="1"/>
    </xf>
    <xf numFmtId="0" fontId="32" fillId="3" borderId="319" xfId="0" applyFont="1" applyFill="1" applyBorder="1" applyAlignment="1">
      <alignment horizontal="center" vertical="center" wrapText="1"/>
    </xf>
    <xf numFmtId="0" fontId="32" fillId="3" borderId="321" xfId="0" applyFont="1" applyFill="1" applyBorder="1" applyAlignment="1">
      <alignment horizontal="center" vertical="center" wrapText="1"/>
    </xf>
    <xf numFmtId="0" fontId="31" fillId="3" borderId="322" xfId="0" applyFont="1" applyFill="1" applyBorder="1" applyAlignment="1">
      <alignment horizontal="center" vertical="center" wrapText="1"/>
    </xf>
    <xf numFmtId="0" fontId="31" fillId="3" borderId="323" xfId="0" applyFont="1" applyFill="1" applyBorder="1" applyAlignment="1">
      <alignment horizontal="center" vertical="center" wrapText="1"/>
    </xf>
    <xf numFmtId="0" fontId="9" fillId="3" borderId="324" xfId="0" applyFont="1" applyFill="1" applyBorder="1" applyAlignment="1">
      <alignment horizontal="left" vertical="center" wrapText="1"/>
    </xf>
    <xf numFmtId="0" fontId="9" fillId="3" borderId="319" xfId="0" applyFont="1" applyFill="1" applyBorder="1" applyAlignment="1">
      <alignment horizontal="left" vertical="center" wrapText="1"/>
    </xf>
    <xf numFmtId="0" fontId="9" fillId="3" borderId="323" xfId="0" applyFont="1" applyFill="1" applyBorder="1" applyAlignment="1">
      <alignment horizontal="left" vertical="center" wrapText="1"/>
    </xf>
    <xf numFmtId="0" fontId="9" fillId="3" borderId="321" xfId="0" applyFont="1" applyFill="1" applyBorder="1" applyAlignment="1">
      <alignment horizontal="left" vertical="center" wrapText="1"/>
    </xf>
    <xf numFmtId="0" fontId="8" fillId="0" borderId="325" xfId="0" applyFont="1" applyBorder="1" applyAlignment="1" applyProtection="1">
      <alignment horizontal="left" vertical="center" wrapText="1"/>
      <protection locked="0"/>
    </xf>
    <xf numFmtId="0" fontId="9" fillId="3" borderId="325" xfId="0" applyFont="1" applyFill="1" applyBorder="1" applyAlignment="1">
      <alignment horizontal="center" vertical="center" wrapText="1"/>
    </xf>
    <xf numFmtId="0" fontId="28" fillId="0" borderId="325" xfId="2" applyFont="1" applyFill="1" applyBorder="1" applyAlignment="1" applyProtection="1">
      <alignment horizontal="left" vertical="center" wrapText="1"/>
      <protection locked="0"/>
    </xf>
    <xf numFmtId="0" fontId="28" fillId="0" borderId="326" xfId="2" applyFont="1" applyFill="1" applyBorder="1" applyAlignment="1" applyProtection="1">
      <alignment horizontal="left" vertical="center" wrapText="1"/>
      <protection locked="0"/>
    </xf>
    <xf numFmtId="0" fontId="33" fillId="0" borderId="322" xfId="0" applyFont="1" applyBorder="1" applyAlignment="1" applyProtection="1">
      <alignment horizontal="left" vertical="center" wrapText="1"/>
      <protection locked="0"/>
    </xf>
    <xf numFmtId="0" fontId="33" fillId="0" borderId="319" xfId="0" applyFont="1" applyBorder="1" applyAlignment="1" applyProtection="1">
      <alignment horizontal="left" vertical="center" wrapText="1"/>
      <protection locked="0"/>
    </xf>
    <xf numFmtId="0" fontId="33" fillId="0" borderId="327" xfId="0" applyFont="1" applyBorder="1" applyAlignment="1" applyProtection="1">
      <alignment horizontal="left" vertical="center" wrapText="1"/>
      <protection locked="0"/>
    </xf>
    <xf numFmtId="0" fontId="33" fillId="0" borderId="324" xfId="0" applyFont="1" applyBorder="1" applyAlignment="1" applyProtection="1">
      <alignment horizontal="left" vertical="center" wrapText="1"/>
      <protection locked="0"/>
    </xf>
    <xf numFmtId="188" fontId="50" fillId="0" borderId="324" xfId="0" applyNumberFormat="1" applyFont="1" applyBorder="1" applyAlignment="1" applyProtection="1">
      <alignment horizontal="center" vertical="center"/>
      <protection locked="0"/>
    </xf>
    <xf numFmtId="188" fontId="50" fillId="0" borderId="327" xfId="0" applyNumberFormat="1" applyFont="1" applyBorder="1" applyAlignment="1" applyProtection="1">
      <alignment horizontal="center" vertical="center"/>
      <protection locked="0"/>
    </xf>
    <xf numFmtId="184" fontId="31" fillId="0" borderId="328" xfId="0" applyNumberFormat="1" applyFont="1" applyBorder="1" applyAlignment="1" applyProtection="1">
      <alignment horizontal="center" vertical="center"/>
      <protection locked="0"/>
    </xf>
    <xf numFmtId="0" fontId="32" fillId="3" borderId="324" xfId="0" applyFont="1" applyFill="1" applyBorder="1" applyAlignment="1" applyProtection="1">
      <alignment horizontal="center" vertical="center" wrapText="1"/>
      <protection locked="0"/>
    </xf>
    <xf numFmtId="0" fontId="32" fillId="3" borderId="327" xfId="0" applyFont="1" applyFill="1" applyBorder="1" applyAlignment="1" applyProtection="1">
      <alignment horizontal="center" vertical="center" wrapText="1"/>
      <protection locked="0"/>
    </xf>
    <xf numFmtId="0" fontId="30" fillId="0" borderId="324" xfId="0" applyFont="1" applyBorder="1" applyAlignment="1" applyProtection="1">
      <alignment horizontal="center" vertical="center" wrapText="1"/>
      <protection locked="0"/>
    </xf>
    <xf numFmtId="0" fontId="30" fillId="0" borderId="319" xfId="0" applyFont="1" applyBorder="1" applyAlignment="1" applyProtection="1">
      <alignment horizontal="center" vertical="center" wrapText="1"/>
      <protection locked="0"/>
    </xf>
    <xf numFmtId="0" fontId="30" fillId="0" borderId="327" xfId="0" applyFont="1" applyBorder="1" applyAlignment="1" applyProtection="1">
      <alignment horizontal="center" vertical="center" wrapText="1"/>
      <protection locked="0"/>
    </xf>
    <xf numFmtId="0" fontId="30" fillId="3" borderId="324" xfId="0" applyFont="1" applyFill="1" applyBorder="1" applyAlignment="1" applyProtection="1">
      <alignment horizontal="center" vertical="center" wrapText="1"/>
      <protection locked="0"/>
    </xf>
    <xf numFmtId="0" fontId="30" fillId="3" borderId="327" xfId="0" applyFont="1" applyFill="1" applyBorder="1" applyAlignment="1" applyProtection="1">
      <alignment horizontal="center" vertical="center" wrapText="1"/>
      <protection locked="0"/>
    </xf>
    <xf numFmtId="184" fontId="31" fillId="0" borderId="324" xfId="0" applyNumberFormat="1" applyFont="1" applyBorder="1" applyAlignment="1" applyProtection="1">
      <alignment horizontal="center" vertical="center"/>
      <protection locked="0"/>
    </xf>
    <xf numFmtId="0" fontId="34" fillId="0" borderId="319" xfId="0" applyFont="1" applyBorder="1" applyAlignment="1">
      <alignment horizontal="left" vertical="center" wrapText="1"/>
    </xf>
    <xf numFmtId="0" fontId="33" fillId="0" borderId="321" xfId="0" applyFont="1" applyBorder="1" applyAlignment="1" applyProtection="1">
      <alignment horizontal="center" vertical="top" wrapText="1"/>
      <protection locked="0"/>
    </xf>
    <xf numFmtId="0" fontId="33" fillId="0" borderId="325" xfId="0" applyFont="1" applyBorder="1" applyAlignment="1" applyProtection="1">
      <alignment horizontal="center" vertical="top" wrapText="1"/>
      <protection locked="0"/>
    </xf>
    <xf numFmtId="0" fontId="33" fillId="0" borderId="326" xfId="0" applyFont="1" applyBorder="1" applyAlignment="1" applyProtection="1">
      <alignment horizontal="center" vertical="top" wrapText="1"/>
      <protection locked="0"/>
    </xf>
    <xf numFmtId="0" fontId="44" fillId="3" borderId="319" xfId="0" applyFont="1" applyFill="1" applyBorder="1" applyAlignment="1">
      <alignment horizontal="center" vertical="center" wrapText="1"/>
    </xf>
    <xf numFmtId="0" fontId="44" fillId="3" borderId="327" xfId="0" applyFont="1" applyFill="1" applyBorder="1" applyAlignment="1">
      <alignment horizontal="center" vertical="center" wrapText="1"/>
    </xf>
    <xf numFmtId="188" fontId="61" fillId="3" borderId="324" xfId="0" applyNumberFormat="1" applyFont="1" applyFill="1" applyBorder="1" applyAlignment="1">
      <alignment horizontal="center"/>
    </xf>
    <xf numFmtId="188" fontId="61" fillId="3" borderId="319" xfId="0" applyNumberFormat="1" applyFont="1" applyFill="1" applyBorder="1" applyAlignment="1">
      <alignment horizontal="center"/>
    </xf>
    <xf numFmtId="0" fontId="33" fillId="3" borderId="325" xfId="0" applyFont="1" applyFill="1" applyBorder="1" applyAlignment="1">
      <alignment horizontal="center" vertical="center" wrapText="1"/>
    </xf>
    <xf numFmtId="0" fontId="33" fillId="3" borderId="326" xfId="0" applyFont="1" applyFill="1" applyBorder="1" applyAlignment="1">
      <alignment horizontal="center" vertical="center" wrapText="1"/>
    </xf>
    <xf numFmtId="0" fontId="33" fillId="2" borderId="322" xfId="0" applyFont="1" applyFill="1" applyBorder="1" applyAlignment="1">
      <alignment horizontal="left" vertical="center" wrapText="1"/>
    </xf>
    <xf numFmtId="0" fontId="33" fillId="2" borderId="319" xfId="0" applyFont="1" applyFill="1" applyBorder="1" applyAlignment="1">
      <alignment horizontal="left" vertical="center" wrapText="1"/>
    </xf>
    <xf numFmtId="0" fontId="33" fillId="2" borderId="323" xfId="0" applyFont="1" applyFill="1" applyBorder="1" applyAlignment="1">
      <alignment horizontal="left" vertical="center" wrapText="1"/>
    </xf>
    <xf numFmtId="0" fontId="70" fillId="0" borderId="325" xfId="2" applyFont="1" applyFill="1" applyBorder="1" applyAlignment="1" applyProtection="1">
      <alignment horizontal="left" vertical="center" wrapText="1"/>
      <protection locked="0"/>
    </xf>
    <xf numFmtId="0" fontId="70" fillId="0" borderId="326" xfId="2" applyFont="1" applyFill="1" applyBorder="1" applyAlignment="1" applyProtection="1">
      <alignment horizontal="left" vertical="center" wrapText="1"/>
      <protection locked="0"/>
    </xf>
    <xf numFmtId="0" fontId="33" fillId="0" borderId="325" xfId="0" applyFont="1" applyBorder="1" applyAlignment="1" applyProtection="1">
      <alignment horizontal="left" vertical="top" wrapText="1"/>
      <protection locked="0"/>
    </xf>
    <xf numFmtId="0" fontId="33" fillId="0" borderId="326" xfId="0" applyFont="1" applyBorder="1" applyAlignment="1" applyProtection="1">
      <alignment horizontal="left" vertical="top" wrapText="1"/>
      <protection locked="0"/>
    </xf>
    <xf numFmtId="0" fontId="30" fillId="3" borderId="322" xfId="0" applyFont="1" applyFill="1" applyBorder="1" applyAlignment="1">
      <alignment horizontal="center" vertical="center" wrapText="1"/>
    </xf>
    <xf numFmtId="0" fontId="30" fillId="3" borderId="323" xfId="0" applyFont="1" applyFill="1" applyBorder="1" applyAlignment="1">
      <alignment horizontal="center" vertical="center" wrapText="1"/>
    </xf>
    <xf numFmtId="0" fontId="33" fillId="0" borderId="322" xfId="0" applyFont="1" applyBorder="1" applyAlignment="1" applyProtection="1">
      <alignment horizontal="right" vertical="center" wrapText="1"/>
      <protection locked="0"/>
    </xf>
    <xf numFmtId="0" fontId="33" fillId="0" borderId="323" xfId="0" applyFont="1" applyBorder="1" applyAlignment="1" applyProtection="1">
      <alignment horizontal="right" vertical="center" wrapText="1"/>
      <protection locked="0"/>
    </xf>
    <xf numFmtId="0" fontId="32" fillId="3" borderId="319" xfId="0" applyFont="1" applyFill="1" applyBorder="1" applyAlignment="1">
      <alignment horizontal="left" vertical="center" wrapText="1"/>
    </xf>
    <xf numFmtId="0" fontId="32" fillId="3" borderId="323" xfId="0" applyFont="1" applyFill="1" applyBorder="1" applyAlignment="1">
      <alignment horizontal="left" vertical="center" wrapText="1"/>
    </xf>
    <xf numFmtId="0" fontId="33" fillId="0" borderId="325" xfId="0" applyFont="1" applyBorder="1" applyAlignment="1" applyProtection="1">
      <alignment horizontal="left" vertical="top"/>
      <protection locked="0"/>
    </xf>
    <xf numFmtId="0" fontId="33" fillId="0" borderId="326" xfId="0" applyFont="1" applyBorder="1" applyAlignment="1" applyProtection="1">
      <alignment horizontal="left" vertical="top"/>
      <protection locked="0"/>
    </xf>
    <xf numFmtId="0" fontId="34" fillId="0" borderId="325" xfId="0" applyFont="1" applyBorder="1" applyAlignment="1" applyProtection="1">
      <alignment horizontal="left" vertical="top" wrapText="1"/>
      <protection locked="0"/>
    </xf>
    <xf numFmtId="0" fontId="34" fillId="0" borderId="326" xfId="0" applyFont="1" applyBorder="1" applyAlignment="1" applyProtection="1">
      <alignment horizontal="left" vertical="top" wrapText="1"/>
      <protection locked="0"/>
    </xf>
    <xf numFmtId="0" fontId="30" fillId="3" borderId="321" xfId="0" applyFont="1" applyFill="1" applyBorder="1" applyAlignment="1">
      <alignment horizontal="center" vertical="center" wrapText="1"/>
    </xf>
    <xf numFmtId="0" fontId="30" fillId="3" borderId="322" xfId="0" applyFont="1" applyFill="1" applyBorder="1" applyAlignment="1">
      <alignment horizontal="center" vertical="center"/>
    </xf>
    <xf numFmtId="0" fontId="30" fillId="3" borderId="319" xfId="0" applyFont="1" applyFill="1" applyBorder="1" applyAlignment="1">
      <alignment horizontal="center" vertical="center"/>
    </xf>
    <xf numFmtId="0" fontId="30" fillId="3" borderId="327" xfId="0" applyFont="1" applyFill="1" applyBorder="1" applyAlignment="1">
      <alignment horizontal="center" vertical="center"/>
    </xf>
    <xf numFmtId="0" fontId="30" fillId="3" borderId="324" xfId="0" applyFont="1" applyFill="1" applyBorder="1" applyAlignment="1">
      <alignment horizontal="center" vertical="center"/>
    </xf>
    <xf numFmtId="0" fontId="30" fillId="3" borderId="323" xfId="0" applyFont="1" applyFill="1" applyBorder="1" applyAlignment="1">
      <alignment horizontal="center" vertical="center"/>
    </xf>
    <xf numFmtId="0" fontId="8" fillId="2" borderId="325" xfId="0" applyFont="1" applyFill="1" applyBorder="1" applyAlignment="1" applyProtection="1">
      <alignment horizontal="center" vertical="center"/>
      <protection locked="0"/>
    </xf>
    <xf numFmtId="0" fontId="8" fillId="2" borderId="326" xfId="0" applyFont="1" applyFill="1" applyBorder="1" applyAlignment="1" applyProtection="1">
      <alignment horizontal="center" vertical="center"/>
      <protection locked="0"/>
    </xf>
    <xf numFmtId="0" fontId="30" fillId="3" borderId="324" xfId="0" applyFont="1" applyFill="1" applyBorder="1" applyAlignment="1">
      <alignment horizontal="left" vertical="center"/>
    </xf>
    <xf numFmtId="0" fontId="30" fillId="3" borderId="319" xfId="0" applyFont="1" applyFill="1" applyBorder="1" applyAlignment="1">
      <alignment horizontal="left" vertical="center"/>
    </xf>
    <xf numFmtId="0" fontId="30" fillId="2" borderId="321" xfId="0" applyFont="1" applyFill="1" applyBorder="1" applyAlignment="1" applyProtection="1">
      <alignment horizontal="center" vertical="center"/>
      <protection locked="0"/>
    </xf>
    <xf numFmtId="0" fontId="30" fillId="3" borderId="326" xfId="0" applyFont="1" applyFill="1" applyBorder="1" applyAlignment="1">
      <alignment horizontal="center" vertical="center" wrapText="1"/>
    </xf>
    <xf numFmtId="0" fontId="33" fillId="2" borderId="325" xfId="0" applyFont="1" applyFill="1" applyBorder="1" applyAlignment="1" applyProtection="1">
      <alignment horizontal="center" vertical="center"/>
      <protection locked="0"/>
    </xf>
    <xf numFmtId="0" fontId="33" fillId="2" borderId="326" xfId="0" applyFont="1" applyFill="1" applyBorder="1" applyAlignment="1" applyProtection="1">
      <alignment horizontal="center" vertical="center"/>
      <protection locked="0"/>
    </xf>
    <xf numFmtId="0" fontId="30" fillId="2" borderId="322" xfId="0" applyFont="1" applyFill="1" applyBorder="1" applyAlignment="1" applyProtection="1">
      <alignment horizontal="center" vertical="center"/>
      <protection locked="0"/>
    </xf>
    <xf numFmtId="0" fontId="30" fillId="2" borderId="319" xfId="0" applyFont="1" applyFill="1" applyBorder="1" applyAlignment="1" applyProtection="1">
      <alignment horizontal="center" vertical="center"/>
      <protection locked="0"/>
    </xf>
    <xf numFmtId="0" fontId="30" fillId="2" borderId="323" xfId="0" applyFont="1" applyFill="1" applyBorder="1" applyAlignment="1" applyProtection="1">
      <alignment horizontal="center" vertical="center"/>
      <protection locked="0"/>
    </xf>
    <xf numFmtId="0" fontId="30" fillId="3" borderId="322" xfId="0" applyFont="1" applyFill="1" applyBorder="1" applyAlignment="1">
      <alignment horizontal="left" vertical="center" wrapText="1"/>
    </xf>
    <xf numFmtId="0" fontId="30" fillId="3" borderId="319" xfId="0" applyFont="1" applyFill="1" applyBorder="1" applyAlignment="1">
      <alignment horizontal="left" vertical="center" wrapText="1"/>
    </xf>
    <xf numFmtId="0" fontId="30" fillId="3" borderId="323" xfId="0" applyFont="1" applyFill="1" applyBorder="1" applyAlignment="1">
      <alignment horizontal="left" vertical="center" wrapText="1"/>
    </xf>
    <xf numFmtId="0" fontId="30" fillId="2" borderId="322" xfId="0" applyFont="1" applyFill="1" applyBorder="1" applyAlignment="1" applyProtection="1">
      <alignment horizontal="left" vertical="center" wrapText="1"/>
      <protection locked="0"/>
    </xf>
    <xf numFmtId="0" fontId="30" fillId="2" borderId="319" xfId="0" applyFont="1" applyFill="1" applyBorder="1" applyAlignment="1" applyProtection="1">
      <alignment horizontal="left" vertical="center" wrapText="1"/>
      <protection locked="0"/>
    </xf>
    <xf numFmtId="0" fontId="30" fillId="2" borderId="323" xfId="0" applyFont="1" applyFill="1" applyBorder="1" applyAlignment="1" applyProtection="1">
      <alignment horizontal="left" vertical="center" wrapText="1"/>
      <protection locked="0"/>
    </xf>
    <xf numFmtId="0" fontId="30" fillId="2" borderId="322" xfId="0" applyFont="1" applyFill="1" applyBorder="1" applyAlignment="1" applyProtection="1">
      <alignment horizontal="center" vertical="center" wrapText="1"/>
      <protection locked="0"/>
    </xf>
    <xf numFmtId="0" fontId="30" fillId="2" borderId="319" xfId="0" applyFont="1" applyFill="1" applyBorder="1" applyAlignment="1" applyProtection="1">
      <alignment horizontal="center" vertical="center" wrapText="1"/>
      <protection locked="0"/>
    </xf>
    <xf numFmtId="0" fontId="30" fillId="2" borderId="323" xfId="0" applyFont="1" applyFill="1" applyBorder="1" applyAlignment="1" applyProtection="1">
      <alignment horizontal="center" vertical="center" wrapText="1"/>
      <protection locked="0"/>
    </xf>
    <xf numFmtId="0" fontId="33" fillId="3" borderId="325" xfId="0" applyFont="1" applyFill="1" applyBorder="1" applyAlignment="1">
      <alignment horizontal="left" vertical="center" wrapText="1"/>
    </xf>
    <xf numFmtId="0" fontId="33" fillId="3" borderId="326" xfId="0" applyFont="1" applyFill="1" applyBorder="1" applyAlignment="1">
      <alignment horizontal="left" vertical="center" wrapText="1"/>
    </xf>
    <xf numFmtId="0" fontId="33" fillId="2" borderId="326" xfId="0" applyFont="1" applyFill="1" applyBorder="1" applyAlignment="1" applyProtection="1">
      <alignment horizontal="center" vertical="center" wrapText="1"/>
      <protection locked="0"/>
    </xf>
    <xf numFmtId="0" fontId="33" fillId="3" borderId="321" xfId="0" applyFont="1" applyFill="1" applyBorder="1" applyAlignment="1">
      <alignment horizontal="left" vertical="center" wrapText="1"/>
    </xf>
    <xf numFmtId="0" fontId="33" fillId="2" borderId="325" xfId="0" applyFont="1" applyFill="1" applyBorder="1" applyAlignment="1">
      <alignment horizontal="left" vertical="center" wrapText="1"/>
    </xf>
    <xf numFmtId="0" fontId="33" fillId="2" borderId="326" xfId="0" applyFont="1" applyFill="1" applyBorder="1" applyAlignment="1">
      <alignment horizontal="left" vertical="center" wrapText="1"/>
    </xf>
    <xf numFmtId="0" fontId="33" fillId="3" borderId="325" xfId="0" applyFont="1" applyFill="1" applyBorder="1" applyAlignment="1" applyProtection="1">
      <alignment horizontal="left" vertical="center" wrapText="1"/>
      <protection locked="0"/>
    </xf>
    <xf numFmtId="0" fontId="33" fillId="3" borderId="326" xfId="0" applyFont="1" applyFill="1" applyBorder="1" applyAlignment="1" applyProtection="1">
      <alignment horizontal="left" vertical="center" wrapText="1"/>
      <protection locked="0"/>
    </xf>
    <xf numFmtId="0" fontId="35" fillId="0" borderId="324" xfId="0" applyFont="1" applyBorder="1" applyAlignment="1" applyProtection="1">
      <alignment horizontal="left" vertical="top" wrapText="1"/>
      <protection locked="0"/>
    </xf>
    <xf numFmtId="0" fontId="35" fillId="0" borderId="319" xfId="0" applyFont="1" applyBorder="1" applyAlignment="1" applyProtection="1">
      <alignment horizontal="left" vertical="top"/>
      <protection locked="0"/>
    </xf>
    <xf numFmtId="0" fontId="35" fillId="0" borderId="319" xfId="0" applyFont="1" applyBorder="1" applyAlignment="1" applyProtection="1">
      <alignment horizontal="left" vertical="top" wrapText="1"/>
      <protection locked="0"/>
    </xf>
    <xf numFmtId="183" fontId="119" fillId="11" borderId="322" xfId="0" applyNumberFormat="1" applyFont="1" applyFill="1" applyBorder="1" applyAlignment="1">
      <alignment horizontal="center" vertical="center"/>
    </xf>
    <xf numFmtId="183" fontId="119" fillId="11" borderId="319" xfId="0" applyNumberFormat="1" applyFont="1" applyFill="1" applyBorder="1" applyAlignment="1">
      <alignment horizontal="center" vertical="center"/>
    </xf>
    <xf numFmtId="183" fontId="119" fillId="11" borderId="323" xfId="0" applyNumberFormat="1" applyFont="1" applyFill="1" applyBorder="1" applyAlignment="1">
      <alignment horizontal="center" vertical="center"/>
    </xf>
    <xf numFmtId="0" fontId="30" fillId="3" borderId="321" xfId="0" applyFont="1" applyFill="1" applyBorder="1" applyAlignment="1">
      <alignment horizontal="center" vertical="center"/>
    </xf>
    <xf numFmtId="189" fontId="30" fillId="2" borderId="321" xfId="0" applyNumberFormat="1" applyFont="1" applyFill="1" applyBorder="1" applyAlignment="1">
      <alignment horizontal="center" vertical="center"/>
    </xf>
    <xf numFmtId="0" fontId="33" fillId="3" borderId="322" xfId="0" applyFont="1" applyFill="1" applyBorder="1" applyAlignment="1">
      <alignment horizontal="left" vertical="center"/>
    </xf>
    <xf numFmtId="0" fontId="33" fillId="3" borderId="319" xfId="0" applyFont="1" applyFill="1" applyBorder="1" applyAlignment="1">
      <alignment horizontal="left" vertical="center"/>
    </xf>
    <xf numFmtId="0" fontId="33" fillId="3" borderId="323" xfId="0" applyFont="1" applyFill="1" applyBorder="1" applyAlignment="1">
      <alignment horizontal="left" vertical="center"/>
    </xf>
    <xf numFmtId="178" fontId="33" fillId="3" borderId="325" xfId="0" applyNumberFormat="1" applyFont="1" applyFill="1" applyBorder="1" applyAlignment="1">
      <alignment horizontal="center" vertical="center" wrapText="1"/>
    </xf>
    <xf numFmtId="178" fontId="33" fillId="3" borderId="326" xfId="0" applyNumberFormat="1" applyFont="1" applyFill="1" applyBorder="1" applyAlignment="1">
      <alignment horizontal="center" vertical="center" wrapText="1"/>
    </xf>
    <xf numFmtId="0" fontId="33" fillId="3" borderId="325" xfId="0" applyFont="1" applyFill="1" applyBorder="1" applyAlignment="1">
      <alignment horizontal="left" vertical="center"/>
    </xf>
    <xf numFmtId="0" fontId="33" fillId="3" borderId="326" xfId="0" applyFont="1" applyFill="1" applyBorder="1" applyAlignment="1">
      <alignment horizontal="left" vertical="center"/>
    </xf>
    <xf numFmtId="0" fontId="45" fillId="3" borderId="322" xfId="0" applyFont="1" applyFill="1" applyBorder="1" applyAlignment="1">
      <alignment horizontal="center" vertical="center"/>
    </xf>
    <xf numFmtId="0" fontId="45" fillId="3" borderId="319" xfId="0" applyFont="1" applyFill="1" applyBorder="1" applyAlignment="1">
      <alignment horizontal="center" vertical="center"/>
    </xf>
    <xf numFmtId="0" fontId="45" fillId="3" borderId="323" xfId="0" applyFont="1" applyFill="1" applyBorder="1" applyAlignment="1">
      <alignment horizontal="center" vertical="center"/>
    </xf>
    <xf numFmtId="0" fontId="32" fillId="3" borderId="323" xfId="0" applyFont="1" applyFill="1" applyBorder="1" applyAlignment="1">
      <alignment horizontal="center" vertical="center" wrapText="1"/>
    </xf>
    <xf numFmtId="0" fontId="30" fillId="3" borderId="325" xfId="0" applyFont="1" applyFill="1" applyBorder="1" applyAlignment="1">
      <alignment horizontal="left" vertical="center"/>
    </xf>
    <xf numFmtId="0" fontId="30" fillId="3" borderId="326" xfId="0" applyFont="1" applyFill="1" applyBorder="1" applyAlignment="1">
      <alignment horizontal="left" vertical="center"/>
    </xf>
    <xf numFmtId="0" fontId="30" fillId="3" borderId="325" xfId="0" applyFont="1" applyFill="1" applyBorder="1" applyAlignment="1">
      <alignment horizontal="center" vertical="center"/>
    </xf>
    <xf numFmtId="0" fontId="30" fillId="3" borderId="326" xfId="0" applyFont="1" applyFill="1" applyBorder="1" applyAlignment="1">
      <alignment horizontal="center" vertical="center"/>
    </xf>
    <xf numFmtId="0" fontId="35" fillId="3" borderId="322" xfId="0" applyFont="1" applyFill="1" applyBorder="1" applyAlignment="1">
      <alignment horizontal="left" vertical="center" wrapText="1"/>
    </xf>
    <xf numFmtId="0" fontId="35" fillId="3" borderId="327" xfId="0" applyFont="1" applyFill="1" applyBorder="1" applyAlignment="1">
      <alignment horizontal="left" vertical="center" wrapText="1"/>
    </xf>
    <xf numFmtId="0" fontId="30" fillId="3" borderId="324" xfId="0" applyFont="1" applyFill="1" applyBorder="1" applyAlignment="1">
      <alignment horizontal="left" vertical="center" wrapText="1"/>
    </xf>
    <xf numFmtId="0" fontId="30" fillId="3" borderId="327" xfId="0" applyFont="1" applyFill="1" applyBorder="1" applyAlignment="1">
      <alignment horizontal="left" vertical="center"/>
    </xf>
    <xf numFmtId="0" fontId="30" fillId="3" borderId="323" xfId="0" applyFont="1" applyFill="1" applyBorder="1" applyAlignment="1">
      <alignment horizontal="left" vertical="center"/>
    </xf>
    <xf numFmtId="0" fontId="50" fillId="0" borderId="325" xfId="0" applyFont="1" applyBorder="1" applyAlignment="1" applyProtection="1">
      <alignment horizontal="center" vertical="center"/>
      <protection locked="0"/>
    </xf>
    <xf numFmtId="0" fontId="50" fillId="0" borderId="326" xfId="0" applyFont="1" applyBorder="1" applyAlignment="1" applyProtection="1">
      <alignment horizontal="center" vertical="center"/>
      <protection locked="0"/>
    </xf>
    <xf numFmtId="0" fontId="33" fillId="0" borderId="325" xfId="0" applyFont="1" applyBorder="1" applyAlignment="1" applyProtection="1">
      <alignment horizontal="left" vertical="center"/>
      <protection locked="0"/>
    </xf>
    <xf numFmtId="0" fontId="33" fillId="0" borderId="326" xfId="0" applyFont="1" applyBorder="1" applyAlignment="1" applyProtection="1">
      <alignment horizontal="left" vertical="center"/>
      <protection locked="0"/>
    </xf>
    <xf numFmtId="0" fontId="45" fillId="3" borderId="325" xfId="0" applyFont="1" applyFill="1" applyBorder="1" applyAlignment="1">
      <alignment horizontal="left" vertical="center" shrinkToFit="1"/>
    </xf>
    <xf numFmtId="3" fontId="33" fillId="3" borderId="325" xfId="0" applyNumberFormat="1" applyFont="1" applyFill="1" applyBorder="1" applyAlignment="1">
      <alignment horizontal="right" vertical="center" wrapText="1"/>
    </xf>
    <xf numFmtId="187" fontId="33" fillId="3" borderId="325" xfId="0" applyNumberFormat="1" applyFont="1" applyFill="1" applyBorder="1" applyAlignment="1">
      <alignment horizontal="center" vertical="center"/>
    </xf>
    <xf numFmtId="3" fontId="33" fillId="0" borderId="325" xfId="0" applyNumberFormat="1" applyFont="1" applyBorder="1" applyAlignment="1" applyProtection="1">
      <alignment horizontal="right" vertical="center" wrapText="1"/>
      <protection locked="0"/>
    </xf>
    <xf numFmtId="0" fontId="33" fillId="0" borderId="325" xfId="0" applyFont="1" applyBorder="1" applyAlignment="1" applyProtection="1">
      <alignment horizontal="left" vertical="center" wrapText="1"/>
      <protection locked="0"/>
    </xf>
    <xf numFmtId="0" fontId="33" fillId="0" borderId="326" xfId="0" applyFont="1" applyBorder="1" applyAlignment="1" applyProtection="1">
      <alignment horizontal="left" vertical="center" wrapText="1"/>
      <protection locked="0"/>
    </xf>
    <xf numFmtId="0" fontId="9" fillId="3" borderId="322" xfId="0" applyFont="1" applyFill="1" applyBorder="1" applyAlignment="1">
      <alignment horizontal="left" vertical="center"/>
    </xf>
    <xf numFmtId="0" fontId="9" fillId="3" borderId="319" xfId="0" applyFont="1" applyFill="1" applyBorder="1" applyAlignment="1">
      <alignment horizontal="left" vertical="center"/>
    </xf>
    <xf numFmtId="0" fontId="9" fillId="3" borderId="323" xfId="0" applyFont="1" applyFill="1" applyBorder="1" applyAlignment="1">
      <alignment horizontal="left" vertical="center"/>
    </xf>
    <xf numFmtId="0" fontId="18" fillId="3" borderId="322" xfId="0" applyFont="1" applyFill="1" applyBorder="1" applyAlignment="1">
      <alignment horizontal="center" vertical="center"/>
    </xf>
    <xf numFmtId="0" fontId="18" fillId="3" borderId="327" xfId="0" applyFont="1" applyFill="1" applyBorder="1" applyAlignment="1">
      <alignment horizontal="center" vertical="center"/>
    </xf>
    <xf numFmtId="0" fontId="9" fillId="3" borderId="325" xfId="0" applyFont="1" applyFill="1" applyBorder="1" applyAlignment="1">
      <alignment horizontal="center" vertical="center"/>
    </xf>
    <xf numFmtId="0" fontId="9" fillId="3" borderId="326" xfId="0" applyFont="1" applyFill="1" applyBorder="1" applyAlignment="1">
      <alignment horizontal="center" vertical="center"/>
    </xf>
    <xf numFmtId="0" fontId="8" fillId="3" borderId="325" xfId="0" applyFont="1" applyFill="1" applyBorder="1" applyAlignment="1">
      <alignment horizontal="left" vertical="center"/>
    </xf>
    <xf numFmtId="0" fontId="8" fillId="0" borderId="326" xfId="0" applyFont="1" applyBorder="1" applyAlignment="1" applyProtection="1">
      <alignment horizontal="left" vertical="center" wrapText="1"/>
      <protection locked="0"/>
    </xf>
    <xf numFmtId="0" fontId="8" fillId="3" borderId="326" xfId="0" applyFont="1" applyFill="1" applyBorder="1" applyAlignment="1">
      <alignment horizontal="left" vertical="center"/>
    </xf>
    <xf numFmtId="0" fontId="8" fillId="3" borderId="325" xfId="0" applyFont="1" applyFill="1" applyBorder="1" applyAlignment="1">
      <alignment horizontal="center" vertical="center" wrapText="1"/>
    </xf>
    <xf numFmtId="0" fontId="8" fillId="3" borderId="326" xfId="0" applyFont="1" applyFill="1" applyBorder="1" applyAlignment="1">
      <alignment horizontal="center" vertical="center" wrapText="1"/>
    </xf>
    <xf numFmtId="0" fontId="9" fillId="3" borderId="325" xfId="0" applyFont="1" applyFill="1" applyBorder="1" applyAlignment="1">
      <alignment horizontal="left" vertical="center"/>
    </xf>
    <xf numFmtId="0" fontId="9" fillId="3" borderId="326" xfId="0" applyFont="1" applyFill="1" applyBorder="1" applyAlignment="1">
      <alignment horizontal="left" vertical="center"/>
    </xf>
    <xf numFmtId="0" fontId="8" fillId="0" borderId="322" xfId="0" applyFont="1" applyBorder="1" applyAlignment="1" applyProtection="1">
      <alignment horizontal="left" vertical="center" wrapText="1"/>
      <protection locked="0"/>
    </xf>
    <xf numFmtId="0" fontId="8" fillId="0" borderId="319" xfId="0" applyFont="1" applyBorder="1" applyAlignment="1" applyProtection="1">
      <alignment horizontal="left" vertical="center" wrapText="1"/>
      <protection locked="0"/>
    </xf>
    <xf numFmtId="0" fontId="8" fillId="0" borderId="323" xfId="0" applyFont="1" applyBorder="1" applyAlignment="1" applyProtection="1">
      <alignment horizontal="left" vertical="center" wrapText="1"/>
      <protection locked="0"/>
    </xf>
    <xf numFmtId="0" fontId="8" fillId="3" borderId="325" xfId="5" applyFont="1" applyFill="1" applyBorder="1" applyAlignment="1">
      <alignment horizontal="left" vertical="center" wrapText="1"/>
    </xf>
    <xf numFmtId="0" fontId="8" fillId="3" borderId="326" xfId="5" applyFont="1" applyFill="1" applyBorder="1" applyAlignment="1">
      <alignment horizontal="left" vertical="center" wrapText="1"/>
    </xf>
    <xf numFmtId="0" fontId="52" fillId="3" borderId="321" xfId="5" applyFont="1" applyFill="1" applyBorder="1" applyAlignment="1">
      <alignment horizontal="center" vertical="center" wrapText="1"/>
    </xf>
    <xf numFmtId="0" fontId="8" fillId="3" borderId="322" xfId="5" applyFont="1" applyFill="1" applyBorder="1" applyAlignment="1">
      <alignment horizontal="left" vertical="center" wrapText="1"/>
    </xf>
    <xf numFmtId="0" fontId="8" fillId="3" borderId="319" xfId="5" applyFont="1" applyFill="1" applyBorder="1" applyAlignment="1">
      <alignment horizontal="left" vertical="center" wrapText="1"/>
    </xf>
    <xf numFmtId="0" fontId="8" fillId="3" borderId="323" xfId="5" applyFont="1" applyFill="1" applyBorder="1" applyAlignment="1">
      <alignment horizontal="left" vertical="center" wrapText="1"/>
    </xf>
    <xf numFmtId="0" fontId="8" fillId="3" borderId="325" xfId="5" applyFont="1" applyFill="1" applyBorder="1" applyAlignment="1">
      <alignment horizontal="center" vertical="center" wrapText="1"/>
    </xf>
    <xf numFmtId="0" fontId="8" fillId="3" borderId="326" xfId="5" applyFont="1" applyFill="1" applyBorder="1" applyAlignment="1">
      <alignment horizontal="center" vertical="center" wrapText="1"/>
    </xf>
    <xf numFmtId="178" fontId="8" fillId="3" borderId="325" xfId="5" applyNumberFormat="1" applyFont="1" applyFill="1" applyBorder="1" applyAlignment="1">
      <alignment horizontal="center" vertical="center" wrapText="1"/>
    </xf>
    <xf numFmtId="178" fontId="8" fillId="3" borderId="326" xfId="5" applyNumberFormat="1" applyFont="1" applyFill="1" applyBorder="1" applyAlignment="1">
      <alignment horizontal="center" vertical="center" wrapText="1"/>
    </xf>
    <xf numFmtId="0" fontId="9" fillId="3" borderId="322" xfId="0" applyFont="1" applyFill="1" applyBorder="1" applyAlignment="1">
      <alignment horizontal="left" vertical="center" wrapText="1"/>
    </xf>
    <xf numFmtId="0" fontId="8" fillId="3" borderId="325" xfId="0" applyFont="1" applyFill="1" applyBorder="1" applyAlignment="1">
      <alignment horizontal="left" vertical="center" wrapText="1"/>
    </xf>
    <xf numFmtId="0" fontId="8" fillId="3" borderId="326" xfId="0" applyFont="1" applyFill="1" applyBorder="1" applyAlignment="1">
      <alignment horizontal="left" vertical="center" wrapText="1"/>
    </xf>
    <xf numFmtId="0" fontId="8" fillId="0" borderId="325" xfId="0" applyFont="1" applyBorder="1" applyAlignment="1" applyProtection="1">
      <alignment horizontal="center" vertical="center" wrapText="1"/>
      <protection locked="0"/>
    </xf>
    <xf numFmtId="0" fontId="8" fillId="0" borderId="326" xfId="0" applyFont="1" applyBorder="1" applyAlignment="1" applyProtection="1">
      <alignment horizontal="center" vertical="center" wrapText="1"/>
      <protection locked="0"/>
    </xf>
    <xf numFmtId="0" fontId="8" fillId="0" borderId="325" xfId="0" applyFont="1" applyBorder="1" applyAlignment="1">
      <alignment horizontal="left" vertical="center" wrapText="1"/>
    </xf>
    <xf numFmtId="0" fontId="8" fillId="0" borderId="326" xfId="0" applyFont="1" applyBorder="1" applyAlignment="1">
      <alignment horizontal="left" vertical="center" wrapText="1"/>
    </xf>
    <xf numFmtId="0" fontId="8" fillId="0" borderId="330" xfId="5" applyFont="1" applyBorder="1" applyAlignment="1" applyProtection="1">
      <alignment horizontal="left" vertical="center" wrapText="1"/>
      <protection locked="0"/>
    </xf>
    <xf numFmtId="0" fontId="8" fillId="0" borderId="331" xfId="5" applyFont="1" applyBorder="1" applyAlignment="1" applyProtection="1">
      <alignment horizontal="left" vertical="center" wrapText="1"/>
      <protection locked="0"/>
    </xf>
    <xf numFmtId="0" fontId="8" fillId="0" borderId="332" xfId="5" applyFont="1" applyBorder="1" applyAlignment="1" applyProtection="1">
      <alignment horizontal="left" vertical="center" wrapText="1"/>
      <protection locked="0"/>
    </xf>
    <xf numFmtId="0" fontId="8" fillId="0" borderId="335" xfId="5" applyFont="1" applyBorder="1" applyAlignment="1" applyProtection="1">
      <alignment horizontal="left" vertical="center" wrapText="1"/>
      <protection locked="0"/>
    </xf>
    <xf numFmtId="0" fontId="8" fillId="0" borderId="336" xfId="5" applyFont="1" applyBorder="1" applyAlignment="1" applyProtection="1">
      <alignment horizontal="left" vertical="center" wrapText="1"/>
      <protection locked="0"/>
    </xf>
    <xf numFmtId="0" fontId="8" fillId="0" borderId="337" xfId="5" applyFont="1" applyBorder="1" applyAlignment="1" applyProtection="1">
      <alignment horizontal="left" vertical="center" wrapText="1"/>
      <protection locked="0"/>
    </xf>
    <xf numFmtId="0" fontId="52" fillId="3" borderId="334" xfId="5" applyFont="1" applyFill="1" applyBorder="1" applyAlignment="1">
      <alignment horizontal="center" vertical="center" wrapText="1"/>
    </xf>
    <xf numFmtId="0" fontId="52" fillId="3" borderId="334" xfId="5" applyFont="1" applyFill="1" applyBorder="1" applyAlignment="1">
      <alignment horizontal="left" vertical="center" wrapText="1"/>
    </xf>
    <xf numFmtId="0" fontId="8" fillId="0" borderId="335" xfId="5" applyFont="1" applyBorder="1" applyAlignment="1" applyProtection="1">
      <alignment horizontal="left" vertical="top" wrapText="1"/>
      <protection locked="0"/>
    </xf>
    <xf numFmtId="0" fontId="8" fillId="0" borderId="336" xfId="5" applyFont="1" applyBorder="1" applyAlignment="1" applyProtection="1">
      <alignment horizontal="left" vertical="top" wrapText="1"/>
      <protection locked="0"/>
    </xf>
    <xf numFmtId="0" fontId="8" fillId="0" borderId="337" xfId="5" applyFont="1" applyBorder="1" applyAlignment="1" applyProtection="1">
      <alignment horizontal="left" vertical="top" wrapText="1"/>
      <protection locked="0"/>
    </xf>
    <xf numFmtId="38" fontId="126" fillId="9" borderId="235" xfId="10" applyFont="1" applyFill="1" applyBorder="1" applyAlignment="1" applyProtection="1">
      <alignment horizontal="center" vertical="center" wrapText="1"/>
    </xf>
    <xf numFmtId="38" fontId="127" fillId="10" borderId="234" xfId="10" applyFont="1" applyFill="1" applyBorder="1" applyAlignment="1" applyProtection="1">
      <alignment horizontal="left" vertical="center" wrapText="1"/>
      <protection locked="0"/>
    </xf>
    <xf numFmtId="38" fontId="127" fillId="10" borderId="235" xfId="10" applyFont="1" applyFill="1" applyBorder="1" applyAlignment="1" applyProtection="1">
      <alignment horizontal="left" vertical="center" wrapText="1"/>
      <protection locked="0"/>
    </xf>
    <xf numFmtId="38" fontId="126" fillId="9" borderId="241" xfId="10" applyFont="1" applyFill="1" applyBorder="1" applyAlignment="1" applyProtection="1">
      <alignment horizontal="center" vertical="center"/>
    </xf>
    <xf numFmtId="0" fontId="130" fillId="10" borderId="240" xfId="11" applyNumberFormat="1" applyFont="1" applyFill="1" applyBorder="1" applyAlignment="1" applyProtection="1">
      <alignment horizontal="left" vertical="center" wrapText="1"/>
      <protection locked="0"/>
    </xf>
    <xf numFmtId="0" fontId="127" fillId="10" borderId="241" xfId="10" applyNumberFormat="1" applyFont="1" applyFill="1" applyBorder="1" applyAlignment="1" applyProtection="1">
      <alignment horizontal="left" vertical="center" wrapText="1"/>
      <protection locked="0"/>
    </xf>
    <xf numFmtId="0" fontId="126" fillId="9" borderId="235" xfId="10" applyNumberFormat="1" applyFont="1" applyFill="1" applyBorder="1" applyAlignment="1" applyProtection="1">
      <alignment horizontal="center" vertical="center" wrapText="1"/>
    </xf>
    <xf numFmtId="38" fontId="126" fillId="9" borderId="235" xfId="10" applyFont="1" applyFill="1" applyBorder="1" applyAlignment="1" applyProtection="1">
      <alignment horizontal="center" vertical="center"/>
    </xf>
    <xf numFmtId="38" fontId="126" fillId="9" borderId="232" xfId="10" applyFont="1" applyFill="1" applyBorder="1" applyAlignment="1" applyProtection="1">
      <alignment horizontal="center" vertical="center"/>
    </xf>
    <xf numFmtId="38" fontId="127" fillId="10" borderId="240" xfId="10" applyFont="1" applyFill="1" applyBorder="1" applyAlignment="1" applyProtection="1">
      <alignment horizontal="left" vertical="center" wrapText="1"/>
      <protection locked="0"/>
    </xf>
    <xf numFmtId="38" fontId="127" fillId="10" borderId="241" xfId="10" applyFont="1" applyFill="1" applyBorder="1" applyAlignment="1" applyProtection="1">
      <alignment horizontal="left" vertical="center" wrapText="1"/>
      <protection locked="0"/>
    </xf>
    <xf numFmtId="38" fontId="126" fillId="9" borderId="232" xfId="10" applyFont="1" applyFill="1" applyBorder="1" applyAlignment="1" applyProtection="1">
      <alignment horizontal="center" vertical="center" shrinkToFit="1"/>
    </xf>
    <xf numFmtId="38" fontId="126" fillId="9" borderId="233" xfId="10" applyFont="1" applyFill="1" applyBorder="1" applyAlignment="1" applyProtection="1">
      <alignment horizontal="center" vertical="center" shrinkToFit="1"/>
    </xf>
    <xf numFmtId="38" fontId="127" fillId="10" borderId="233" xfId="10" applyFont="1" applyFill="1" applyBorder="1" applyAlignment="1" applyProtection="1">
      <alignment horizontal="center" vertical="center" shrinkToFit="1"/>
      <protection locked="0"/>
    </xf>
    <xf numFmtId="38" fontId="126" fillId="9" borderId="233" xfId="10" applyFont="1" applyFill="1" applyBorder="1" applyAlignment="1" applyProtection="1">
      <alignment horizontal="center" vertical="center"/>
    </xf>
    <xf numFmtId="38" fontId="126" fillId="9" borderId="238" xfId="10" applyFont="1" applyFill="1" applyBorder="1" applyAlignment="1" applyProtection="1">
      <alignment horizontal="center" vertical="center" wrapText="1"/>
    </xf>
    <xf numFmtId="38" fontId="127" fillId="10" borderId="239" xfId="10" applyFont="1" applyFill="1" applyBorder="1" applyAlignment="1" applyProtection="1">
      <alignment horizontal="left" vertical="center" indent="1" shrinkToFit="1"/>
      <protection locked="0"/>
    </xf>
    <xf numFmtId="38" fontId="127" fillId="10" borderId="238" xfId="10" applyFont="1" applyFill="1" applyBorder="1" applyAlignment="1" applyProtection="1">
      <alignment horizontal="left" vertical="center" indent="1" shrinkToFit="1"/>
      <protection locked="0"/>
    </xf>
    <xf numFmtId="38" fontId="127" fillId="10" borderId="235" xfId="10" applyFont="1" applyFill="1" applyBorder="1" applyAlignment="1" applyProtection="1">
      <alignment horizontal="left" vertical="center"/>
    </xf>
    <xf numFmtId="38" fontId="127" fillId="10" borderId="232" xfId="10" applyFont="1" applyFill="1" applyBorder="1" applyAlignment="1" applyProtection="1">
      <alignment horizontal="left" vertical="center"/>
    </xf>
    <xf numFmtId="38" fontId="127" fillId="10" borderId="233" xfId="10" applyFont="1" applyFill="1" applyBorder="1" applyAlignment="1" applyProtection="1">
      <alignment horizontal="left" vertical="center" indent="1"/>
      <protection locked="0"/>
    </xf>
    <xf numFmtId="38" fontId="127" fillId="10" borderId="234" xfId="10" applyFont="1" applyFill="1" applyBorder="1" applyAlignment="1" applyProtection="1">
      <alignment horizontal="left" vertical="center" indent="1"/>
      <protection locked="0"/>
    </xf>
    <xf numFmtId="38" fontId="127" fillId="10" borderId="233" xfId="10" applyFont="1" applyFill="1" applyBorder="1" applyAlignment="1" applyProtection="1">
      <alignment horizontal="left" vertical="center" indent="1" shrinkToFit="1"/>
      <protection locked="0"/>
    </xf>
    <xf numFmtId="38" fontId="120" fillId="0" borderId="0" xfId="10" applyFont="1" applyFill="1" applyBorder="1" applyAlignment="1" applyProtection="1">
      <alignment horizontal="center" wrapText="1"/>
    </xf>
    <xf numFmtId="38" fontId="120" fillId="0" borderId="0" xfId="10" applyFont="1" applyFill="1" applyBorder="1" applyAlignment="1" applyProtection="1">
      <alignment horizontal="center"/>
    </xf>
    <xf numFmtId="38" fontId="122" fillId="0" borderId="226" xfId="10" applyFont="1" applyBorder="1" applyAlignment="1" applyProtection="1">
      <alignment horizontal="left" vertical="center"/>
    </xf>
    <xf numFmtId="38" fontId="124" fillId="0" borderId="227" xfId="10" applyFont="1" applyBorder="1" applyAlignment="1" applyProtection="1">
      <alignment horizontal="left" vertical="center" shrinkToFit="1"/>
    </xf>
    <xf numFmtId="38" fontId="126" fillId="9" borderId="229" xfId="10" applyFont="1" applyFill="1" applyBorder="1" applyAlignment="1" applyProtection="1">
      <alignment horizontal="center" vertical="center"/>
    </xf>
    <xf numFmtId="38" fontId="126" fillId="9" borderId="230" xfId="10" applyFont="1" applyFill="1" applyBorder="1" applyAlignment="1" applyProtection="1">
      <alignment horizontal="center" vertical="center"/>
    </xf>
    <xf numFmtId="38" fontId="127" fillId="10" borderId="230" xfId="10" applyFont="1" applyFill="1" applyBorder="1" applyAlignment="1" applyProtection="1">
      <alignment horizontal="left" vertical="center" indent="1"/>
      <protection locked="0"/>
    </xf>
    <xf numFmtId="38" fontId="127" fillId="10" borderId="231" xfId="10" applyFont="1" applyFill="1" applyBorder="1" applyAlignment="1" applyProtection="1">
      <alignment horizontal="left" vertical="center" indent="1"/>
      <protection locked="0"/>
    </xf>
    <xf numFmtId="38" fontId="127" fillId="10" borderId="234" xfId="10" applyFont="1" applyFill="1" applyBorder="1" applyAlignment="1" applyProtection="1">
      <alignment horizontal="left" vertical="center" indent="1" shrinkToFit="1"/>
      <protection locked="0"/>
    </xf>
  </cellXfs>
  <cellStyles count="17">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桁区切り 3 2" xfId="15" xr:uid="{04B5A88E-DB93-4870-BC82-5EA831E90F1B}"/>
    <cellStyle name="標準" xfId="0" builtinId="0"/>
    <cellStyle name="標準 2" xfId="3" xr:uid="{00000000-0005-0000-0000-000004000000}"/>
    <cellStyle name="標準 2 2" xfId="6" xr:uid="{00000000-0005-0000-0000-000005000000}"/>
    <cellStyle name="標準 2 3" xfId="9" xr:uid="{8FC62942-7C8E-4450-A937-5DDF40127CAA}"/>
    <cellStyle name="標準 2 4" xfId="13" xr:uid="{F227A70C-09DE-4E86-AF6E-EC0C5C25D96A}"/>
    <cellStyle name="標準 3" xfId="5" xr:uid="{00000000-0005-0000-0000-000006000000}"/>
    <cellStyle name="標準 4" xfId="8" xr:uid="{BF9F4E81-76DF-4166-A0A3-3AE0163F1B3C}"/>
    <cellStyle name="標準 4 2" xfId="12" xr:uid="{29A70655-2D21-434E-89F3-85041D6B8E4D}"/>
    <cellStyle name="標準 4 2 2" xfId="16" xr:uid="{37517F97-DA6C-4439-98B5-F1FE49B6D295}"/>
    <cellStyle name="標準 4 3" xfId="14" xr:uid="{9DC4A571-D11B-494F-8733-3B2EC5F01EEA}"/>
  </cellStyles>
  <dxfs count="178">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177">
  <autoFilter ref="Y1:Y4" xr:uid="{00000000-0009-0000-0100-000007000000}"/>
  <tableColumns count="1">
    <tableColumn id="1" xr3:uid="{00000000-0010-0000-0600-000001000000}" name="_7.セキュリティに関連する知識・技術" dataDxfId="1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Z44"/>
  <sheetViews>
    <sheetView topLeftCell="AQ1" workbookViewId="0">
      <selection activeCell="AT30" sqref="AT30"/>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bestFit="1" customWidth="1"/>
    <col min="51" max="51" width="39.875" customWidth="1"/>
  </cols>
  <sheetData>
    <row r="1" spans="2:52">
      <c r="B1" t="s">
        <v>0</v>
      </c>
      <c r="F1" t="s">
        <v>1</v>
      </c>
      <c r="I1" t="s">
        <v>2</v>
      </c>
      <c r="K1">
        <v>1001</v>
      </c>
      <c r="M1" t="s">
        <v>3</v>
      </c>
      <c r="O1" t="s">
        <v>4</v>
      </c>
      <c r="S1" t="s">
        <v>5</v>
      </c>
      <c r="T1" t="s">
        <v>6</v>
      </c>
      <c r="U1" t="s">
        <v>7</v>
      </c>
      <c r="V1" t="s">
        <v>8</v>
      </c>
      <c r="W1" t="s">
        <v>9</v>
      </c>
      <c r="X1" t="s">
        <v>10</v>
      </c>
      <c r="Y1" t="s">
        <v>11</v>
      </c>
      <c r="Z1" t="s">
        <v>12</v>
      </c>
      <c r="AA1" t="s">
        <v>13</v>
      </c>
      <c r="AB1" t="s">
        <v>14</v>
      </c>
      <c r="AD1" t="s">
        <v>3</v>
      </c>
      <c r="AE1" t="s">
        <v>15</v>
      </c>
      <c r="AF1" t="s">
        <v>16</v>
      </c>
      <c r="AG1" t="s">
        <v>17</v>
      </c>
      <c r="AH1" t="s">
        <v>18</v>
      </c>
      <c r="AI1" t="s">
        <v>19</v>
      </c>
      <c r="AJ1" t="s">
        <v>20</v>
      </c>
      <c r="AK1" t="s">
        <v>21</v>
      </c>
      <c r="AL1" t="s">
        <v>22</v>
      </c>
      <c r="AO1" t="s">
        <v>23</v>
      </c>
      <c r="AP1" t="s">
        <v>3</v>
      </c>
      <c r="AQ1" t="s">
        <v>24</v>
      </c>
      <c r="AR1" t="s">
        <v>25</v>
      </c>
      <c r="AS1" t="s">
        <v>25</v>
      </c>
      <c r="AT1" t="s">
        <v>26</v>
      </c>
      <c r="AU1" t="s">
        <v>27</v>
      </c>
      <c r="AW1" s="15" t="s">
        <v>28</v>
      </c>
      <c r="AX1" s="14" t="s">
        <v>29</v>
      </c>
      <c r="AY1" s="15" t="s">
        <v>30</v>
      </c>
    </row>
    <row r="2" spans="2:52" ht="24" customHeight="1">
      <c r="B2" t="s">
        <v>31</v>
      </c>
      <c r="F2" t="s">
        <v>32</v>
      </c>
      <c r="H2" t="s">
        <v>33</v>
      </c>
      <c r="I2" t="s">
        <v>34</v>
      </c>
      <c r="K2">
        <v>1002</v>
      </c>
      <c r="M2" t="s">
        <v>35</v>
      </c>
      <c r="O2" t="s">
        <v>36</v>
      </c>
      <c r="S2" t="s">
        <v>37</v>
      </c>
      <c r="T2" t="s">
        <v>38</v>
      </c>
      <c r="U2" t="s">
        <v>39</v>
      </c>
      <c r="V2" t="s">
        <v>40</v>
      </c>
      <c r="W2" t="s">
        <v>41</v>
      </c>
      <c r="X2" t="s">
        <v>40</v>
      </c>
      <c r="Y2" s="4" t="s">
        <v>40</v>
      </c>
      <c r="Z2" t="s">
        <v>42</v>
      </c>
      <c r="AA2" t="s">
        <v>43</v>
      </c>
      <c r="AB2" t="s">
        <v>44</v>
      </c>
      <c r="AD2" t="s">
        <v>35</v>
      </c>
      <c r="AE2" t="s">
        <v>45</v>
      </c>
      <c r="AF2" t="s">
        <v>46</v>
      </c>
      <c r="AG2" t="s">
        <v>47</v>
      </c>
      <c r="AH2" t="s">
        <v>48</v>
      </c>
      <c r="AI2" t="s">
        <v>49</v>
      </c>
      <c r="AJ2" t="s">
        <v>50</v>
      </c>
      <c r="AK2" t="s">
        <v>51</v>
      </c>
      <c r="AL2" t="s">
        <v>52</v>
      </c>
      <c r="AN2" t="s">
        <v>33</v>
      </c>
      <c r="AO2" t="s">
        <v>53</v>
      </c>
      <c r="AP2" t="s">
        <v>54</v>
      </c>
      <c r="AQ2" t="s">
        <v>55</v>
      </c>
      <c r="AR2" t="s">
        <v>56</v>
      </c>
      <c r="AS2" t="s">
        <v>56</v>
      </c>
      <c r="AT2" t="s">
        <v>57</v>
      </c>
      <c r="AU2" t="s">
        <v>58</v>
      </c>
      <c r="AW2" s="304" t="s">
        <v>59</v>
      </c>
      <c r="AX2" s="311" t="s">
        <v>60</v>
      </c>
      <c r="AY2" s="313" t="s">
        <v>61</v>
      </c>
      <c r="AZ2" t="s">
        <v>62</v>
      </c>
    </row>
    <row r="3" spans="2:52" ht="27">
      <c r="B3" t="s">
        <v>63</v>
      </c>
      <c r="F3" t="s">
        <v>64</v>
      </c>
      <c r="I3" t="s">
        <v>65</v>
      </c>
      <c r="K3">
        <v>1003</v>
      </c>
      <c r="M3" t="s">
        <v>66</v>
      </c>
      <c r="S3" t="s">
        <v>67</v>
      </c>
      <c r="T3" t="s">
        <v>68</v>
      </c>
      <c r="U3" t="s">
        <v>69</v>
      </c>
      <c r="V3" t="s">
        <v>70</v>
      </c>
      <c r="W3" t="s">
        <v>71</v>
      </c>
      <c r="X3" s="4" t="s">
        <v>72</v>
      </c>
      <c r="Y3" s="4" t="s">
        <v>73</v>
      </c>
      <c r="Z3" t="s">
        <v>74</v>
      </c>
      <c r="AA3" t="s">
        <v>75</v>
      </c>
      <c r="AB3" t="s">
        <v>76</v>
      </c>
      <c r="AK3" t="s">
        <v>77</v>
      </c>
      <c r="AO3" t="s">
        <v>78</v>
      </c>
      <c r="AP3" t="s">
        <v>79</v>
      </c>
      <c r="AQ3" t="s">
        <v>80</v>
      </c>
      <c r="AR3" t="s">
        <v>81</v>
      </c>
      <c r="AS3" t="s">
        <v>81</v>
      </c>
      <c r="AT3" t="s">
        <v>82</v>
      </c>
      <c r="AU3" t="s">
        <v>83</v>
      </c>
      <c r="AW3" s="22" t="s">
        <v>84</v>
      </c>
      <c r="AX3" s="311" t="s">
        <v>60</v>
      </c>
      <c r="AY3" s="313" t="s">
        <v>61</v>
      </c>
    </row>
    <row r="4" spans="2:52" ht="27">
      <c r="B4" t="s">
        <v>85</v>
      </c>
      <c r="I4" t="s">
        <v>86</v>
      </c>
      <c r="K4">
        <v>1004</v>
      </c>
      <c r="S4" t="s">
        <v>87</v>
      </c>
      <c r="T4" t="s">
        <v>88</v>
      </c>
      <c r="U4" t="s">
        <v>89</v>
      </c>
      <c r="V4" t="s">
        <v>90</v>
      </c>
      <c r="W4" t="s">
        <v>91</v>
      </c>
      <c r="Y4" s="4" t="s">
        <v>92</v>
      </c>
      <c r="Z4" t="s">
        <v>93</v>
      </c>
      <c r="AA4" s="4" t="s">
        <v>94</v>
      </c>
      <c r="AB4" t="s">
        <v>95</v>
      </c>
      <c r="AU4" t="s">
        <v>96</v>
      </c>
      <c r="AW4" s="22" t="s">
        <v>97</v>
      </c>
      <c r="AX4" s="311" t="s">
        <v>60</v>
      </c>
      <c r="AY4" s="313" t="s">
        <v>61</v>
      </c>
    </row>
    <row r="5" spans="2:52">
      <c r="B5" t="s">
        <v>98</v>
      </c>
      <c r="K5">
        <v>1005</v>
      </c>
      <c r="S5" t="s">
        <v>99</v>
      </c>
      <c r="T5" t="s">
        <v>100</v>
      </c>
      <c r="V5" t="s">
        <v>101</v>
      </c>
      <c r="W5" t="s">
        <v>102</v>
      </c>
      <c r="Z5" t="s">
        <v>103</v>
      </c>
      <c r="AA5" t="s">
        <v>104</v>
      </c>
      <c r="AB5" t="s">
        <v>105</v>
      </c>
      <c r="AU5" t="s">
        <v>106</v>
      </c>
      <c r="AW5" s="22" t="s">
        <v>107</v>
      </c>
      <c r="AX5" s="311" t="s">
        <v>60</v>
      </c>
      <c r="AY5" s="313" t="s">
        <v>61</v>
      </c>
    </row>
    <row r="6" spans="2:52">
      <c r="B6" t="s">
        <v>108</v>
      </c>
      <c r="K6">
        <v>1006</v>
      </c>
      <c r="S6" t="s">
        <v>109</v>
      </c>
      <c r="T6" t="s">
        <v>109</v>
      </c>
      <c r="V6" t="s">
        <v>110</v>
      </c>
      <c r="W6" t="s">
        <v>111</v>
      </c>
      <c r="Z6" t="s">
        <v>112</v>
      </c>
      <c r="AA6" t="s">
        <v>113</v>
      </c>
      <c r="AB6" t="s">
        <v>114</v>
      </c>
      <c r="AU6" t="s">
        <v>115</v>
      </c>
      <c r="AW6" s="22" t="s">
        <v>116</v>
      </c>
      <c r="AX6" s="311" t="s">
        <v>60</v>
      </c>
      <c r="AY6" s="313" t="s">
        <v>61</v>
      </c>
    </row>
    <row r="7" spans="2:52">
      <c r="B7" t="s">
        <v>117</v>
      </c>
      <c r="K7">
        <v>1007</v>
      </c>
      <c r="S7" t="s">
        <v>118</v>
      </c>
      <c r="T7" t="s">
        <v>118</v>
      </c>
      <c r="V7" t="s">
        <v>119</v>
      </c>
      <c r="Z7" t="s">
        <v>120</v>
      </c>
      <c r="AA7" t="s">
        <v>121</v>
      </c>
      <c r="AB7" t="s">
        <v>122</v>
      </c>
      <c r="AU7" t="s">
        <v>123</v>
      </c>
      <c r="AW7" s="22" t="s">
        <v>124</v>
      </c>
      <c r="AX7" s="311" t="s">
        <v>60</v>
      </c>
      <c r="AY7" s="313" t="s">
        <v>61</v>
      </c>
    </row>
    <row r="8" spans="2:52" ht="13.5" customHeight="1">
      <c r="K8">
        <v>1008</v>
      </c>
      <c r="T8" t="s">
        <v>125</v>
      </c>
      <c r="Z8" t="s">
        <v>126</v>
      </c>
      <c r="AA8" t="s">
        <v>127</v>
      </c>
      <c r="AB8" t="s">
        <v>128</v>
      </c>
      <c r="AU8" t="s">
        <v>129</v>
      </c>
      <c r="AW8" s="22" t="s">
        <v>130</v>
      </c>
      <c r="AX8" s="311" t="s">
        <v>60</v>
      </c>
      <c r="AY8" s="313" t="s">
        <v>131</v>
      </c>
    </row>
    <row r="9" spans="2:52">
      <c r="K9">
        <v>1009</v>
      </c>
      <c r="T9" t="s">
        <v>132</v>
      </c>
      <c r="Z9" t="s">
        <v>133</v>
      </c>
      <c r="AA9" t="s">
        <v>134</v>
      </c>
      <c r="AB9" t="s">
        <v>135</v>
      </c>
      <c r="AU9" t="s">
        <v>136</v>
      </c>
      <c r="AW9" s="22" t="s">
        <v>137</v>
      </c>
      <c r="AX9" s="311" t="s">
        <v>60</v>
      </c>
      <c r="AY9" s="313" t="s">
        <v>131</v>
      </c>
    </row>
    <row r="10" spans="2:52">
      <c r="K10">
        <v>1010</v>
      </c>
      <c r="T10" t="s">
        <v>138</v>
      </c>
      <c r="Z10" t="s">
        <v>139</v>
      </c>
      <c r="AA10" t="s">
        <v>140</v>
      </c>
      <c r="AB10" t="s">
        <v>141</v>
      </c>
      <c r="AU10" t="s">
        <v>142</v>
      </c>
      <c r="AW10" s="22" t="s">
        <v>143</v>
      </c>
      <c r="AX10" s="311" t="s">
        <v>60</v>
      </c>
      <c r="AY10" s="313" t="s">
        <v>131</v>
      </c>
    </row>
    <row r="11" spans="2:52">
      <c r="K11">
        <v>1011</v>
      </c>
      <c r="T11" t="s">
        <v>144</v>
      </c>
      <c r="Z11" t="s">
        <v>145</v>
      </c>
      <c r="AA11" t="s">
        <v>146</v>
      </c>
      <c r="AB11" t="s">
        <v>147</v>
      </c>
      <c r="AU11" t="s">
        <v>148</v>
      </c>
      <c r="AW11" s="22" t="s">
        <v>149</v>
      </c>
      <c r="AX11" s="311" t="s">
        <v>60</v>
      </c>
      <c r="AY11" s="313" t="s">
        <v>131</v>
      </c>
    </row>
    <row r="12" spans="2:52">
      <c r="K12">
        <v>1012</v>
      </c>
      <c r="Z12" t="s">
        <v>150</v>
      </c>
      <c r="AA12" t="s">
        <v>151</v>
      </c>
      <c r="AU12" t="s">
        <v>152</v>
      </c>
      <c r="AW12" s="22" t="s">
        <v>153</v>
      </c>
      <c r="AX12" s="311" t="s">
        <v>60</v>
      </c>
      <c r="AY12" s="313" t="s">
        <v>131</v>
      </c>
    </row>
    <row r="13" spans="2:52">
      <c r="K13">
        <v>1013</v>
      </c>
      <c r="Z13" t="s">
        <v>154</v>
      </c>
      <c r="AA13" t="s">
        <v>155</v>
      </c>
      <c r="AW13" s="22" t="s">
        <v>156</v>
      </c>
      <c r="AX13" s="311" t="s">
        <v>60</v>
      </c>
      <c r="AY13" s="313" t="s">
        <v>131</v>
      </c>
    </row>
    <row r="14" spans="2:52">
      <c r="K14">
        <v>1014</v>
      </c>
      <c r="AA14" t="s">
        <v>157</v>
      </c>
      <c r="AW14" s="22" t="s">
        <v>158</v>
      </c>
      <c r="AX14" s="311" t="s">
        <v>60</v>
      </c>
      <c r="AY14" s="313" t="s">
        <v>159</v>
      </c>
    </row>
    <row r="15" spans="2:52">
      <c r="K15">
        <v>1015</v>
      </c>
      <c r="AA15" t="s">
        <v>160</v>
      </c>
      <c r="AW15" s="22" t="s">
        <v>161</v>
      </c>
      <c r="AX15" s="311" t="s">
        <v>60</v>
      </c>
      <c r="AY15" s="313" t="s">
        <v>159</v>
      </c>
    </row>
    <row r="16" spans="2:52">
      <c r="K16">
        <v>1016</v>
      </c>
      <c r="AA16" t="s">
        <v>162</v>
      </c>
      <c r="AW16" s="22" t="s">
        <v>163</v>
      </c>
      <c r="AX16" s="311" t="s">
        <v>60</v>
      </c>
      <c r="AY16" s="313" t="s">
        <v>159</v>
      </c>
    </row>
    <row r="17" spans="11:51">
      <c r="K17">
        <v>1017</v>
      </c>
      <c r="AA17" t="s">
        <v>164</v>
      </c>
      <c r="AW17" s="22" t="s">
        <v>165</v>
      </c>
      <c r="AX17" s="311" t="s">
        <v>60</v>
      </c>
      <c r="AY17" s="313" t="s">
        <v>159</v>
      </c>
    </row>
    <row r="18" spans="11:51">
      <c r="K18">
        <v>1018</v>
      </c>
      <c r="AA18" t="s">
        <v>166</v>
      </c>
      <c r="AW18" s="22" t="s">
        <v>167</v>
      </c>
      <c r="AX18" s="311" t="s">
        <v>60</v>
      </c>
      <c r="AY18" s="313" t="s">
        <v>159</v>
      </c>
    </row>
    <row r="19" spans="11:51" ht="13.5" customHeight="1">
      <c r="K19">
        <v>1019</v>
      </c>
      <c r="AA19" t="s">
        <v>168</v>
      </c>
      <c r="AW19" s="22" t="s">
        <v>169</v>
      </c>
      <c r="AX19" s="312" t="s">
        <v>170</v>
      </c>
      <c r="AY19" s="313" t="s">
        <v>171</v>
      </c>
    </row>
    <row r="20" spans="11:51">
      <c r="K20">
        <v>1020</v>
      </c>
      <c r="AW20" s="22" t="s">
        <v>172</v>
      </c>
      <c r="AX20" s="312" t="s">
        <v>170</v>
      </c>
      <c r="AY20" s="313" t="s">
        <v>171</v>
      </c>
    </row>
    <row r="21" spans="11:51">
      <c r="K21">
        <v>2001</v>
      </c>
      <c r="AW21" s="22" t="s">
        <v>173</v>
      </c>
      <c r="AX21" s="312" t="s">
        <v>170</v>
      </c>
      <c r="AY21" s="313" t="s">
        <v>171</v>
      </c>
    </row>
    <row r="22" spans="11:51" ht="13.5" customHeight="1">
      <c r="K22">
        <v>2002</v>
      </c>
      <c r="AW22" s="22" t="s">
        <v>174</v>
      </c>
      <c r="AX22" s="312" t="s">
        <v>170</v>
      </c>
      <c r="AY22" s="313" t="s">
        <v>175</v>
      </c>
    </row>
    <row r="23" spans="11:51">
      <c r="K23">
        <v>2003</v>
      </c>
      <c r="AW23" s="22" t="s">
        <v>176</v>
      </c>
      <c r="AX23" s="312" t="s">
        <v>170</v>
      </c>
      <c r="AY23" s="313" t="s">
        <v>175</v>
      </c>
    </row>
    <row r="24" spans="11:51" ht="13.5" customHeight="1">
      <c r="K24">
        <v>2004</v>
      </c>
      <c r="AW24" s="22" t="s">
        <v>177</v>
      </c>
      <c r="AX24" s="312" t="s">
        <v>170</v>
      </c>
      <c r="AY24" s="313" t="s">
        <v>178</v>
      </c>
    </row>
    <row r="25" spans="11:51">
      <c r="K25">
        <v>2005</v>
      </c>
      <c r="AW25" s="22" t="s">
        <v>179</v>
      </c>
      <c r="AX25" s="312" t="s">
        <v>170</v>
      </c>
      <c r="AY25" s="313" t="s">
        <v>178</v>
      </c>
    </row>
    <row r="26" spans="11:51" ht="13.5" customHeight="1">
      <c r="K26">
        <v>2006</v>
      </c>
      <c r="AW26" s="22" t="s">
        <v>180</v>
      </c>
      <c r="AX26" s="312" t="s">
        <v>181</v>
      </c>
      <c r="AY26" s="313" t="s">
        <v>182</v>
      </c>
    </row>
    <row r="27" spans="11:51">
      <c r="K27">
        <v>2007</v>
      </c>
      <c r="AW27" s="22" t="s">
        <v>183</v>
      </c>
      <c r="AX27" s="312" t="s">
        <v>181</v>
      </c>
      <c r="AY27" s="313" t="s">
        <v>182</v>
      </c>
    </row>
    <row r="28" spans="11:51">
      <c r="K28">
        <v>2008</v>
      </c>
      <c r="AW28" s="22" t="s">
        <v>184</v>
      </c>
      <c r="AX28" s="312" t="s">
        <v>181</v>
      </c>
      <c r="AY28" s="313" t="s">
        <v>182</v>
      </c>
    </row>
    <row r="29" spans="11:51">
      <c r="K29">
        <v>2009</v>
      </c>
      <c r="AW29" s="22" t="s">
        <v>185</v>
      </c>
      <c r="AX29" s="312" t="s">
        <v>181</v>
      </c>
      <c r="AY29" s="313" t="s">
        <v>182</v>
      </c>
    </row>
    <row r="30" spans="11:51">
      <c r="K30">
        <v>2010</v>
      </c>
      <c r="AW30" s="22" t="s">
        <v>186</v>
      </c>
      <c r="AX30" s="312" t="s">
        <v>181</v>
      </c>
      <c r="AY30" s="313" t="s">
        <v>182</v>
      </c>
    </row>
    <row r="31" spans="11:51">
      <c r="K31">
        <v>2011</v>
      </c>
      <c r="AW31" s="22" t="s">
        <v>187</v>
      </c>
      <c r="AX31" s="312" t="s">
        <v>181</v>
      </c>
      <c r="AY31" s="313" t="s">
        <v>182</v>
      </c>
    </row>
    <row r="32" spans="11:51">
      <c r="K32">
        <v>2012</v>
      </c>
      <c r="AW32" s="22" t="s">
        <v>188</v>
      </c>
      <c r="AX32" s="312" t="s">
        <v>181</v>
      </c>
      <c r="AY32" s="313" t="s">
        <v>182</v>
      </c>
    </row>
    <row r="33" spans="11:51">
      <c r="K33">
        <v>2013</v>
      </c>
      <c r="AW33" s="22" t="s">
        <v>189</v>
      </c>
      <c r="AX33" s="312" t="s">
        <v>181</v>
      </c>
      <c r="AY33" s="313" t="s">
        <v>182</v>
      </c>
    </row>
    <row r="34" spans="11:51">
      <c r="K34">
        <v>2014</v>
      </c>
      <c r="AW34" s="22" t="s">
        <v>190</v>
      </c>
      <c r="AX34" s="312" t="s">
        <v>181</v>
      </c>
      <c r="AY34" s="313" t="s">
        <v>182</v>
      </c>
    </row>
    <row r="35" spans="11:51">
      <c r="K35">
        <v>2015</v>
      </c>
      <c r="AW35" s="22" t="s">
        <v>191</v>
      </c>
      <c r="AX35" s="312" t="s">
        <v>181</v>
      </c>
      <c r="AY35" s="313" t="s">
        <v>182</v>
      </c>
    </row>
    <row r="36" spans="11:51" ht="13.5" customHeight="1">
      <c r="K36">
        <v>2016</v>
      </c>
      <c r="AW36" s="22" t="s">
        <v>192</v>
      </c>
      <c r="AX36" s="312" t="s">
        <v>181</v>
      </c>
      <c r="AY36" s="313" t="s">
        <v>193</v>
      </c>
    </row>
    <row r="37" spans="11:51">
      <c r="K37">
        <v>2017</v>
      </c>
      <c r="AW37" s="22" t="s">
        <v>194</v>
      </c>
      <c r="AX37" s="312" t="s">
        <v>181</v>
      </c>
      <c r="AY37" s="313" t="s">
        <v>193</v>
      </c>
    </row>
    <row r="38" spans="11:51">
      <c r="K38">
        <v>2018</v>
      </c>
      <c r="AW38" s="22" t="s">
        <v>195</v>
      </c>
      <c r="AX38" s="312" t="s">
        <v>181</v>
      </c>
      <c r="AY38" s="313" t="s">
        <v>193</v>
      </c>
    </row>
    <row r="39" spans="11:51" ht="13.5" customHeight="1">
      <c r="K39">
        <v>2019</v>
      </c>
      <c r="AW39" s="22" t="s">
        <v>196</v>
      </c>
      <c r="AX39" s="312" t="s">
        <v>197</v>
      </c>
      <c r="AY39" s="313" t="s">
        <v>198</v>
      </c>
    </row>
    <row r="40" spans="11:51">
      <c r="K40">
        <v>2020</v>
      </c>
      <c r="AW40" s="22" t="s">
        <v>199</v>
      </c>
      <c r="AX40" s="312" t="s">
        <v>197</v>
      </c>
      <c r="AY40" s="313" t="s">
        <v>198</v>
      </c>
    </row>
    <row r="41" spans="11:51">
      <c r="AW41" s="22" t="s">
        <v>200</v>
      </c>
      <c r="AX41" s="312" t="s">
        <v>197</v>
      </c>
      <c r="AY41" s="313" t="s">
        <v>198</v>
      </c>
    </row>
    <row r="42" spans="11:51">
      <c r="AW42" s="22" t="s">
        <v>201</v>
      </c>
      <c r="AX42" s="312" t="s">
        <v>197</v>
      </c>
      <c r="AY42" s="313" t="s">
        <v>198</v>
      </c>
    </row>
    <row r="43" spans="11:51">
      <c r="AW43" s="22" t="s">
        <v>202</v>
      </c>
      <c r="AX43" s="312" t="s">
        <v>197</v>
      </c>
      <c r="AY43" s="313" t="s">
        <v>203</v>
      </c>
    </row>
    <row r="44" spans="11:51" ht="14.25" thickBot="1">
      <c r="AW44" s="24" t="s">
        <v>204</v>
      </c>
      <c r="AX44" s="312" t="s">
        <v>197</v>
      </c>
      <c r="AY44" s="313" t="s">
        <v>203</v>
      </c>
    </row>
  </sheetData>
  <phoneticPr fontId="21"/>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0</v>
      </c>
      <c r="F1" t="s">
        <v>1</v>
      </c>
      <c r="I1" t="s">
        <v>2</v>
      </c>
      <c r="K1">
        <v>1001</v>
      </c>
      <c r="M1" t="s">
        <v>3</v>
      </c>
      <c r="O1" t="s">
        <v>4</v>
      </c>
      <c r="S1" t="s">
        <v>60</v>
      </c>
      <c r="T1" t="s">
        <v>205</v>
      </c>
      <c r="U1" t="s">
        <v>181</v>
      </c>
      <c r="V1" t="s">
        <v>197</v>
      </c>
      <c r="X1" s="490" t="s">
        <v>206</v>
      </c>
      <c r="Y1" s="490"/>
      <c r="Z1" s="490"/>
      <c r="AA1" s="490" t="s">
        <v>207</v>
      </c>
      <c r="AB1" s="490"/>
      <c r="AC1" s="490"/>
      <c r="AD1" s="490" t="s">
        <v>208</v>
      </c>
      <c r="AE1" s="490"/>
      <c r="AF1" s="490" t="s">
        <v>209</v>
      </c>
      <c r="AG1" s="490"/>
      <c r="AI1" t="s">
        <v>3</v>
      </c>
      <c r="AJ1" t="s">
        <v>15</v>
      </c>
      <c r="AK1" t="s">
        <v>16</v>
      </c>
      <c r="AL1" t="s">
        <v>17</v>
      </c>
      <c r="AM1" t="s">
        <v>18</v>
      </c>
      <c r="AN1" t="s">
        <v>19</v>
      </c>
      <c r="AO1" t="s">
        <v>20</v>
      </c>
      <c r="AP1" t="s">
        <v>21</v>
      </c>
      <c r="AQ1" t="s">
        <v>22</v>
      </c>
      <c r="AT1" t="s">
        <v>23</v>
      </c>
      <c r="AU1" t="s">
        <v>3</v>
      </c>
      <c r="AV1" t="s">
        <v>24</v>
      </c>
      <c r="AW1" t="s">
        <v>25</v>
      </c>
      <c r="AX1" t="s">
        <v>25</v>
      </c>
      <c r="AY1" t="s">
        <v>26</v>
      </c>
      <c r="AZ1" t="s">
        <v>27</v>
      </c>
      <c r="BA1" t="s">
        <v>210</v>
      </c>
      <c r="BB1" s="8" t="s">
        <v>211</v>
      </c>
      <c r="BC1" s="8" t="s">
        <v>212</v>
      </c>
      <c r="BD1" s="8" t="s">
        <v>213</v>
      </c>
      <c r="BE1" s="8" t="s">
        <v>214</v>
      </c>
      <c r="BF1" s="8" t="s">
        <v>215</v>
      </c>
    </row>
    <row r="2" spans="2:65" ht="27">
      <c r="B2" t="s">
        <v>31</v>
      </c>
      <c r="F2" t="s">
        <v>32</v>
      </c>
      <c r="H2" t="s">
        <v>33</v>
      </c>
      <c r="I2" t="s">
        <v>34</v>
      </c>
      <c r="K2">
        <v>1002</v>
      </c>
      <c r="M2" t="s">
        <v>35</v>
      </c>
      <c r="O2" t="s">
        <v>36</v>
      </c>
      <c r="S2" t="s">
        <v>216</v>
      </c>
      <c r="T2" t="s">
        <v>217</v>
      </c>
      <c r="U2" s="4" t="s">
        <v>218</v>
      </c>
      <c r="V2" t="s">
        <v>199</v>
      </c>
      <c r="X2" t="s">
        <v>216</v>
      </c>
      <c r="Y2" t="s">
        <v>219</v>
      </c>
      <c r="Z2" t="s">
        <v>159</v>
      </c>
      <c r="AA2" t="s">
        <v>220</v>
      </c>
      <c r="AB2" t="s">
        <v>221</v>
      </c>
      <c r="AC2" t="s">
        <v>222</v>
      </c>
      <c r="AD2" s="4" t="s">
        <v>218</v>
      </c>
      <c r="AE2" t="s">
        <v>223</v>
      </c>
      <c r="AF2" t="s">
        <v>224</v>
      </c>
      <c r="AG2" t="s">
        <v>225</v>
      </c>
      <c r="AI2" t="s">
        <v>35</v>
      </c>
      <c r="AJ2" t="s">
        <v>45</v>
      </c>
      <c r="AK2" t="s">
        <v>46</v>
      </c>
      <c r="AL2" t="s">
        <v>47</v>
      </c>
      <c r="AM2" t="s">
        <v>48</v>
      </c>
      <c r="AN2" t="s">
        <v>49</v>
      </c>
      <c r="AO2" t="s">
        <v>50</v>
      </c>
      <c r="AP2" t="s">
        <v>51</v>
      </c>
      <c r="AQ2" t="s">
        <v>52</v>
      </c>
      <c r="AS2" t="s">
        <v>33</v>
      </c>
      <c r="AT2" t="s">
        <v>53</v>
      </c>
      <c r="AU2" t="s">
        <v>54</v>
      </c>
      <c r="AV2" t="s">
        <v>55</v>
      </c>
      <c r="AW2" t="s">
        <v>56</v>
      </c>
      <c r="AX2" t="s">
        <v>56</v>
      </c>
      <c r="AY2" t="s">
        <v>57</v>
      </c>
      <c r="AZ2" t="s">
        <v>58</v>
      </c>
      <c r="BA2" t="s">
        <v>226</v>
      </c>
      <c r="BB2" t="s">
        <v>227</v>
      </c>
      <c r="BC2" t="s">
        <v>228</v>
      </c>
      <c r="BD2" t="s">
        <v>182</v>
      </c>
      <c r="BE2" t="s">
        <v>224</v>
      </c>
      <c r="BF2" t="s">
        <v>229</v>
      </c>
    </row>
    <row r="3" spans="2:65">
      <c r="B3" t="s">
        <v>63</v>
      </c>
      <c r="F3" t="s">
        <v>64</v>
      </c>
      <c r="I3" t="s">
        <v>65</v>
      </c>
      <c r="K3">
        <v>1003</v>
      </c>
      <c r="M3" t="s">
        <v>66</v>
      </c>
      <c r="S3" t="s">
        <v>219</v>
      </c>
      <c r="T3" t="s">
        <v>230</v>
      </c>
      <c r="U3" t="s">
        <v>223</v>
      </c>
      <c r="V3" t="s">
        <v>225</v>
      </c>
      <c r="X3" t="s">
        <v>231</v>
      </c>
      <c r="Y3" t="s">
        <v>232</v>
      </c>
      <c r="Z3" t="s">
        <v>233</v>
      </c>
      <c r="AA3" t="s">
        <v>234</v>
      </c>
      <c r="AB3" t="s">
        <v>235</v>
      </c>
      <c r="AC3" s="4" t="s">
        <v>177</v>
      </c>
      <c r="AD3" s="4" t="s">
        <v>180</v>
      </c>
      <c r="AE3" t="s">
        <v>192</v>
      </c>
      <c r="AF3" t="s">
        <v>236</v>
      </c>
      <c r="AG3" t="s">
        <v>237</v>
      </c>
      <c r="AP3" t="s">
        <v>77</v>
      </c>
      <c r="AT3" t="s">
        <v>78</v>
      </c>
      <c r="AU3" t="s">
        <v>79</v>
      </c>
      <c r="AV3" t="s">
        <v>80</v>
      </c>
      <c r="AW3" t="s">
        <v>81</v>
      </c>
      <c r="AX3" t="s">
        <v>81</v>
      </c>
      <c r="AY3" t="s">
        <v>82</v>
      </c>
      <c r="AZ3" t="s">
        <v>83</v>
      </c>
      <c r="BA3" t="s">
        <v>238</v>
      </c>
      <c r="BB3" t="s">
        <v>219</v>
      </c>
      <c r="BC3" t="s">
        <v>230</v>
      </c>
      <c r="BD3" t="s">
        <v>223</v>
      </c>
      <c r="BE3" t="s">
        <v>203</v>
      </c>
      <c r="BF3" t="s">
        <v>239</v>
      </c>
    </row>
    <row r="4" spans="2:65">
      <c r="B4" t="s">
        <v>85</v>
      </c>
      <c r="I4" t="s">
        <v>86</v>
      </c>
      <c r="K4">
        <v>1004</v>
      </c>
      <c r="S4" t="s">
        <v>159</v>
      </c>
      <c r="T4" t="s">
        <v>222</v>
      </c>
      <c r="X4" t="s">
        <v>84</v>
      </c>
      <c r="Y4" t="s">
        <v>240</v>
      </c>
      <c r="Z4" t="s">
        <v>241</v>
      </c>
      <c r="AA4" t="s">
        <v>242</v>
      </c>
      <c r="AB4" t="s">
        <v>176</v>
      </c>
      <c r="AC4" t="s">
        <v>179</v>
      </c>
      <c r="AD4" s="4" t="s">
        <v>183</v>
      </c>
      <c r="AE4" t="s">
        <v>243</v>
      </c>
      <c r="AF4" s="4" t="s">
        <v>224</v>
      </c>
      <c r="AG4" t="s">
        <v>244</v>
      </c>
      <c r="AZ4" t="s">
        <v>96</v>
      </c>
      <c r="BA4" t="s">
        <v>245</v>
      </c>
      <c r="BB4" t="s">
        <v>159</v>
      </c>
      <c r="BC4" t="s">
        <v>222</v>
      </c>
    </row>
    <row r="5" spans="2:65">
      <c r="B5" t="s">
        <v>98</v>
      </c>
      <c r="K5">
        <v>1005</v>
      </c>
      <c r="X5" t="s">
        <v>246</v>
      </c>
      <c r="Y5" t="s">
        <v>143</v>
      </c>
      <c r="Z5" t="s">
        <v>247</v>
      </c>
      <c r="AA5" t="s">
        <v>248</v>
      </c>
      <c r="AD5" t="s">
        <v>184</v>
      </c>
      <c r="AE5" t="s">
        <v>249</v>
      </c>
      <c r="AF5" t="s">
        <v>250</v>
      </c>
      <c r="AZ5" t="s">
        <v>106</v>
      </c>
    </row>
    <row r="6" spans="2:65">
      <c r="B6" t="s">
        <v>108</v>
      </c>
      <c r="K6">
        <v>1006</v>
      </c>
      <c r="X6" t="s">
        <v>107</v>
      </c>
      <c r="Y6" t="s">
        <v>251</v>
      </c>
      <c r="Z6" t="s">
        <v>252</v>
      </c>
      <c r="AD6" t="s">
        <v>185</v>
      </c>
      <c r="AF6" t="s">
        <v>201</v>
      </c>
      <c r="AZ6" t="s">
        <v>115</v>
      </c>
    </row>
    <row r="7" spans="2:65">
      <c r="B7" t="s">
        <v>117</v>
      </c>
      <c r="K7">
        <v>1007</v>
      </c>
      <c r="X7" t="s">
        <v>253</v>
      </c>
      <c r="Y7" t="s">
        <v>153</v>
      </c>
      <c r="Z7" t="s">
        <v>254</v>
      </c>
      <c r="AD7" t="s">
        <v>186</v>
      </c>
      <c r="AZ7" t="s">
        <v>123</v>
      </c>
    </row>
    <row r="8" spans="2:65">
      <c r="K8">
        <v>1008</v>
      </c>
      <c r="X8" t="s">
        <v>124</v>
      </c>
      <c r="Y8" t="s">
        <v>156</v>
      </c>
      <c r="AD8" t="s">
        <v>187</v>
      </c>
      <c r="AZ8" t="s">
        <v>129</v>
      </c>
    </row>
    <row r="9" spans="2:65">
      <c r="K9">
        <v>1009</v>
      </c>
      <c r="AD9" t="s">
        <v>188</v>
      </c>
      <c r="AZ9" t="s">
        <v>136</v>
      </c>
      <c r="BB9" s="9" t="s">
        <v>61</v>
      </c>
      <c r="BC9" s="9" t="s">
        <v>219</v>
      </c>
      <c r="BD9" s="9" t="s">
        <v>159</v>
      </c>
      <c r="BE9" s="9" t="s">
        <v>228</v>
      </c>
      <c r="BF9" s="9" t="s">
        <v>230</v>
      </c>
      <c r="BG9" s="9" t="s">
        <v>222</v>
      </c>
      <c r="BH9" s="9" t="s">
        <v>182</v>
      </c>
      <c r="BI9" s="9" t="s">
        <v>223</v>
      </c>
      <c r="BJ9" s="9" t="s">
        <v>224</v>
      </c>
      <c r="BK9" s="9" t="s">
        <v>203</v>
      </c>
      <c r="BL9" s="9" t="s">
        <v>255</v>
      </c>
      <c r="BM9" s="9" t="s">
        <v>239</v>
      </c>
    </row>
    <row r="10" spans="2:65">
      <c r="K10">
        <v>1010</v>
      </c>
      <c r="AD10" t="s">
        <v>256</v>
      </c>
      <c r="AZ10" t="s">
        <v>142</v>
      </c>
      <c r="BB10" t="s">
        <v>59</v>
      </c>
      <c r="BC10" t="s">
        <v>130</v>
      </c>
      <c r="BD10" t="s">
        <v>158</v>
      </c>
      <c r="BE10" t="s">
        <v>169</v>
      </c>
      <c r="BF10" t="s">
        <v>257</v>
      </c>
      <c r="BG10" t="s">
        <v>258</v>
      </c>
      <c r="BH10" t="s">
        <v>180</v>
      </c>
      <c r="BI10" t="s">
        <v>192</v>
      </c>
      <c r="BJ10" t="s">
        <v>236</v>
      </c>
      <c r="BK10" t="s">
        <v>237</v>
      </c>
      <c r="BL10" t="s">
        <v>259</v>
      </c>
      <c r="BM10" t="s">
        <v>260</v>
      </c>
    </row>
    <row r="11" spans="2:65">
      <c r="K11">
        <v>1011</v>
      </c>
      <c r="AD11" t="s">
        <v>190</v>
      </c>
      <c r="AZ11" t="s">
        <v>148</v>
      </c>
      <c r="BB11" t="s">
        <v>84</v>
      </c>
      <c r="BC11" t="s">
        <v>261</v>
      </c>
      <c r="BD11" t="s">
        <v>161</v>
      </c>
      <c r="BE11" t="s">
        <v>172</v>
      </c>
      <c r="BF11" t="s">
        <v>176</v>
      </c>
      <c r="BG11" t="s">
        <v>179</v>
      </c>
      <c r="BH11" t="s">
        <v>183</v>
      </c>
      <c r="BI11" t="s">
        <v>262</v>
      </c>
      <c r="BJ11" t="s">
        <v>224</v>
      </c>
      <c r="BK11" t="s">
        <v>244</v>
      </c>
      <c r="BL11" t="s">
        <v>263</v>
      </c>
      <c r="BM11" t="s">
        <v>264</v>
      </c>
    </row>
    <row r="12" spans="2:65">
      <c r="K12">
        <v>1012</v>
      </c>
      <c r="AD12" t="s">
        <v>191</v>
      </c>
      <c r="AZ12" t="s">
        <v>152</v>
      </c>
      <c r="BB12" t="s">
        <v>97</v>
      </c>
      <c r="BC12" t="s">
        <v>143</v>
      </c>
      <c r="BD12" t="s">
        <v>163</v>
      </c>
      <c r="BE12" t="s">
        <v>265</v>
      </c>
      <c r="BH12" t="s">
        <v>184</v>
      </c>
      <c r="BI12" t="s">
        <v>249</v>
      </c>
      <c r="BJ12" t="s">
        <v>250</v>
      </c>
      <c r="BM12" t="s">
        <v>266</v>
      </c>
    </row>
    <row r="13" spans="2:65">
      <c r="K13">
        <v>1013</v>
      </c>
      <c r="BB13" t="s">
        <v>107</v>
      </c>
      <c r="BC13" t="s">
        <v>149</v>
      </c>
      <c r="BD13" t="s">
        <v>165</v>
      </c>
      <c r="BH13" t="s">
        <v>185</v>
      </c>
      <c r="BJ13" t="s">
        <v>201</v>
      </c>
      <c r="BM13" t="s">
        <v>267</v>
      </c>
    </row>
    <row r="14" spans="2:65">
      <c r="K14">
        <v>1014</v>
      </c>
      <c r="BB14" t="s">
        <v>268</v>
      </c>
      <c r="BC14" t="s">
        <v>153</v>
      </c>
      <c r="BD14" t="s">
        <v>167</v>
      </c>
      <c r="BH14" t="s">
        <v>186</v>
      </c>
    </row>
    <row r="15" spans="2:65">
      <c r="K15">
        <v>1015</v>
      </c>
      <c r="BB15" t="s">
        <v>124</v>
      </c>
      <c r="BC15" t="s">
        <v>156</v>
      </c>
      <c r="BH15" t="s">
        <v>187</v>
      </c>
    </row>
    <row r="16" spans="2:65">
      <c r="K16">
        <v>1016</v>
      </c>
      <c r="BH16" t="s">
        <v>188</v>
      </c>
    </row>
    <row r="17" spans="11:62">
      <c r="K17">
        <v>1017</v>
      </c>
      <c r="BH17" t="s">
        <v>256</v>
      </c>
    </row>
    <row r="18" spans="11:62">
      <c r="K18">
        <v>1018</v>
      </c>
      <c r="BH18" t="s">
        <v>190</v>
      </c>
    </row>
    <row r="19" spans="11:62">
      <c r="K19">
        <v>1019</v>
      </c>
      <c r="BH19" t="s">
        <v>191</v>
      </c>
    </row>
    <row r="20" spans="11:62" ht="40.5">
      <c r="K20">
        <v>1020</v>
      </c>
      <c r="BB20" s="10" t="s">
        <v>269</v>
      </c>
      <c r="BC20" s="10" t="s">
        <v>270</v>
      </c>
      <c r="BD20" s="10" t="s">
        <v>271</v>
      </c>
      <c r="BE20" s="11" t="s">
        <v>272</v>
      </c>
      <c r="BF20" s="10" t="s">
        <v>273</v>
      </c>
      <c r="BJ20" t="s">
        <v>274</v>
      </c>
    </row>
    <row r="21" spans="11:62" ht="40.5">
      <c r="K21">
        <v>2001</v>
      </c>
      <c r="BB21" t="s">
        <v>275</v>
      </c>
      <c r="BC21" t="s">
        <v>276</v>
      </c>
      <c r="BD21" s="4" t="s">
        <v>277</v>
      </c>
      <c r="BE21" t="s">
        <v>278</v>
      </c>
      <c r="BF21" t="s">
        <v>279</v>
      </c>
      <c r="BJ21" t="s">
        <v>280</v>
      </c>
    </row>
    <row r="22" spans="11:62">
      <c r="K22">
        <v>2002</v>
      </c>
      <c r="BB22" t="s">
        <v>281</v>
      </c>
      <c r="BC22" t="s">
        <v>282</v>
      </c>
      <c r="BD22" t="s">
        <v>283</v>
      </c>
      <c r="BE22" t="s">
        <v>284</v>
      </c>
      <c r="BF22" t="s">
        <v>285</v>
      </c>
      <c r="BJ22" t="s">
        <v>286</v>
      </c>
    </row>
    <row r="23" spans="11:62">
      <c r="K23">
        <v>2003</v>
      </c>
      <c r="BB23" t="s">
        <v>287</v>
      </c>
      <c r="BC23" t="s">
        <v>288</v>
      </c>
      <c r="BD23" t="s">
        <v>289</v>
      </c>
      <c r="BE23" t="s">
        <v>290</v>
      </c>
      <c r="BJ23" t="s">
        <v>276</v>
      </c>
    </row>
    <row r="24" spans="11:62">
      <c r="K24">
        <v>2004</v>
      </c>
      <c r="BE24" t="s">
        <v>291</v>
      </c>
      <c r="BJ24" t="s">
        <v>282</v>
      </c>
    </row>
    <row r="25" spans="11:62">
      <c r="K25">
        <v>2005</v>
      </c>
      <c r="BJ25" t="s">
        <v>288</v>
      </c>
    </row>
    <row r="26" spans="11:62" ht="40.5">
      <c r="K26">
        <v>2006</v>
      </c>
      <c r="BJ26" s="4" t="s">
        <v>277</v>
      </c>
    </row>
    <row r="27" spans="11:62">
      <c r="K27">
        <v>2007</v>
      </c>
      <c r="BJ27" t="s">
        <v>283</v>
      </c>
    </row>
    <row r="28" spans="11:62">
      <c r="K28">
        <v>2008</v>
      </c>
      <c r="BJ28" t="s">
        <v>289</v>
      </c>
    </row>
    <row r="29" spans="11:62">
      <c r="K29">
        <v>2009</v>
      </c>
      <c r="BJ29" t="s">
        <v>278</v>
      </c>
    </row>
    <row r="30" spans="11:62">
      <c r="K30">
        <v>2010</v>
      </c>
      <c r="BJ30" t="s">
        <v>284</v>
      </c>
    </row>
    <row r="31" spans="11:62">
      <c r="K31">
        <v>2011</v>
      </c>
      <c r="BJ31" t="s">
        <v>290</v>
      </c>
    </row>
    <row r="32" spans="11:62">
      <c r="K32">
        <v>2012</v>
      </c>
      <c r="BJ32" t="s">
        <v>291</v>
      </c>
    </row>
    <row r="33" spans="11:62">
      <c r="K33">
        <v>2013</v>
      </c>
      <c r="BJ33" t="s">
        <v>279</v>
      </c>
    </row>
    <row r="34" spans="11:62">
      <c r="K34">
        <v>2014</v>
      </c>
      <c r="BJ34" t="s">
        <v>285</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27"/>
  <sheetViews>
    <sheetView tabSelected="1" view="pageBreakPreview" zoomScaleNormal="100" zoomScaleSheetLayoutView="100" workbookViewId="0">
      <selection activeCell="E12" sqref="E12"/>
    </sheetView>
  </sheetViews>
  <sheetFormatPr defaultColWidth="9" defaultRowHeight="13.5"/>
  <cols>
    <col min="1" max="1" width="16.375" customWidth="1"/>
    <col min="2" max="2" width="46.875" bestFit="1" customWidth="1"/>
    <col min="3" max="3" width="47.625" customWidth="1"/>
    <col min="4" max="4" width="9" customWidth="1"/>
  </cols>
  <sheetData>
    <row r="2" spans="1:3" ht="48" customHeight="1">
      <c r="A2" s="495" t="s">
        <v>1057</v>
      </c>
      <c r="B2" s="496"/>
      <c r="C2" s="496"/>
    </row>
    <row r="4" spans="1:3">
      <c r="B4" s="494">
        <f>'申請書・総括票（共通）'!C19</f>
        <v>0</v>
      </c>
      <c r="C4" s="494"/>
    </row>
    <row r="6" spans="1:3">
      <c r="A6" s="244" t="s">
        <v>292</v>
      </c>
    </row>
    <row r="8" spans="1:3" ht="14.25" thickBot="1">
      <c r="A8" t="s">
        <v>293</v>
      </c>
    </row>
    <row r="9" spans="1:3" s="248" customFormat="1" ht="12.75" thickBot="1">
      <c r="A9" s="245" t="s">
        <v>294</v>
      </c>
      <c r="B9" s="246" t="s">
        <v>295</v>
      </c>
      <c r="C9" s="247" t="s">
        <v>296</v>
      </c>
    </row>
    <row r="10" spans="1:3" s="248" customFormat="1" ht="22.5" customHeight="1" thickTop="1">
      <c r="A10" s="249" t="s">
        <v>297</v>
      </c>
      <c r="B10" s="89" t="s">
        <v>298</v>
      </c>
      <c r="C10" s="250"/>
    </row>
    <row r="11" spans="1:3" s="248" customFormat="1" ht="27" customHeight="1">
      <c r="A11" s="251" t="s">
        <v>299</v>
      </c>
      <c r="B11" s="90" t="s">
        <v>300</v>
      </c>
      <c r="C11" s="489" t="s">
        <v>1058</v>
      </c>
    </row>
    <row r="12" spans="1:3" s="248" customFormat="1" ht="12.75" thickBot="1">
      <c r="A12" s="252" t="s">
        <v>301</v>
      </c>
      <c r="B12" s="91" t="s">
        <v>302</v>
      </c>
      <c r="C12" s="253"/>
    </row>
    <row r="13" spans="1:3" s="248" customFormat="1">
      <c r="A13" s="254" t="s">
        <v>303</v>
      </c>
      <c r="B13" s="92" t="s">
        <v>304</v>
      </c>
      <c r="C13" s="491" t="s">
        <v>305</v>
      </c>
    </row>
    <row r="14" spans="1:3" s="248" customFormat="1">
      <c r="A14" s="255" t="s">
        <v>306</v>
      </c>
      <c r="B14" s="93" t="s">
        <v>307</v>
      </c>
      <c r="C14" s="492"/>
    </row>
    <row r="15" spans="1:3" s="248" customFormat="1" ht="14.25" thickBot="1">
      <c r="A15" s="252" t="s">
        <v>308</v>
      </c>
      <c r="B15" s="94" t="s">
        <v>309</v>
      </c>
      <c r="C15" s="493"/>
    </row>
    <row r="16" spans="1:3" s="248" customFormat="1">
      <c r="A16" s="256" t="s">
        <v>303</v>
      </c>
      <c r="B16" s="92" t="s">
        <v>310</v>
      </c>
      <c r="C16" s="257"/>
    </row>
    <row r="17" spans="1:3" s="248" customFormat="1">
      <c r="A17" s="258" t="s">
        <v>306</v>
      </c>
      <c r="B17" s="93" t="s">
        <v>311</v>
      </c>
      <c r="C17" s="259"/>
    </row>
    <row r="18" spans="1:3" s="248" customFormat="1" ht="14.25" thickBot="1">
      <c r="A18" s="260" t="s">
        <v>308</v>
      </c>
      <c r="B18" s="94" t="s">
        <v>312</v>
      </c>
      <c r="C18" s="261"/>
    </row>
    <row r="19" spans="1:3" s="248" customFormat="1">
      <c r="A19" s="256" t="s">
        <v>303</v>
      </c>
      <c r="B19" s="92" t="s">
        <v>313</v>
      </c>
      <c r="C19" s="257"/>
    </row>
    <row r="20" spans="1:3" s="248" customFormat="1">
      <c r="A20" s="258" t="s">
        <v>306</v>
      </c>
      <c r="B20" s="93" t="s">
        <v>314</v>
      </c>
      <c r="C20" s="259"/>
    </row>
    <row r="21" spans="1:3" s="248" customFormat="1" ht="14.25" thickBot="1">
      <c r="A21" s="260" t="s">
        <v>308</v>
      </c>
      <c r="B21" s="94" t="s">
        <v>315</v>
      </c>
      <c r="C21" s="261"/>
    </row>
    <row r="22" spans="1:3" s="248" customFormat="1">
      <c r="A22" s="256" t="s">
        <v>303</v>
      </c>
      <c r="B22" s="92" t="s">
        <v>316</v>
      </c>
      <c r="C22" s="257"/>
    </row>
    <row r="23" spans="1:3" s="248" customFormat="1">
      <c r="A23" s="258" t="s">
        <v>306</v>
      </c>
      <c r="B23" s="93" t="s">
        <v>317</v>
      </c>
      <c r="C23" s="262"/>
    </row>
    <row r="24" spans="1:3" s="248" customFormat="1" ht="14.25" thickBot="1">
      <c r="A24" s="260" t="s">
        <v>308</v>
      </c>
      <c r="B24" s="94" t="s">
        <v>318</v>
      </c>
      <c r="C24" s="261"/>
    </row>
    <row r="25" spans="1:3" s="248" customFormat="1">
      <c r="A25" s="256" t="s">
        <v>303</v>
      </c>
      <c r="B25" s="92" t="s">
        <v>319</v>
      </c>
      <c r="C25" s="257"/>
    </row>
    <row r="26" spans="1:3" s="248" customFormat="1">
      <c r="A26" s="258" t="s">
        <v>306</v>
      </c>
      <c r="B26" s="93" t="s">
        <v>320</v>
      </c>
      <c r="C26" s="259"/>
    </row>
    <row r="27" spans="1:3" s="248" customFormat="1" ht="14.25" thickBot="1">
      <c r="A27" s="260" t="s">
        <v>308</v>
      </c>
      <c r="B27" s="94" t="s">
        <v>321</v>
      </c>
      <c r="C27" s="263"/>
    </row>
  </sheetData>
  <sheetProtection selectLockedCells="1"/>
  <mergeCells count="3">
    <mergeCell ref="C13:C15"/>
    <mergeCell ref="B4:C4"/>
    <mergeCell ref="A2:C2"/>
  </mergeCells>
  <phoneticPr fontId="21"/>
  <conditionalFormatting sqref="A10:C12">
    <cfRule type="expression" dxfId="175" priority="2">
      <formula>#REF!=TRUE</formula>
    </cfRule>
  </conditionalFormatting>
  <conditionalFormatting sqref="B4:C4">
    <cfRule type="cellIs" dxfId="174" priority="1" operator="equal">
      <formula>0</formula>
    </cfRule>
  </conditionalFormatting>
  <hyperlinks>
    <hyperlink ref="B13" location="個票ｰ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2" location="施設別教育訓練講座票!A1" display="施設別教育訓練講座票" xr:uid="{00000000-0004-0000-0100-00003C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 ref="B16" location="個票ｰ1002!A1" display="個票-1002" xr:uid="{5601B247-2426-4975-8B52-4905EB713EC2}"/>
    <hyperlink ref="B19" location="個票ｰ1003!A1" display="個票-1003" xr:uid="{256D8F4A-6EF1-444D-9BAA-7897ADDF4DA5}"/>
    <hyperlink ref="B22" location="個票ｰ1004!A1" display="個票-1004" xr:uid="{F6ED8C48-93B5-4517-9B12-EC6B5C26AEBE}"/>
    <hyperlink ref="B25" location="個票ｰ1005!A1" display="個票-1005" xr:uid="{EFB0E5F6-D6A5-49BC-934E-17D5A7276D04}"/>
    <hyperlink ref="B20" location="'訓練経費内訳票-1003'!A1" display="訓練経費内訳票-1003" xr:uid="{779ADC1B-0595-4633-B364-1FC04A559625}"/>
    <hyperlink ref="B23" location="'訓練経費内訳票-1004'!A1" display="訓練経費内訳票-1004" xr:uid="{4DD0526B-B353-4E03-A017-D858CB89EC6A}"/>
    <hyperlink ref="B26" location="'訓練経費内訳票-1005'!A1" display="訓練経費内訳票-1005" xr:uid="{342776BB-EAE8-480A-AD60-4296EEA43A86}"/>
    <hyperlink ref="B18" location="'講座運営管理状況_講師等経歴書-1002'!A1" display="講座運営管理状況調査票_講師等経歴書-1002" xr:uid="{FB610E0A-780B-4EFD-B92E-BD3818DBA21C}"/>
    <hyperlink ref="B21" location="'講座運営管理状況_講師等経歴書-1003'!A1" display="講座運営管理状況調査票_講師等経歴書-1003" xr:uid="{0B542FAB-A6A9-490B-B209-F2B655AF042D}"/>
    <hyperlink ref="B24" location="'講座運営管理状況_講師等経歴書-1004'!A1" display="講座運営管理状況調査票_講師等経歴書-1004" xr:uid="{B99CD301-523A-4517-A68F-69316E84D85F}"/>
    <hyperlink ref="B27" location="'講座運営管理状況_講師等経歴書-1005'!A1" display="講座運営管理状況調査票_講師等経歴書-1005" xr:uid="{B4A57AF8-9637-44DC-932D-EE1EA6A26C6E}"/>
    <hyperlink ref="B17" location="'訓練経費内訳票-1002'!A1" display="訓練経費内訳表-1002" xr:uid="{AAA89CF0-0F8C-44A6-A51B-42DF6623089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9"/>
  <sheetViews>
    <sheetView showGridLines="0" view="pageBreakPreview" zoomScaleNormal="100" zoomScaleSheetLayoutView="100" workbookViewId="0">
      <selection activeCell="L20" sqref="L20:N21"/>
    </sheetView>
  </sheetViews>
  <sheetFormatPr defaultColWidth="9" defaultRowHeight="13.5" outlineLevelRow="1"/>
  <cols>
    <col min="1" max="2" width="6.125" style="44" customWidth="1"/>
    <col min="3" max="12" width="6.625" style="44" customWidth="1"/>
    <col min="13" max="13" width="6.375" style="44" customWidth="1"/>
    <col min="14" max="14" width="7.125" style="44" customWidth="1"/>
    <col min="15" max="15" width="9" style="44" customWidth="1"/>
    <col min="16" max="16384" width="9" style="44"/>
  </cols>
  <sheetData>
    <row r="1" spans="1:15" s="3" customFormat="1" ht="15" customHeight="1">
      <c r="A1" s="31"/>
      <c r="C1" s="32"/>
      <c r="K1" s="33"/>
      <c r="L1" s="497" t="s">
        <v>322</v>
      </c>
      <c r="M1" s="497"/>
      <c r="N1" s="497"/>
    </row>
    <row r="2" spans="1:15" s="3" customFormat="1" ht="15" customHeight="1">
      <c r="A2" s="31"/>
      <c r="C2" s="32"/>
      <c r="K2" s="33"/>
      <c r="L2" s="520" t="s">
        <v>323</v>
      </c>
      <c r="M2" s="520"/>
      <c r="N2" s="520"/>
    </row>
    <row r="3" spans="1:15" s="3" customFormat="1" ht="19.5" customHeight="1">
      <c r="K3" s="33"/>
      <c r="L3" s="498"/>
      <c r="M3" s="499"/>
      <c r="N3" s="500"/>
    </row>
    <row r="4" spans="1:15" s="3" customFormat="1" ht="16.5" customHeight="1">
      <c r="A4" s="34"/>
      <c r="B4" s="34"/>
      <c r="C4" s="34"/>
      <c r="D4" s="34"/>
      <c r="E4" s="34"/>
      <c r="F4" s="34"/>
      <c r="G4" s="34"/>
      <c r="H4" s="34"/>
      <c r="I4" s="34"/>
      <c r="J4" s="34"/>
      <c r="K4" s="34"/>
      <c r="L4" s="35"/>
      <c r="M4" s="34"/>
      <c r="N4" s="33"/>
    </row>
    <row r="5" spans="1:15" s="3" customFormat="1" ht="20.25" customHeight="1">
      <c r="A5" s="519" t="s">
        <v>324</v>
      </c>
      <c r="B5" s="519"/>
      <c r="C5" s="519"/>
      <c r="D5" s="519"/>
      <c r="E5" s="519"/>
      <c r="F5" s="519"/>
      <c r="G5" s="519"/>
      <c r="H5" s="519"/>
      <c r="I5" s="519"/>
      <c r="J5" s="519"/>
      <c r="K5" s="519"/>
      <c r="L5" s="519"/>
      <c r="M5" s="519"/>
      <c r="N5" s="519"/>
    </row>
    <row r="6" spans="1:15" s="3" customFormat="1" ht="20.25" customHeight="1">
      <c r="A6" s="519"/>
      <c r="B6" s="519"/>
      <c r="C6" s="519"/>
      <c r="D6" s="519"/>
      <c r="E6" s="519"/>
      <c r="F6" s="519"/>
      <c r="G6" s="519"/>
      <c r="H6" s="519"/>
      <c r="I6" s="519"/>
      <c r="J6" s="519"/>
      <c r="K6" s="519"/>
      <c r="L6" s="519"/>
      <c r="M6" s="519"/>
      <c r="N6" s="519"/>
    </row>
    <row r="7" spans="1:15" s="36" customFormat="1" ht="22.5" customHeight="1">
      <c r="A7" s="521" t="s">
        <v>325</v>
      </c>
      <c r="B7" s="521"/>
      <c r="C7" s="521"/>
      <c r="D7" s="521"/>
      <c r="E7" s="521"/>
      <c r="F7" s="521"/>
      <c r="G7" s="521"/>
      <c r="H7" s="521"/>
      <c r="I7" s="521"/>
      <c r="J7" s="521"/>
      <c r="K7" s="521"/>
      <c r="L7" s="521"/>
      <c r="M7" s="521"/>
      <c r="N7" s="521"/>
    </row>
    <row r="8" spans="1:15" s="38" customFormat="1" ht="26.1" customHeight="1">
      <c r="A8" s="521"/>
      <c r="B8" s="521"/>
      <c r="C8" s="521"/>
      <c r="D8" s="521"/>
      <c r="E8" s="521"/>
      <c r="F8" s="521"/>
      <c r="G8" s="521"/>
      <c r="H8" s="521"/>
      <c r="I8" s="521"/>
      <c r="J8" s="521"/>
      <c r="K8" s="521"/>
      <c r="L8" s="521"/>
      <c r="M8" s="521"/>
      <c r="N8" s="521"/>
      <c r="O8" s="37"/>
    </row>
    <row r="9" spans="1:15" s="38" customFormat="1" ht="26.1" customHeight="1">
      <c r="A9" s="521"/>
      <c r="B9" s="521"/>
      <c r="C9" s="521"/>
      <c r="D9" s="521"/>
      <c r="E9" s="521"/>
      <c r="F9" s="521"/>
      <c r="G9" s="521"/>
      <c r="H9" s="521"/>
      <c r="I9" s="521"/>
      <c r="J9" s="521"/>
      <c r="K9" s="521"/>
      <c r="L9" s="521"/>
      <c r="M9" s="521"/>
      <c r="N9" s="521"/>
      <c r="O9" s="37"/>
    </row>
    <row r="10" spans="1:15" s="38" customFormat="1" ht="26.1" customHeight="1">
      <c r="A10" s="521"/>
      <c r="B10" s="521"/>
      <c r="C10" s="521"/>
      <c r="D10" s="521"/>
      <c r="E10" s="521"/>
      <c r="F10" s="521"/>
      <c r="G10" s="521"/>
      <c r="H10" s="521"/>
      <c r="I10" s="521"/>
      <c r="J10" s="521"/>
      <c r="K10" s="521"/>
      <c r="L10" s="521"/>
      <c r="M10" s="521"/>
      <c r="N10" s="521"/>
      <c r="O10" s="37"/>
    </row>
    <row r="11" spans="1:15" s="38" customFormat="1" ht="26.1" customHeight="1">
      <c r="A11" s="521"/>
      <c r="B11" s="521"/>
      <c r="C11" s="521"/>
      <c r="D11" s="521"/>
      <c r="E11" s="521"/>
      <c r="F11" s="521"/>
      <c r="G11" s="521"/>
      <c r="H11" s="521"/>
      <c r="I11" s="521"/>
      <c r="J11" s="521"/>
      <c r="K11" s="521"/>
      <c r="L11" s="521"/>
      <c r="M11" s="521"/>
      <c r="N11" s="521"/>
      <c r="O11" s="37"/>
    </row>
    <row r="12" spans="1:15" s="38" customFormat="1" ht="26.1" customHeight="1">
      <c r="A12" s="521"/>
      <c r="B12" s="521"/>
      <c r="C12" s="521"/>
      <c r="D12" s="521"/>
      <c r="E12" s="521"/>
      <c r="F12" s="521"/>
      <c r="G12" s="521"/>
      <c r="H12" s="521"/>
      <c r="I12" s="521"/>
      <c r="J12" s="521"/>
      <c r="K12" s="521"/>
      <c r="L12" s="521"/>
      <c r="M12" s="521"/>
      <c r="N12" s="521"/>
      <c r="O12" s="37"/>
    </row>
    <row r="13" spans="1:15" s="38" customFormat="1" ht="26.1" customHeight="1">
      <c r="A13" s="521"/>
      <c r="B13" s="521"/>
      <c r="C13" s="521"/>
      <c r="D13" s="521"/>
      <c r="E13" s="521"/>
      <c r="F13" s="521"/>
      <c r="G13" s="521"/>
      <c r="H13" s="521"/>
      <c r="I13" s="521"/>
      <c r="J13" s="521"/>
      <c r="K13" s="521"/>
      <c r="L13" s="521"/>
      <c r="M13" s="521"/>
      <c r="N13" s="521"/>
      <c r="O13" s="37"/>
    </row>
    <row r="14" spans="1:15" s="38" customFormat="1" ht="26.1" customHeight="1">
      <c r="A14" s="521"/>
      <c r="B14" s="521"/>
      <c r="C14" s="521"/>
      <c r="D14" s="521"/>
      <c r="E14" s="521"/>
      <c r="F14" s="521"/>
      <c r="G14" s="521"/>
      <c r="H14" s="521"/>
      <c r="I14" s="521"/>
      <c r="J14" s="521"/>
      <c r="K14" s="521"/>
      <c r="L14" s="521"/>
      <c r="M14" s="521"/>
      <c r="N14" s="521"/>
    </row>
    <row r="15" spans="1:15" s="38" customFormat="1" ht="26.1" customHeight="1">
      <c r="A15" s="521"/>
      <c r="B15" s="521"/>
      <c r="C15" s="521"/>
      <c r="D15" s="521"/>
      <c r="E15" s="521"/>
      <c r="F15" s="521"/>
      <c r="G15" s="521"/>
      <c r="H15" s="521"/>
      <c r="I15" s="521"/>
      <c r="J15" s="521"/>
      <c r="K15" s="521"/>
      <c r="L15" s="521"/>
      <c r="M15" s="521"/>
      <c r="N15" s="521"/>
    </row>
    <row r="16" spans="1:15" s="3" customFormat="1" ht="19.5" customHeight="1">
      <c r="A16" s="44" t="s">
        <v>326</v>
      </c>
    </row>
    <row r="17" spans="1:15" s="3" customFormat="1" ht="4.5" customHeight="1">
      <c r="A17" s="44"/>
    </row>
    <row r="18" spans="1:15" s="3" customFormat="1" ht="21" customHeight="1">
      <c r="A18" s="501" t="s">
        <v>327</v>
      </c>
      <c r="B18" s="502"/>
      <c r="C18" s="505" t="s">
        <v>328</v>
      </c>
      <c r="D18" s="506"/>
      <c r="E18" s="507"/>
      <c r="F18" s="507"/>
      <c r="G18" s="507"/>
      <c r="H18" s="507"/>
      <c r="I18" s="507"/>
      <c r="J18" s="507"/>
      <c r="K18" s="507"/>
      <c r="L18" s="507"/>
      <c r="M18" s="507"/>
      <c r="N18" s="508"/>
    </row>
    <row r="19" spans="1:15" s="3" customFormat="1" ht="45" customHeight="1">
      <c r="A19" s="503"/>
      <c r="B19" s="504"/>
      <c r="C19" s="509"/>
      <c r="D19" s="510"/>
      <c r="E19" s="510"/>
      <c r="F19" s="510"/>
      <c r="G19" s="510"/>
      <c r="H19" s="510"/>
      <c r="I19" s="510"/>
      <c r="J19" s="510"/>
      <c r="K19" s="510"/>
      <c r="L19" s="510"/>
      <c r="M19" s="510"/>
      <c r="N19" s="511"/>
    </row>
    <row r="20" spans="1:15" s="3" customFormat="1" ht="12" customHeight="1">
      <c r="A20" s="501" t="s">
        <v>329</v>
      </c>
      <c r="B20" s="528"/>
      <c r="C20" s="385" t="s">
        <v>328</v>
      </c>
      <c r="D20" s="531"/>
      <c r="E20" s="531"/>
      <c r="F20" s="531"/>
      <c r="G20" s="531"/>
      <c r="H20" s="532" t="s">
        <v>330</v>
      </c>
      <c r="I20" s="534"/>
      <c r="J20" s="535"/>
      <c r="K20" s="538" t="s">
        <v>331</v>
      </c>
      <c r="L20" s="540"/>
      <c r="M20" s="541"/>
      <c r="N20" s="542"/>
    </row>
    <row r="21" spans="1:15" s="3" customFormat="1" ht="37.5" customHeight="1">
      <c r="A21" s="529"/>
      <c r="B21" s="530"/>
      <c r="C21" s="546"/>
      <c r="D21" s="547"/>
      <c r="E21" s="547"/>
      <c r="F21" s="547"/>
      <c r="G21" s="547"/>
      <c r="H21" s="533"/>
      <c r="I21" s="536"/>
      <c r="J21" s="537"/>
      <c r="K21" s="539"/>
      <c r="L21" s="543"/>
      <c r="M21" s="544"/>
      <c r="N21" s="545"/>
    </row>
    <row r="22" spans="1:15" s="3" customFormat="1" ht="25.5" customHeight="1">
      <c r="A22" s="512" t="s">
        <v>332</v>
      </c>
      <c r="B22" s="513"/>
      <c r="C22" s="386" t="s">
        <v>333</v>
      </c>
      <c r="D22" s="514"/>
      <c r="E22" s="514"/>
      <c r="F22" s="387" t="s">
        <v>334</v>
      </c>
      <c r="G22" s="388"/>
      <c r="H22" s="388"/>
      <c r="I22" s="389" t="s">
        <v>335</v>
      </c>
      <c r="J22" s="515"/>
      <c r="K22" s="515"/>
      <c r="L22" s="515"/>
      <c r="M22" s="515"/>
      <c r="N22" s="390" t="s">
        <v>336</v>
      </c>
    </row>
    <row r="23" spans="1:15" s="3" customFormat="1" ht="25.5" customHeight="1">
      <c r="A23" s="512"/>
      <c r="B23" s="513"/>
      <c r="C23" s="516"/>
      <c r="D23" s="517"/>
      <c r="E23" s="517"/>
      <c r="F23" s="517"/>
      <c r="G23" s="517"/>
      <c r="H23" s="517"/>
      <c r="I23" s="517"/>
      <c r="J23" s="517"/>
      <c r="K23" s="517"/>
      <c r="L23" s="517"/>
      <c r="M23" s="517"/>
      <c r="N23" s="518"/>
    </row>
    <row r="24" spans="1:15" s="3" customFormat="1" ht="25.5" customHeight="1">
      <c r="A24" s="501" t="s">
        <v>337</v>
      </c>
      <c r="B24" s="522"/>
      <c r="C24" s="386" t="s">
        <v>333</v>
      </c>
      <c r="D24" s="514"/>
      <c r="E24" s="514"/>
      <c r="F24" s="387" t="s">
        <v>334</v>
      </c>
      <c r="G24" s="391"/>
      <c r="H24" s="391"/>
      <c r="I24" s="391"/>
      <c r="J24" s="391"/>
      <c r="K24" s="391"/>
      <c r="L24" s="391"/>
      <c r="M24" s="391"/>
      <c r="N24" s="392"/>
    </row>
    <row r="25" spans="1:15" s="3" customFormat="1" ht="25.5" customHeight="1">
      <c r="A25" s="523"/>
      <c r="B25" s="524"/>
      <c r="C25" s="525"/>
      <c r="D25" s="526"/>
      <c r="E25" s="526"/>
      <c r="F25" s="526"/>
      <c r="G25" s="526"/>
      <c r="H25" s="526"/>
      <c r="I25" s="526"/>
      <c r="J25" s="526"/>
      <c r="K25" s="526"/>
      <c r="L25" s="526"/>
      <c r="M25" s="526"/>
      <c r="N25" s="527"/>
    </row>
    <row r="26" spans="1:15" s="3" customFormat="1" ht="111.75" customHeight="1">
      <c r="A26" s="512" t="s">
        <v>338</v>
      </c>
      <c r="B26" s="548"/>
      <c r="C26" s="549"/>
      <c r="D26" s="550"/>
      <c r="E26" s="550"/>
      <c r="F26" s="550"/>
      <c r="G26" s="550"/>
      <c r="H26" s="550"/>
      <c r="I26" s="550"/>
      <c r="J26" s="550"/>
      <c r="K26" s="550"/>
      <c r="L26" s="550"/>
      <c r="M26" s="550"/>
      <c r="N26" s="551"/>
    </row>
    <row r="27" spans="1:15" s="3" customFormat="1" ht="34.5" customHeight="1">
      <c r="A27" s="512" t="s">
        <v>339</v>
      </c>
      <c r="B27" s="552"/>
      <c r="C27" s="384"/>
      <c r="D27" s="393" t="s">
        <v>340</v>
      </c>
      <c r="E27" s="553" t="s">
        <v>341</v>
      </c>
      <c r="F27" s="554"/>
      <c r="G27" s="30"/>
      <c r="H27" s="555"/>
      <c r="I27" s="556"/>
      <c r="J27" s="556"/>
      <c r="K27" s="556"/>
      <c r="L27" s="556"/>
      <c r="M27" s="556"/>
      <c r="N27" s="557"/>
      <c r="O27" s="39"/>
    </row>
    <row r="28" spans="1:15" s="3" customFormat="1" ht="34.5" customHeight="1">
      <c r="A28" s="512" t="s">
        <v>342</v>
      </c>
      <c r="B28" s="552"/>
      <c r="C28" s="384"/>
      <c r="D28" s="393" t="s">
        <v>343</v>
      </c>
      <c r="E28" s="558" t="s">
        <v>344</v>
      </c>
      <c r="F28" s="559"/>
      <c r="G28" s="560" t="s">
        <v>345</v>
      </c>
      <c r="H28" s="561"/>
      <c r="I28" s="383"/>
      <c r="J28" s="394" t="s">
        <v>343</v>
      </c>
      <c r="K28" s="560" t="s">
        <v>346</v>
      </c>
      <c r="L28" s="561"/>
      <c r="M28" s="395"/>
      <c r="N28" s="394" t="s">
        <v>343</v>
      </c>
    </row>
    <row r="29" spans="1:15" s="3" customFormat="1" ht="12" customHeight="1">
      <c r="A29" s="40"/>
      <c r="B29" s="40"/>
      <c r="C29" s="396"/>
      <c r="D29" s="396"/>
      <c r="E29" s="41"/>
      <c r="F29" s="41"/>
      <c r="G29" s="41"/>
      <c r="H29" s="41"/>
      <c r="I29" s="41"/>
      <c r="J29" s="41"/>
      <c r="K29" s="41"/>
      <c r="L29" s="41"/>
      <c r="M29" s="41"/>
      <c r="N29" s="42"/>
      <c r="O29" s="39"/>
    </row>
    <row r="30" spans="1:15" ht="28.5" customHeight="1">
      <c r="A30" s="501" t="s">
        <v>347</v>
      </c>
      <c r="B30" s="522"/>
      <c r="C30" s="570" t="s">
        <v>348</v>
      </c>
      <c r="D30" s="571"/>
      <c r="E30" s="572"/>
      <c r="F30" s="573"/>
      <c r="G30" s="573"/>
      <c r="H30" s="574"/>
      <c r="I30" s="43" t="s">
        <v>349</v>
      </c>
      <c r="J30" s="572"/>
      <c r="K30" s="573"/>
      <c r="L30" s="573"/>
      <c r="M30" s="573"/>
      <c r="N30" s="574"/>
    </row>
    <row r="31" spans="1:15" s="3" customFormat="1" ht="28.5" customHeight="1">
      <c r="A31" s="529"/>
      <c r="B31" s="569"/>
      <c r="C31" s="575" t="s">
        <v>350</v>
      </c>
      <c r="D31" s="576"/>
      <c r="E31" s="577"/>
      <c r="F31" s="578"/>
      <c r="G31" s="578"/>
      <c r="H31" s="579"/>
      <c r="I31" s="45" t="s">
        <v>351</v>
      </c>
      <c r="J31" s="580"/>
      <c r="K31" s="581"/>
      <c r="L31" s="581"/>
      <c r="M31" s="581"/>
      <c r="N31" s="582"/>
    </row>
    <row r="32" spans="1:15" s="3" customFormat="1" ht="28.5" customHeight="1">
      <c r="A32" s="523"/>
      <c r="B32" s="524"/>
      <c r="C32" s="583" t="s">
        <v>352</v>
      </c>
      <c r="D32" s="584"/>
      <c r="E32" s="585"/>
      <c r="F32" s="581"/>
      <c r="G32" s="581"/>
      <c r="H32" s="582"/>
      <c r="I32" s="46"/>
      <c r="J32" s="586"/>
      <c r="K32" s="587"/>
      <c r="L32" s="587"/>
      <c r="M32" s="587"/>
      <c r="N32" s="587"/>
    </row>
    <row r="33" spans="1:14" s="3" customFormat="1" ht="15" customHeight="1">
      <c r="A33" s="47" t="s">
        <v>353</v>
      </c>
      <c r="B33" s="562" t="s">
        <v>354</v>
      </c>
      <c r="C33" s="562"/>
      <c r="D33" s="562"/>
      <c r="E33" s="562"/>
      <c r="F33" s="562"/>
      <c r="G33" s="562"/>
      <c r="H33" s="562"/>
      <c r="I33" s="562"/>
      <c r="J33" s="562"/>
      <c r="K33" s="562"/>
      <c r="L33" s="562"/>
      <c r="M33" s="562"/>
      <c r="N33" s="562"/>
    </row>
    <row r="34" spans="1:14" s="36" customFormat="1" ht="15" customHeight="1">
      <c r="A34" s="47" t="s">
        <v>336</v>
      </c>
      <c r="B34" s="562" t="s">
        <v>355</v>
      </c>
      <c r="C34" s="562"/>
      <c r="D34" s="562"/>
      <c r="E34" s="562"/>
      <c r="F34" s="562"/>
      <c r="G34" s="562"/>
      <c r="H34" s="562"/>
      <c r="I34" s="562"/>
      <c r="J34" s="562"/>
      <c r="K34" s="562"/>
      <c r="L34" s="562"/>
      <c r="M34" s="562"/>
      <c r="N34" s="562"/>
    </row>
    <row r="35" spans="1:14" s="36" customFormat="1" ht="15" customHeight="1">
      <c r="A35" s="47" t="s">
        <v>356</v>
      </c>
      <c r="B35" s="562" t="s">
        <v>357</v>
      </c>
      <c r="C35" s="562"/>
      <c r="D35" s="562"/>
      <c r="E35" s="562"/>
      <c r="F35" s="562"/>
      <c r="G35" s="562"/>
      <c r="H35" s="562"/>
      <c r="I35" s="562"/>
      <c r="J35" s="562"/>
      <c r="K35" s="562"/>
      <c r="L35" s="562"/>
      <c r="M35" s="562"/>
      <c r="N35" s="562"/>
    </row>
    <row r="36" spans="1:14" s="36" customFormat="1" ht="15" customHeight="1">
      <c r="A36" s="48"/>
      <c r="B36" s="49"/>
      <c r="C36" s="49"/>
      <c r="D36" s="49"/>
      <c r="E36" s="49"/>
      <c r="F36" s="49"/>
      <c r="G36" s="49"/>
      <c r="H36" s="49"/>
      <c r="I36" s="49"/>
      <c r="J36" s="49"/>
      <c r="K36" s="49"/>
      <c r="L36" s="49"/>
      <c r="M36" s="49"/>
      <c r="N36" s="49"/>
    </row>
    <row r="37" spans="1:14" s="3" customFormat="1" ht="15.75" customHeight="1">
      <c r="A37" s="44" t="s">
        <v>358</v>
      </c>
    </row>
    <row r="38" spans="1:14" s="3" customFormat="1" ht="20.100000000000001" customHeight="1">
      <c r="A38" s="397" t="s">
        <v>359</v>
      </c>
      <c r="B38" s="590" t="s">
        <v>360</v>
      </c>
      <c r="C38" s="591"/>
      <c r="D38" s="591"/>
      <c r="E38" s="591"/>
      <c r="F38" s="591"/>
      <c r="G38" s="591"/>
      <c r="H38" s="591"/>
      <c r="I38" s="591"/>
      <c r="J38" s="591"/>
      <c r="K38" s="591"/>
      <c r="L38" s="591"/>
      <c r="M38" s="591"/>
      <c r="N38" s="592"/>
    </row>
    <row r="39" spans="1:14" s="3" customFormat="1" ht="20.100000000000001" customHeight="1">
      <c r="A39" s="95">
        <v>1001</v>
      </c>
      <c r="B39" s="588"/>
      <c r="C39" s="588"/>
      <c r="D39" s="588"/>
      <c r="E39" s="588"/>
      <c r="F39" s="588"/>
      <c r="G39" s="588"/>
      <c r="H39" s="588"/>
      <c r="I39" s="588"/>
      <c r="J39" s="588"/>
      <c r="K39" s="588"/>
      <c r="L39" s="588"/>
      <c r="M39" s="588"/>
      <c r="N39" s="589"/>
    </row>
    <row r="40" spans="1:14" s="3" customFormat="1" ht="20.100000000000001" customHeight="1">
      <c r="A40" s="398">
        <v>1002</v>
      </c>
      <c r="B40" s="588"/>
      <c r="C40" s="588"/>
      <c r="D40" s="588"/>
      <c r="E40" s="588"/>
      <c r="F40" s="588"/>
      <c r="G40" s="588"/>
      <c r="H40" s="588"/>
      <c r="I40" s="588"/>
      <c r="J40" s="588"/>
      <c r="K40" s="588"/>
      <c r="L40" s="588"/>
      <c r="M40" s="588"/>
      <c r="N40" s="589"/>
    </row>
    <row r="41" spans="1:14" s="3" customFormat="1" ht="20.100000000000001" customHeight="1">
      <c r="A41" s="398">
        <v>1003</v>
      </c>
      <c r="B41" s="588"/>
      <c r="C41" s="588"/>
      <c r="D41" s="588"/>
      <c r="E41" s="588"/>
      <c r="F41" s="588"/>
      <c r="G41" s="588"/>
      <c r="H41" s="588"/>
      <c r="I41" s="588"/>
      <c r="J41" s="588"/>
      <c r="K41" s="588"/>
      <c r="L41" s="588"/>
      <c r="M41" s="588"/>
      <c r="N41" s="589"/>
    </row>
    <row r="42" spans="1:14" s="3" customFormat="1" ht="20.100000000000001" customHeight="1">
      <c r="A42" s="398">
        <v>1004</v>
      </c>
      <c r="B42" s="588"/>
      <c r="C42" s="588"/>
      <c r="D42" s="588"/>
      <c r="E42" s="588"/>
      <c r="F42" s="588"/>
      <c r="G42" s="588"/>
      <c r="H42" s="588"/>
      <c r="I42" s="588"/>
      <c r="J42" s="588"/>
      <c r="K42" s="588"/>
      <c r="L42" s="588"/>
      <c r="M42" s="588"/>
      <c r="N42" s="589"/>
    </row>
    <row r="43" spans="1:14" s="3" customFormat="1" ht="20.100000000000001" customHeight="1">
      <c r="A43" s="95">
        <v>1005</v>
      </c>
      <c r="B43" s="588"/>
      <c r="C43" s="588"/>
      <c r="D43" s="588"/>
      <c r="E43" s="588"/>
      <c r="F43" s="588"/>
      <c r="G43" s="588"/>
      <c r="H43" s="588"/>
      <c r="I43" s="588"/>
      <c r="J43" s="588"/>
      <c r="K43" s="588"/>
      <c r="L43" s="588"/>
      <c r="M43" s="588"/>
      <c r="N43" s="589"/>
    </row>
    <row r="44" spans="1:14" s="3" customFormat="1" ht="20.100000000000001" customHeight="1">
      <c r="A44" s="373"/>
      <c r="B44" s="374"/>
      <c r="C44" s="374"/>
      <c r="D44" s="374"/>
      <c r="E44" s="374"/>
      <c r="F44" s="374"/>
      <c r="G44" s="374"/>
      <c r="H44" s="374"/>
      <c r="I44" s="374"/>
      <c r="J44" s="374"/>
      <c r="K44" s="374"/>
      <c r="L44" s="374"/>
      <c r="M44" s="374"/>
      <c r="N44" s="374"/>
    </row>
    <row r="45" spans="1:14" s="3" customFormat="1" ht="18.75" customHeight="1">
      <c r="A45" s="44" t="s">
        <v>361</v>
      </c>
    </row>
    <row r="46" spans="1:14" s="3" customFormat="1" ht="4.5" customHeight="1">
      <c r="A46" s="44"/>
    </row>
    <row r="47" spans="1:14" s="3" customFormat="1" ht="28.5" customHeight="1">
      <c r="A47" s="563" t="s">
        <v>362</v>
      </c>
      <c r="B47" s="564"/>
      <c r="C47" s="399" t="s">
        <v>363</v>
      </c>
      <c r="D47" s="400"/>
      <c r="E47" s="401" t="s">
        <v>364</v>
      </c>
      <c r="F47" s="50"/>
      <c r="G47" s="51"/>
      <c r="H47" s="52"/>
      <c r="I47" s="52"/>
      <c r="J47" s="52"/>
      <c r="K47" s="52"/>
      <c r="L47" s="52"/>
      <c r="M47" s="52"/>
      <c r="N47" s="52"/>
    </row>
    <row r="48" spans="1:14" s="3" customFormat="1" ht="105.75" customHeight="1">
      <c r="A48" s="565" t="s">
        <v>365</v>
      </c>
      <c r="B48" s="565"/>
      <c r="C48" s="566"/>
      <c r="D48" s="567"/>
      <c r="E48" s="567"/>
      <c r="F48" s="567"/>
      <c r="G48" s="567"/>
      <c r="H48" s="567"/>
      <c r="I48" s="567"/>
      <c r="J48" s="567"/>
      <c r="K48" s="567"/>
      <c r="L48" s="567"/>
      <c r="M48" s="567"/>
      <c r="N48" s="568"/>
    </row>
    <row r="49" spans="1:15" s="3" customFormat="1" ht="30" customHeight="1">
      <c r="A49" s="565" t="s">
        <v>366</v>
      </c>
      <c r="B49" s="565"/>
      <c r="C49" s="565" t="s">
        <v>367</v>
      </c>
      <c r="D49" s="565"/>
      <c r="E49" s="565"/>
      <c r="F49" s="565"/>
      <c r="G49" s="565"/>
      <c r="H49" s="565"/>
      <c r="I49" s="565" t="s">
        <v>368</v>
      </c>
      <c r="J49" s="565"/>
      <c r="K49" s="565"/>
      <c r="L49" s="565"/>
      <c r="M49" s="565"/>
      <c r="N49" s="565"/>
      <c r="O49" s="39"/>
    </row>
    <row r="50" spans="1:15" s="3" customFormat="1" ht="18.75" customHeight="1">
      <c r="A50" s="565"/>
      <c r="B50" s="565"/>
      <c r="C50" s="597"/>
      <c r="D50" s="597"/>
      <c r="E50" s="597"/>
      <c r="F50" s="597"/>
      <c r="G50" s="597"/>
      <c r="H50" s="597"/>
      <c r="I50" s="593"/>
      <c r="J50" s="593"/>
      <c r="K50" s="593"/>
      <c r="L50" s="593"/>
      <c r="M50" s="593"/>
      <c r="N50" s="593"/>
      <c r="O50" s="39"/>
    </row>
    <row r="51" spans="1:15" s="3" customFormat="1" ht="18.75" customHeight="1">
      <c r="A51" s="565"/>
      <c r="B51" s="565"/>
      <c r="C51" s="597"/>
      <c r="D51" s="597"/>
      <c r="E51" s="597"/>
      <c r="F51" s="597"/>
      <c r="G51" s="597"/>
      <c r="H51" s="597"/>
      <c r="I51" s="593"/>
      <c r="J51" s="593"/>
      <c r="K51" s="593"/>
      <c r="L51" s="593"/>
      <c r="M51" s="593"/>
      <c r="N51" s="593"/>
      <c r="O51" s="39"/>
    </row>
    <row r="52" spans="1:15" s="3" customFormat="1" ht="18.75" customHeight="1">
      <c r="A52" s="565"/>
      <c r="B52" s="565"/>
      <c r="C52" s="594"/>
      <c r="D52" s="595"/>
      <c r="E52" s="595"/>
      <c r="F52" s="595"/>
      <c r="G52" s="595"/>
      <c r="H52" s="596"/>
      <c r="I52" s="598"/>
      <c r="J52" s="599"/>
      <c r="K52" s="599"/>
      <c r="L52" s="599"/>
      <c r="M52" s="599"/>
      <c r="N52" s="600"/>
      <c r="O52" s="39"/>
    </row>
    <row r="53" spans="1:15" s="3" customFormat="1" ht="18.75" customHeight="1">
      <c r="A53" s="565"/>
      <c r="B53" s="565"/>
      <c r="C53" s="597"/>
      <c r="D53" s="597"/>
      <c r="E53" s="597"/>
      <c r="F53" s="597"/>
      <c r="G53" s="597"/>
      <c r="H53" s="597"/>
      <c r="I53" s="593"/>
      <c r="J53" s="593"/>
      <c r="K53" s="593"/>
      <c r="L53" s="593"/>
      <c r="M53" s="593"/>
      <c r="N53" s="593"/>
      <c r="O53" s="39"/>
    </row>
    <row r="54" spans="1:15" s="3" customFormat="1" ht="18.75" hidden="1" customHeight="1">
      <c r="A54" s="565"/>
      <c r="B54" s="565"/>
      <c r="C54" s="594"/>
      <c r="D54" s="595"/>
      <c r="E54" s="595"/>
      <c r="F54" s="595"/>
      <c r="G54" s="595"/>
      <c r="H54" s="595"/>
      <c r="I54" s="594"/>
      <c r="J54" s="595"/>
      <c r="K54" s="595"/>
      <c r="L54" s="595"/>
      <c r="M54" s="595"/>
      <c r="N54" s="596"/>
      <c r="O54" s="39"/>
    </row>
    <row r="55" spans="1:15" s="3" customFormat="1" ht="18.75" hidden="1" customHeight="1">
      <c r="A55" s="565"/>
      <c r="B55" s="565"/>
      <c r="C55" s="597"/>
      <c r="D55" s="597"/>
      <c r="E55" s="597"/>
      <c r="F55" s="597"/>
      <c r="G55" s="597"/>
      <c r="H55" s="597"/>
      <c r="I55" s="593"/>
      <c r="J55" s="593"/>
      <c r="K55" s="593"/>
      <c r="L55" s="593"/>
      <c r="M55" s="593"/>
      <c r="N55" s="593"/>
      <c r="O55" s="39"/>
    </row>
    <row r="56" spans="1:15" s="3" customFormat="1" ht="18.75" customHeight="1">
      <c r="A56" s="565"/>
      <c r="B56" s="565"/>
      <c r="C56" s="597"/>
      <c r="D56" s="597"/>
      <c r="E56" s="597"/>
      <c r="F56" s="597"/>
      <c r="G56" s="597"/>
      <c r="H56" s="597"/>
      <c r="I56" s="593"/>
      <c r="J56" s="593"/>
      <c r="K56" s="593"/>
      <c r="L56" s="593"/>
      <c r="M56" s="593"/>
      <c r="N56" s="593"/>
      <c r="O56" s="39"/>
    </row>
    <row r="57" spans="1:15" s="3" customFormat="1" ht="5.25" customHeight="1">
      <c r="A57" s="53"/>
      <c r="B57" s="53"/>
      <c r="C57" s="54"/>
      <c r="D57" s="54"/>
      <c r="E57" s="55"/>
      <c r="F57" s="55"/>
      <c r="G57" s="55"/>
      <c r="H57" s="55"/>
      <c r="I57" s="55"/>
      <c r="J57" s="56"/>
      <c r="K57" s="57"/>
      <c r="L57" s="57"/>
      <c r="M57" s="57"/>
      <c r="N57" s="57"/>
    </row>
    <row r="58" spans="1:15" s="36" customFormat="1" ht="11.25" customHeight="1">
      <c r="A58" s="58" t="s">
        <v>369</v>
      </c>
      <c r="B58" s="562" t="s">
        <v>370</v>
      </c>
      <c r="C58" s="562"/>
      <c r="D58" s="562"/>
      <c r="E58" s="562"/>
      <c r="F58" s="562"/>
      <c r="G58" s="562"/>
      <c r="H58" s="562"/>
      <c r="I58" s="562"/>
      <c r="J58" s="562"/>
      <c r="K58" s="562"/>
      <c r="L58" s="562"/>
      <c r="M58" s="562"/>
      <c r="N58" s="562"/>
    </row>
    <row r="59" spans="1:15" s="36" customFormat="1" ht="11.25" customHeight="1">
      <c r="A59" s="58"/>
      <c r="B59" s="265"/>
      <c r="C59" s="265"/>
      <c r="D59" s="265"/>
      <c r="E59" s="265"/>
      <c r="F59" s="265"/>
      <c r="G59" s="265"/>
      <c r="H59" s="265"/>
      <c r="I59" s="265"/>
      <c r="J59" s="265"/>
      <c r="K59" s="265"/>
      <c r="L59" s="265"/>
      <c r="M59" s="265"/>
      <c r="N59" s="265"/>
    </row>
    <row r="60" spans="1:15" s="3" customFormat="1" ht="18.75" customHeight="1">
      <c r="A60" s="44" t="s">
        <v>371</v>
      </c>
    </row>
    <row r="61" spans="1:15" s="3" customFormat="1" ht="4.5" customHeight="1">
      <c r="A61" s="44"/>
    </row>
    <row r="62" spans="1:15" s="3" customFormat="1" ht="12" customHeight="1">
      <c r="A62" s="501" t="s">
        <v>372</v>
      </c>
      <c r="B62" s="522"/>
      <c r="C62" s="385" t="s">
        <v>328</v>
      </c>
      <c r="D62" s="601">
        <f>E18</f>
        <v>0</v>
      </c>
      <c r="E62" s="601"/>
      <c r="F62" s="601"/>
      <c r="G62" s="601"/>
      <c r="H62" s="601"/>
      <c r="I62" s="602"/>
      <c r="J62" s="603" t="s">
        <v>373</v>
      </c>
      <c r="K62" s="604"/>
      <c r="L62" s="606"/>
      <c r="M62" s="607"/>
      <c r="N62" s="608"/>
    </row>
    <row r="63" spans="1:15" s="3" customFormat="1" ht="37.5" customHeight="1">
      <c r="A63" s="523"/>
      <c r="B63" s="524"/>
      <c r="C63" s="612">
        <f>C19</f>
        <v>0</v>
      </c>
      <c r="D63" s="613"/>
      <c r="E63" s="613"/>
      <c r="F63" s="613"/>
      <c r="G63" s="613"/>
      <c r="H63" s="613"/>
      <c r="I63" s="614"/>
      <c r="J63" s="605"/>
      <c r="K63" s="569"/>
      <c r="L63" s="609"/>
      <c r="M63" s="610"/>
      <c r="N63" s="611"/>
    </row>
    <row r="64" spans="1:15" s="3" customFormat="1" ht="12" customHeight="1">
      <c r="A64" s="501" t="s">
        <v>374</v>
      </c>
      <c r="B64" s="528"/>
      <c r="C64" s="385" t="s">
        <v>328</v>
      </c>
      <c r="D64" s="601">
        <f>D20</f>
        <v>0</v>
      </c>
      <c r="E64" s="601"/>
      <c r="F64" s="601"/>
      <c r="G64" s="601"/>
      <c r="H64" s="601"/>
      <c r="I64" s="602"/>
      <c r="J64" s="605"/>
      <c r="K64" s="569"/>
      <c r="L64" s="615"/>
      <c r="M64" s="616"/>
      <c r="N64" s="617"/>
    </row>
    <row r="65" spans="1:16" s="3" customFormat="1" ht="37.5" customHeight="1">
      <c r="A65" s="529"/>
      <c r="B65" s="530"/>
      <c r="C65" s="621">
        <f>C21</f>
        <v>0</v>
      </c>
      <c r="D65" s="622"/>
      <c r="E65" s="622"/>
      <c r="F65" s="622"/>
      <c r="G65" s="622"/>
      <c r="H65" s="622"/>
      <c r="I65" s="623"/>
      <c r="J65" s="553"/>
      <c r="K65" s="554"/>
      <c r="L65" s="618"/>
      <c r="M65" s="619"/>
      <c r="N65" s="620"/>
    </row>
    <row r="66" spans="1:16" s="3" customFormat="1" ht="12.75" customHeight="1">
      <c r="A66" s="501" t="s">
        <v>375</v>
      </c>
      <c r="B66" s="522"/>
      <c r="C66" s="386" t="s">
        <v>333</v>
      </c>
      <c r="D66" s="635">
        <f>D22</f>
        <v>0</v>
      </c>
      <c r="E66" s="635"/>
      <c r="F66" s="387" t="s">
        <v>334</v>
      </c>
      <c r="G66" s="387"/>
      <c r="H66" s="387"/>
      <c r="I66" s="389" t="s">
        <v>335</v>
      </c>
      <c r="J66" s="636">
        <f>J22</f>
        <v>0</v>
      </c>
      <c r="K66" s="636"/>
      <c r="L66" s="636"/>
      <c r="M66" s="636"/>
      <c r="N66" s="402"/>
    </row>
    <row r="67" spans="1:16" s="3" customFormat="1" ht="26.25" customHeight="1">
      <c r="A67" s="523"/>
      <c r="B67" s="524"/>
      <c r="C67" s="637">
        <f>C23</f>
        <v>0</v>
      </c>
      <c r="D67" s="638"/>
      <c r="E67" s="638"/>
      <c r="F67" s="638"/>
      <c r="G67" s="638"/>
      <c r="H67" s="638"/>
      <c r="I67" s="638"/>
      <c r="J67" s="638"/>
      <c r="K67" s="638"/>
      <c r="L67" s="638"/>
      <c r="M67" s="638"/>
      <c r="N67" s="639"/>
    </row>
    <row r="68" spans="1:16" s="3" customFormat="1" ht="33.75" customHeight="1">
      <c r="A68" s="512" t="s">
        <v>376</v>
      </c>
      <c r="B68" s="548"/>
      <c r="C68" s="403">
        <f>G27</f>
        <v>0</v>
      </c>
      <c r="D68" s="640">
        <f>H27</f>
        <v>0</v>
      </c>
      <c r="E68" s="641"/>
      <c r="F68" s="641"/>
      <c r="G68" s="641"/>
      <c r="H68" s="641"/>
      <c r="I68" s="641"/>
      <c r="J68" s="641"/>
      <c r="K68" s="641"/>
      <c r="L68" s="641"/>
      <c r="M68" s="641"/>
      <c r="N68" s="642"/>
      <c r="O68" s="39"/>
    </row>
    <row r="69" spans="1:16" s="3" customFormat="1" ht="33.75" customHeight="1">
      <c r="A69" s="624" t="s">
        <v>377</v>
      </c>
      <c r="B69" s="625"/>
      <c r="C69" s="626"/>
      <c r="D69" s="627"/>
      <c r="E69" s="627"/>
      <c r="F69" s="628"/>
      <c r="G69" s="629" t="s">
        <v>378</v>
      </c>
      <c r="H69" s="591"/>
      <c r="I69" s="591"/>
      <c r="J69" s="630"/>
      <c r="K69" s="626"/>
      <c r="L69" s="627"/>
      <c r="M69" s="627"/>
      <c r="N69" s="628"/>
    </row>
    <row r="70" spans="1:16" s="3" customFormat="1" ht="33.75" customHeight="1">
      <c r="A70" s="512" t="s">
        <v>379</v>
      </c>
      <c r="B70" s="548"/>
      <c r="C70" s="631"/>
      <c r="D70" s="632"/>
      <c r="E70" s="632"/>
      <c r="F70" s="632"/>
      <c r="G70" s="632"/>
      <c r="H70" s="404" t="s">
        <v>380</v>
      </c>
      <c r="I70" s="633"/>
      <c r="J70" s="632"/>
      <c r="K70" s="632"/>
      <c r="L70" s="632"/>
      <c r="M70" s="632"/>
      <c r="N70" s="634"/>
    </row>
    <row r="71" spans="1:16" s="3" customFormat="1" ht="67.5" customHeight="1">
      <c r="A71" s="512" t="s">
        <v>381</v>
      </c>
      <c r="B71" s="548"/>
      <c r="C71" s="655"/>
      <c r="D71" s="656"/>
      <c r="E71" s="656"/>
      <c r="F71" s="656"/>
      <c r="G71" s="656"/>
      <c r="H71" s="656"/>
      <c r="I71" s="656"/>
      <c r="J71" s="656"/>
      <c r="K71" s="656"/>
      <c r="L71" s="656"/>
      <c r="M71" s="656"/>
      <c r="N71" s="657"/>
      <c r="O71" s="39"/>
    </row>
    <row r="72" spans="1:16" s="3" customFormat="1" ht="67.5" customHeight="1">
      <c r="A72" s="512" t="s">
        <v>382</v>
      </c>
      <c r="B72" s="548"/>
      <c r="C72" s="658"/>
      <c r="D72" s="659"/>
      <c r="E72" s="659"/>
      <c r="F72" s="659"/>
      <c r="G72" s="659"/>
      <c r="H72" s="659"/>
      <c r="I72" s="659"/>
      <c r="J72" s="659"/>
      <c r="K72" s="659"/>
      <c r="L72" s="659"/>
      <c r="M72" s="659"/>
      <c r="N72" s="660"/>
      <c r="O72" s="39"/>
    </row>
    <row r="73" spans="1:16" s="3" customFormat="1" ht="18.75" customHeight="1">
      <c r="A73" s="501" t="s">
        <v>383</v>
      </c>
      <c r="B73" s="528"/>
      <c r="C73" s="662" t="s">
        <v>384</v>
      </c>
      <c r="D73" s="663"/>
      <c r="E73" s="663"/>
      <c r="F73" s="664"/>
      <c r="G73" s="665" t="s">
        <v>385</v>
      </c>
      <c r="H73" s="663"/>
      <c r="I73" s="663"/>
      <c r="J73" s="663"/>
      <c r="K73" s="663"/>
      <c r="L73" s="663"/>
      <c r="M73" s="663"/>
      <c r="N73" s="663"/>
    </row>
    <row r="74" spans="1:16" s="3" customFormat="1" ht="18.75" customHeight="1">
      <c r="A74" s="529"/>
      <c r="B74" s="530"/>
      <c r="C74" s="666"/>
      <c r="D74" s="667"/>
      <c r="E74" s="667"/>
      <c r="F74" s="668"/>
      <c r="G74" s="669"/>
      <c r="H74" s="670"/>
      <c r="I74" s="670"/>
      <c r="J74" s="670"/>
      <c r="K74" s="670"/>
      <c r="L74" s="670"/>
      <c r="M74" s="670"/>
      <c r="N74" s="671"/>
    </row>
    <row r="75" spans="1:16" s="3" customFormat="1" ht="18.75" customHeight="1">
      <c r="A75" s="529"/>
      <c r="B75" s="530"/>
      <c r="C75" s="646"/>
      <c r="D75" s="647"/>
      <c r="E75" s="647"/>
      <c r="F75" s="648"/>
      <c r="G75" s="643"/>
      <c r="H75" s="644"/>
      <c r="I75" s="644"/>
      <c r="J75" s="644"/>
      <c r="K75" s="644"/>
      <c r="L75" s="644"/>
      <c r="M75" s="644"/>
      <c r="N75" s="645"/>
    </row>
    <row r="76" spans="1:16" s="3" customFormat="1" ht="18.75" customHeight="1">
      <c r="A76" s="529"/>
      <c r="B76" s="530"/>
      <c r="C76" s="646"/>
      <c r="D76" s="647"/>
      <c r="E76" s="647"/>
      <c r="F76" s="648"/>
      <c r="G76" s="643"/>
      <c r="H76" s="644"/>
      <c r="I76" s="644"/>
      <c r="J76" s="644"/>
      <c r="K76" s="644"/>
      <c r="L76" s="644"/>
      <c r="M76" s="644"/>
      <c r="N76" s="645"/>
    </row>
    <row r="77" spans="1:16" s="3" customFormat="1" ht="18.75" customHeight="1">
      <c r="A77" s="529"/>
      <c r="B77" s="530"/>
      <c r="C77" s="646"/>
      <c r="D77" s="647"/>
      <c r="E77" s="647"/>
      <c r="F77" s="648"/>
      <c r="G77" s="643"/>
      <c r="H77" s="644"/>
      <c r="I77" s="644"/>
      <c r="J77" s="644"/>
      <c r="K77" s="644"/>
      <c r="L77" s="644"/>
      <c r="M77" s="644"/>
      <c r="N77" s="645"/>
    </row>
    <row r="78" spans="1:16" s="3" customFormat="1" ht="18.75" customHeight="1">
      <c r="A78" s="523"/>
      <c r="B78" s="661"/>
      <c r="C78" s="649"/>
      <c r="D78" s="650"/>
      <c r="E78" s="650"/>
      <c r="F78" s="651"/>
      <c r="G78" s="652"/>
      <c r="H78" s="653"/>
      <c r="I78" s="653"/>
      <c r="J78" s="653"/>
      <c r="K78" s="653"/>
      <c r="L78" s="653"/>
      <c r="M78" s="653"/>
      <c r="N78" s="654"/>
    </row>
    <row r="79" spans="1:16" s="3" customFormat="1" ht="18.75" customHeight="1">
      <c r="A79" s="59" t="s">
        <v>386</v>
      </c>
      <c r="B79" s="53"/>
      <c r="C79" s="60"/>
      <c r="D79" s="60"/>
      <c r="E79" s="60"/>
      <c r="F79" s="60"/>
      <c r="G79" s="61"/>
      <c r="H79" s="61"/>
      <c r="I79" s="61"/>
      <c r="J79" s="61"/>
      <c r="K79" s="61"/>
      <c r="L79" s="61"/>
      <c r="M79" s="61"/>
      <c r="N79" s="61"/>
      <c r="P79" s="62"/>
    </row>
    <row r="80" spans="1:16" s="3" customFormat="1" ht="18.75" customHeight="1">
      <c r="A80" s="812" t="s">
        <v>387</v>
      </c>
      <c r="B80" s="812"/>
      <c r="C80" s="812"/>
      <c r="D80" s="812"/>
      <c r="E80" s="812"/>
      <c r="F80" s="812"/>
      <c r="G80" s="812"/>
      <c r="H80" s="812"/>
      <c r="I80" s="812"/>
      <c r="J80" s="812"/>
      <c r="K80" s="812"/>
      <c r="L80" s="812"/>
      <c r="M80" s="812"/>
      <c r="N80" s="812"/>
    </row>
    <row r="81" spans="1:15" s="3" customFormat="1" ht="18.75" customHeight="1">
      <c r="A81" s="812"/>
      <c r="B81" s="812"/>
      <c r="C81" s="812"/>
      <c r="D81" s="812"/>
      <c r="E81" s="812"/>
      <c r="F81" s="812"/>
      <c r="G81" s="812"/>
      <c r="H81" s="812"/>
      <c r="I81" s="812"/>
      <c r="J81" s="812"/>
      <c r="K81" s="812"/>
      <c r="L81" s="812"/>
      <c r="M81" s="812"/>
      <c r="N81" s="812"/>
    </row>
    <row r="82" spans="1:15" s="3" customFormat="1" ht="18.75" customHeight="1">
      <c r="A82" s="812"/>
      <c r="B82" s="812"/>
      <c r="C82" s="812"/>
      <c r="D82" s="812"/>
      <c r="E82" s="812"/>
      <c r="F82" s="812"/>
      <c r="G82" s="812"/>
      <c r="H82" s="812"/>
      <c r="I82" s="812"/>
      <c r="J82" s="812"/>
      <c r="K82" s="812"/>
      <c r="L82" s="812"/>
      <c r="M82" s="812"/>
      <c r="N82" s="812"/>
    </row>
    <row r="83" spans="1:15" s="3" customFormat="1" ht="18.75" customHeight="1">
      <c r="A83" s="53"/>
      <c r="B83" s="53"/>
      <c r="C83" s="60"/>
      <c r="D83" s="60"/>
      <c r="E83" s="60"/>
      <c r="F83" s="60"/>
      <c r="G83" s="61"/>
      <c r="H83" s="61"/>
      <c r="I83" s="61"/>
      <c r="J83" s="61"/>
      <c r="K83" s="61"/>
      <c r="L83" s="61"/>
      <c r="M83" s="61"/>
      <c r="N83" s="61"/>
    </row>
    <row r="84" spans="1:15" s="3" customFormat="1" ht="18.75" customHeight="1">
      <c r="A84" s="148" t="s">
        <v>388</v>
      </c>
      <c r="B84" s="96"/>
      <c r="E84" s="29"/>
    </row>
    <row r="85" spans="1:15" s="3" customFormat="1" ht="4.5" customHeight="1">
      <c r="A85" s="148"/>
      <c r="B85" s="96"/>
    </row>
    <row r="86" spans="1:15" s="3" customFormat="1" ht="12" hidden="1" customHeight="1" outlineLevel="1">
      <c r="A86" s="672" t="s">
        <v>372</v>
      </c>
      <c r="B86" s="673"/>
      <c r="C86" s="405" t="s">
        <v>328</v>
      </c>
      <c r="D86" s="507"/>
      <c r="E86" s="507"/>
      <c r="F86" s="507"/>
      <c r="G86" s="507"/>
      <c r="H86" s="507"/>
      <c r="I86" s="508"/>
      <c r="J86" s="676" t="s">
        <v>373</v>
      </c>
      <c r="K86" s="522"/>
      <c r="L86" s="677"/>
      <c r="M86" s="678"/>
      <c r="N86" s="679"/>
    </row>
    <row r="87" spans="1:15" s="3" customFormat="1" ht="37.5" hidden="1" customHeight="1" outlineLevel="1">
      <c r="A87" s="674"/>
      <c r="B87" s="675"/>
      <c r="C87" s="683">
        <f>C50</f>
        <v>0</v>
      </c>
      <c r="D87" s="684"/>
      <c r="E87" s="684"/>
      <c r="F87" s="684"/>
      <c r="G87" s="684"/>
      <c r="H87" s="684"/>
      <c r="I87" s="685"/>
      <c r="J87" s="605"/>
      <c r="K87" s="569"/>
      <c r="L87" s="680"/>
      <c r="M87" s="681"/>
      <c r="N87" s="682"/>
    </row>
    <row r="88" spans="1:15" s="3" customFormat="1" ht="12" hidden="1" customHeight="1" outlineLevel="1">
      <c r="A88" s="672" t="s">
        <v>374</v>
      </c>
      <c r="B88" s="686"/>
      <c r="C88" s="405" t="s">
        <v>328</v>
      </c>
      <c r="D88" s="689"/>
      <c r="E88" s="689"/>
      <c r="F88" s="689"/>
      <c r="G88" s="689"/>
      <c r="H88" s="689"/>
      <c r="I88" s="690"/>
      <c r="J88" s="605"/>
      <c r="K88" s="569"/>
      <c r="L88" s="615"/>
      <c r="M88" s="616"/>
      <c r="N88" s="617"/>
    </row>
    <row r="89" spans="1:15" s="3" customFormat="1" ht="37.5" hidden="1" customHeight="1" outlineLevel="1">
      <c r="A89" s="687"/>
      <c r="B89" s="688"/>
      <c r="C89" s="691"/>
      <c r="D89" s="692"/>
      <c r="E89" s="692"/>
      <c r="F89" s="692"/>
      <c r="G89" s="692"/>
      <c r="H89" s="692"/>
      <c r="I89" s="693"/>
      <c r="J89" s="605"/>
      <c r="K89" s="569"/>
      <c r="L89" s="618"/>
      <c r="M89" s="619"/>
      <c r="N89" s="620"/>
    </row>
    <row r="90" spans="1:15" s="3" customFormat="1" ht="12.75" hidden="1" customHeight="1" outlineLevel="1">
      <c r="A90" s="672" t="s">
        <v>375</v>
      </c>
      <c r="B90" s="673"/>
      <c r="C90" s="386" t="s">
        <v>333</v>
      </c>
      <c r="D90" s="699"/>
      <c r="E90" s="699"/>
      <c r="F90" s="387" t="s">
        <v>334</v>
      </c>
      <c r="G90" s="406"/>
      <c r="H90" s="406"/>
      <c r="I90" s="389" t="s">
        <v>335</v>
      </c>
      <c r="J90" s="573"/>
      <c r="K90" s="573"/>
      <c r="L90" s="573"/>
      <c r="M90" s="573"/>
      <c r="N90" s="407"/>
    </row>
    <row r="91" spans="1:15" s="3" customFormat="1" ht="26.25" hidden="1" customHeight="1" outlineLevel="1">
      <c r="A91" s="674"/>
      <c r="B91" s="675"/>
      <c r="C91" s="700"/>
      <c r="D91" s="701"/>
      <c r="E91" s="701"/>
      <c r="F91" s="701"/>
      <c r="G91" s="701"/>
      <c r="H91" s="701"/>
      <c r="I91" s="701"/>
      <c r="J91" s="701"/>
      <c r="K91" s="701"/>
      <c r="L91" s="701"/>
      <c r="M91" s="701"/>
      <c r="N91" s="702"/>
    </row>
    <row r="92" spans="1:15" s="3" customFormat="1" ht="33.75" hidden="1" customHeight="1" outlineLevel="1">
      <c r="A92" s="696" t="s">
        <v>376</v>
      </c>
      <c r="B92" s="697"/>
      <c r="C92" s="408"/>
      <c r="D92" s="703"/>
      <c r="E92" s="704"/>
      <c r="F92" s="704"/>
      <c r="G92" s="704"/>
      <c r="H92" s="704"/>
      <c r="I92" s="704"/>
      <c r="J92" s="704"/>
      <c r="K92" s="704"/>
      <c r="L92" s="704"/>
      <c r="M92" s="704"/>
      <c r="N92" s="705"/>
      <c r="O92" s="39"/>
    </row>
    <row r="93" spans="1:15" s="3" customFormat="1" ht="33.75" hidden="1" customHeight="1" outlineLevel="1">
      <c r="A93" s="694" t="s">
        <v>377</v>
      </c>
      <c r="B93" s="695"/>
      <c r="C93" s="626"/>
      <c r="D93" s="627"/>
      <c r="E93" s="627"/>
      <c r="F93" s="628"/>
      <c r="G93" s="629" t="s">
        <v>389</v>
      </c>
      <c r="H93" s="591"/>
      <c r="I93" s="591"/>
      <c r="J93" s="630"/>
      <c r="K93" s="626"/>
      <c r="L93" s="627"/>
      <c r="M93" s="627"/>
      <c r="N93" s="628"/>
    </row>
    <row r="94" spans="1:15" s="3" customFormat="1" ht="33.75" hidden="1" customHeight="1" outlineLevel="1">
      <c r="A94" s="696" t="s">
        <v>379</v>
      </c>
      <c r="B94" s="697"/>
      <c r="C94" s="698"/>
      <c r="D94" s="632"/>
      <c r="E94" s="632"/>
      <c r="F94" s="632"/>
      <c r="G94" s="632"/>
      <c r="H94" s="404" t="s">
        <v>380</v>
      </c>
      <c r="I94" s="632"/>
      <c r="J94" s="632"/>
      <c r="K94" s="632"/>
      <c r="L94" s="632"/>
      <c r="M94" s="632"/>
      <c r="N94" s="634"/>
    </row>
    <row r="95" spans="1:15" s="3" customFormat="1" ht="67.5" hidden="1" customHeight="1" outlineLevel="1">
      <c r="A95" s="696" t="s">
        <v>381</v>
      </c>
      <c r="B95" s="697"/>
      <c r="C95" s="658"/>
      <c r="D95" s="659"/>
      <c r="E95" s="659"/>
      <c r="F95" s="659"/>
      <c r="G95" s="659"/>
      <c r="H95" s="659"/>
      <c r="I95" s="659"/>
      <c r="J95" s="659"/>
      <c r="K95" s="659"/>
      <c r="L95" s="659"/>
      <c r="M95" s="659"/>
      <c r="N95" s="660"/>
      <c r="O95" s="39"/>
    </row>
    <row r="96" spans="1:15" s="3" customFormat="1" ht="67.5" hidden="1" customHeight="1" outlineLevel="1">
      <c r="A96" s="696" t="s">
        <v>382</v>
      </c>
      <c r="B96" s="697"/>
      <c r="C96" s="658"/>
      <c r="D96" s="659"/>
      <c r="E96" s="659"/>
      <c r="F96" s="659"/>
      <c r="G96" s="659"/>
      <c r="H96" s="659"/>
      <c r="I96" s="659"/>
      <c r="J96" s="659"/>
      <c r="K96" s="659"/>
      <c r="L96" s="659"/>
      <c r="M96" s="659"/>
      <c r="N96" s="660"/>
      <c r="O96" s="39"/>
    </row>
    <row r="97" spans="1:15" s="3" customFormat="1" ht="18.75" hidden="1" customHeight="1" outlineLevel="1">
      <c r="A97" s="672" t="s">
        <v>383</v>
      </c>
      <c r="B97" s="686"/>
      <c r="C97" s="662" t="s">
        <v>384</v>
      </c>
      <c r="D97" s="663"/>
      <c r="E97" s="663"/>
      <c r="F97" s="664"/>
      <c r="G97" s="665" t="s">
        <v>385</v>
      </c>
      <c r="H97" s="663"/>
      <c r="I97" s="663"/>
      <c r="J97" s="663"/>
      <c r="K97" s="663"/>
      <c r="L97" s="663"/>
      <c r="M97" s="663"/>
      <c r="N97" s="663"/>
    </row>
    <row r="98" spans="1:15" s="3" customFormat="1" ht="18.75" hidden="1" customHeight="1" outlineLevel="1">
      <c r="A98" s="687"/>
      <c r="B98" s="688"/>
      <c r="C98" s="666"/>
      <c r="D98" s="667"/>
      <c r="E98" s="667"/>
      <c r="F98" s="668"/>
      <c r="G98" s="669"/>
      <c r="H98" s="670"/>
      <c r="I98" s="670"/>
      <c r="J98" s="670"/>
      <c r="K98" s="670"/>
      <c r="L98" s="670"/>
      <c r="M98" s="670"/>
      <c r="N98" s="671"/>
    </row>
    <row r="99" spans="1:15" s="3" customFormat="1" ht="18.75" hidden="1" customHeight="1" outlineLevel="1">
      <c r="A99" s="687"/>
      <c r="B99" s="688"/>
      <c r="C99" s="646"/>
      <c r="D99" s="647"/>
      <c r="E99" s="647"/>
      <c r="F99" s="648"/>
      <c r="G99" s="643"/>
      <c r="H99" s="644"/>
      <c r="I99" s="644"/>
      <c r="J99" s="644"/>
      <c r="K99" s="644"/>
      <c r="L99" s="644"/>
      <c r="M99" s="644"/>
      <c r="N99" s="645"/>
    </row>
    <row r="100" spans="1:15" s="3" customFormat="1" ht="18.75" hidden="1" customHeight="1" outlineLevel="1">
      <c r="A100" s="687"/>
      <c r="B100" s="688"/>
      <c r="C100" s="646"/>
      <c r="D100" s="647"/>
      <c r="E100" s="647"/>
      <c r="F100" s="648"/>
      <c r="G100" s="643"/>
      <c r="H100" s="644"/>
      <c r="I100" s="644"/>
      <c r="J100" s="644"/>
      <c r="K100" s="644"/>
      <c r="L100" s="644"/>
      <c r="M100" s="644"/>
      <c r="N100" s="645"/>
    </row>
    <row r="101" spans="1:15" s="3" customFormat="1" ht="18.75" hidden="1" customHeight="1" outlineLevel="1">
      <c r="A101" s="687"/>
      <c r="B101" s="688"/>
      <c r="C101" s="646"/>
      <c r="D101" s="647"/>
      <c r="E101" s="647"/>
      <c r="F101" s="648"/>
      <c r="G101" s="643"/>
      <c r="H101" s="644"/>
      <c r="I101" s="644"/>
      <c r="J101" s="644"/>
      <c r="K101" s="644"/>
      <c r="L101" s="644"/>
      <c r="M101" s="644"/>
      <c r="N101" s="645"/>
    </row>
    <row r="102" spans="1:15" s="3" customFormat="1" ht="18.75" hidden="1" customHeight="1" outlineLevel="1">
      <c r="A102" s="674"/>
      <c r="B102" s="706"/>
      <c r="C102" s="649"/>
      <c r="D102" s="650"/>
      <c r="E102" s="650"/>
      <c r="F102" s="651"/>
      <c r="G102" s="652"/>
      <c r="H102" s="653"/>
      <c r="I102" s="653"/>
      <c r="J102" s="653"/>
      <c r="K102" s="653"/>
      <c r="L102" s="653"/>
      <c r="M102" s="653"/>
      <c r="N102" s="654"/>
    </row>
    <row r="103" spans="1:15" collapsed="1">
      <c r="A103" s="148"/>
      <c r="B103" s="148"/>
    </row>
    <row r="104" spans="1:15" s="3" customFormat="1" ht="18.75" customHeight="1">
      <c r="A104" s="148" t="s">
        <v>390</v>
      </c>
      <c r="B104" s="96"/>
    </row>
    <row r="105" spans="1:15" s="3" customFormat="1" ht="4.5" customHeight="1">
      <c r="A105" s="148"/>
      <c r="B105" s="96"/>
    </row>
    <row r="106" spans="1:15" s="3" customFormat="1" ht="12" hidden="1" customHeight="1" outlineLevel="1">
      <c r="A106" s="672" t="s">
        <v>372</v>
      </c>
      <c r="B106" s="673"/>
      <c r="C106" s="405" t="s">
        <v>328</v>
      </c>
      <c r="D106" s="507"/>
      <c r="E106" s="507"/>
      <c r="F106" s="507"/>
      <c r="G106" s="507"/>
      <c r="H106" s="507"/>
      <c r="I106" s="508"/>
      <c r="J106" s="676" t="s">
        <v>373</v>
      </c>
      <c r="K106" s="522"/>
      <c r="L106" s="677"/>
      <c r="M106" s="678"/>
      <c r="N106" s="679"/>
    </row>
    <row r="107" spans="1:15" s="3" customFormat="1" ht="37.5" hidden="1" customHeight="1" outlineLevel="1">
      <c r="A107" s="674"/>
      <c r="B107" s="675"/>
      <c r="C107" s="707">
        <f>C51</f>
        <v>0</v>
      </c>
      <c r="D107" s="708"/>
      <c r="E107" s="708"/>
      <c r="F107" s="708"/>
      <c r="G107" s="708"/>
      <c r="H107" s="708"/>
      <c r="I107" s="709"/>
      <c r="J107" s="605"/>
      <c r="K107" s="569"/>
      <c r="L107" s="680"/>
      <c r="M107" s="681"/>
      <c r="N107" s="682"/>
    </row>
    <row r="108" spans="1:15" s="3" customFormat="1" ht="12" hidden="1" customHeight="1" outlineLevel="1">
      <c r="A108" s="672" t="s">
        <v>374</v>
      </c>
      <c r="B108" s="686"/>
      <c r="C108" s="405" t="s">
        <v>328</v>
      </c>
      <c r="D108" s="689"/>
      <c r="E108" s="689"/>
      <c r="F108" s="689"/>
      <c r="G108" s="689"/>
      <c r="H108" s="689"/>
      <c r="I108" s="690"/>
      <c r="J108" s="605"/>
      <c r="K108" s="569"/>
      <c r="L108" s="615"/>
      <c r="M108" s="616"/>
      <c r="N108" s="617"/>
    </row>
    <row r="109" spans="1:15" s="3" customFormat="1" ht="37.5" hidden="1" customHeight="1" outlineLevel="1">
      <c r="A109" s="687"/>
      <c r="B109" s="688"/>
      <c r="C109" s="691"/>
      <c r="D109" s="692"/>
      <c r="E109" s="692"/>
      <c r="F109" s="692"/>
      <c r="G109" s="692"/>
      <c r="H109" s="692"/>
      <c r="I109" s="693"/>
      <c r="J109" s="605"/>
      <c r="K109" s="569"/>
      <c r="L109" s="618"/>
      <c r="M109" s="619"/>
      <c r="N109" s="620"/>
    </row>
    <row r="110" spans="1:15" s="3" customFormat="1" ht="12.75" hidden="1" customHeight="1" outlineLevel="1">
      <c r="A110" s="672" t="s">
        <v>375</v>
      </c>
      <c r="B110" s="673"/>
      <c r="C110" s="386" t="s">
        <v>333</v>
      </c>
      <c r="D110" s="699"/>
      <c r="E110" s="699"/>
      <c r="F110" s="387" t="s">
        <v>334</v>
      </c>
      <c r="G110" s="406"/>
      <c r="H110" s="406"/>
      <c r="I110" s="389" t="s">
        <v>335</v>
      </c>
      <c r="J110" s="573"/>
      <c r="K110" s="573"/>
      <c r="L110" s="573"/>
      <c r="M110" s="573"/>
      <c r="N110" s="407"/>
    </row>
    <row r="111" spans="1:15" s="3" customFormat="1" ht="26.25" hidden="1" customHeight="1" outlineLevel="1">
      <c r="A111" s="674"/>
      <c r="B111" s="675"/>
      <c r="C111" s="710"/>
      <c r="D111" s="711"/>
      <c r="E111" s="711"/>
      <c r="F111" s="711"/>
      <c r="G111" s="711"/>
      <c r="H111" s="711"/>
      <c r="I111" s="711"/>
      <c r="J111" s="711"/>
      <c r="K111" s="711"/>
      <c r="L111" s="711"/>
      <c r="M111" s="711"/>
      <c r="N111" s="712"/>
    </row>
    <row r="112" spans="1:15" s="3" customFormat="1" ht="33.75" hidden="1" customHeight="1" outlineLevel="1">
      <c r="A112" s="696" t="s">
        <v>376</v>
      </c>
      <c r="B112" s="697"/>
      <c r="C112" s="408"/>
      <c r="D112" s="703"/>
      <c r="E112" s="704"/>
      <c r="F112" s="704"/>
      <c r="G112" s="704"/>
      <c r="H112" s="704"/>
      <c r="I112" s="704"/>
      <c r="J112" s="704"/>
      <c r="K112" s="704"/>
      <c r="L112" s="704"/>
      <c r="M112" s="704"/>
      <c r="N112" s="705"/>
      <c r="O112" s="39"/>
    </row>
    <row r="113" spans="1:15" s="3" customFormat="1" ht="33.75" hidden="1" customHeight="1" outlineLevel="1">
      <c r="A113" s="694" t="s">
        <v>377</v>
      </c>
      <c r="B113" s="695"/>
      <c r="C113" s="626"/>
      <c r="D113" s="627"/>
      <c r="E113" s="627"/>
      <c r="F113" s="628"/>
      <c r="G113" s="629" t="s">
        <v>389</v>
      </c>
      <c r="H113" s="591"/>
      <c r="I113" s="591"/>
      <c r="J113" s="630"/>
      <c r="K113" s="626"/>
      <c r="L113" s="627"/>
      <c r="M113" s="627"/>
      <c r="N113" s="628"/>
    </row>
    <row r="114" spans="1:15" s="3" customFormat="1" ht="33.75" hidden="1" customHeight="1" outlineLevel="1">
      <c r="A114" s="696" t="s">
        <v>379</v>
      </c>
      <c r="B114" s="697"/>
      <c r="C114" s="698"/>
      <c r="D114" s="632"/>
      <c r="E114" s="632"/>
      <c r="F114" s="632"/>
      <c r="G114" s="632"/>
      <c r="H114" s="404" t="s">
        <v>380</v>
      </c>
      <c r="I114" s="632"/>
      <c r="J114" s="632"/>
      <c r="K114" s="632"/>
      <c r="L114" s="632"/>
      <c r="M114" s="632"/>
      <c r="N114" s="634"/>
    </row>
    <row r="115" spans="1:15" s="3" customFormat="1" ht="67.5" hidden="1" customHeight="1" outlineLevel="1">
      <c r="A115" s="696" t="s">
        <v>381</v>
      </c>
      <c r="B115" s="697"/>
      <c r="C115" s="713"/>
      <c r="D115" s="714"/>
      <c r="E115" s="714"/>
      <c r="F115" s="714"/>
      <c r="G115" s="714"/>
      <c r="H115" s="714"/>
      <c r="I115" s="714"/>
      <c r="J115" s="714"/>
      <c r="K115" s="714"/>
      <c r="L115" s="714"/>
      <c r="M115" s="714"/>
      <c r="N115" s="715"/>
      <c r="O115" s="39"/>
    </row>
    <row r="116" spans="1:15" s="3" customFormat="1" ht="67.5" hidden="1" customHeight="1" outlineLevel="1">
      <c r="A116" s="696" t="s">
        <v>382</v>
      </c>
      <c r="B116" s="697"/>
      <c r="C116" s="713"/>
      <c r="D116" s="714"/>
      <c r="E116" s="714"/>
      <c r="F116" s="714"/>
      <c r="G116" s="714"/>
      <c r="H116" s="714"/>
      <c r="I116" s="714"/>
      <c r="J116" s="714"/>
      <c r="K116" s="714"/>
      <c r="L116" s="714"/>
      <c r="M116" s="714"/>
      <c r="N116" s="715"/>
      <c r="O116" s="39"/>
    </row>
    <row r="117" spans="1:15" s="3" customFormat="1" ht="18.75" hidden="1" customHeight="1" outlineLevel="1">
      <c r="A117" s="672" t="s">
        <v>383</v>
      </c>
      <c r="B117" s="686"/>
      <c r="C117" s="662" t="s">
        <v>384</v>
      </c>
      <c r="D117" s="663"/>
      <c r="E117" s="663"/>
      <c r="F117" s="664"/>
      <c r="G117" s="665" t="s">
        <v>385</v>
      </c>
      <c r="H117" s="663"/>
      <c r="I117" s="663"/>
      <c r="J117" s="663"/>
      <c r="K117" s="663"/>
      <c r="L117" s="663"/>
      <c r="M117" s="663"/>
      <c r="N117" s="663"/>
    </row>
    <row r="118" spans="1:15" s="3" customFormat="1" ht="18.75" hidden="1" customHeight="1" outlineLevel="1">
      <c r="A118" s="687"/>
      <c r="B118" s="688"/>
      <c r="C118" s="666"/>
      <c r="D118" s="667"/>
      <c r="E118" s="667"/>
      <c r="F118" s="668"/>
      <c r="G118" s="669"/>
      <c r="H118" s="670"/>
      <c r="I118" s="670"/>
      <c r="J118" s="670"/>
      <c r="K118" s="670"/>
      <c r="L118" s="670"/>
      <c r="M118" s="670"/>
      <c r="N118" s="671"/>
    </row>
    <row r="119" spans="1:15" s="3" customFormat="1" ht="18.75" hidden="1" customHeight="1" outlineLevel="1">
      <c r="A119" s="687"/>
      <c r="B119" s="688"/>
      <c r="C119" s="646"/>
      <c r="D119" s="647"/>
      <c r="E119" s="647"/>
      <c r="F119" s="648"/>
      <c r="G119" s="643"/>
      <c r="H119" s="644"/>
      <c r="I119" s="644"/>
      <c r="J119" s="644"/>
      <c r="K119" s="644"/>
      <c r="L119" s="644"/>
      <c r="M119" s="644"/>
      <c r="N119" s="645"/>
    </row>
    <row r="120" spans="1:15" s="3" customFormat="1" ht="18.75" hidden="1" customHeight="1" outlineLevel="1">
      <c r="A120" s="687"/>
      <c r="B120" s="688"/>
      <c r="C120" s="646"/>
      <c r="D120" s="647"/>
      <c r="E120" s="647"/>
      <c r="F120" s="648"/>
      <c r="G120" s="643"/>
      <c r="H120" s="644"/>
      <c r="I120" s="644"/>
      <c r="J120" s="644"/>
      <c r="K120" s="644"/>
      <c r="L120" s="644"/>
      <c r="M120" s="644"/>
      <c r="N120" s="645"/>
    </row>
    <row r="121" spans="1:15" s="3" customFormat="1" ht="18.75" hidden="1" customHeight="1" outlineLevel="1">
      <c r="A121" s="687"/>
      <c r="B121" s="688"/>
      <c r="C121" s="646"/>
      <c r="D121" s="647"/>
      <c r="E121" s="647"/>
      <c r="F121" s="648"/>
      <c r="G121" s="643"/>
      <c r="H121" s="644"/>
      <c r="I121" s="644"/>
      <c r="J121" s="644"/>
      <c r="K121" s="644"/>
      <c r="L121" s="644"/>
      <c r="M121" s="644"/>
      <c r="N121" s="645"/>
    </row>
    <row r="122" spans="1:15" s="3" customFormat="1" ht="18.75" hidden="1" customHeight="1" outlineLevel="1">
      <c r="A122" s="674"/>
      <c r="B122" s="706"/>
      <c r="C122" s="649"/>
      <c r="D122" s="650"/>
      <c r="E122" s="650"/>
      <c r="F122" s="651"/>
      <c r="G122" s="652"/>
      <c r="H122" s="653"/>
      <c r="I122" s="653"/>
      <c r="J122" s="653"/>
      <c r="K122" s="653"/>
      <c r="L122" s="653"/>
      <c r="M122" s="653"/>
      <c r="N122" s="654"/>
    </row>
    <row r="123" spans="1:15" collapsed="1">
      <c r="A123" s="148"/>
      <c r="B123" s="148"/>
    </row>
    <row r="124" spans="1:15" s="3" customFormat="1" ht="18.75" customHeight="1">
      <c r="A124" s="148" t="s">
        <v>391</v>
      </c>
      <c r="B124" s="96"/>
    </row>
    <row r="125" spans="1:15" s="3" customFormat="1" ht="4.5" customHeight="1">
      <c r="A125" s="148"/>
      <c r="B125" s="96"/>
    </row>
    <row r="126" spans="1:15" s="3" customFormat="1" ht="12" hidden="1" customHeight="1" outlineLevel="1">
      <c r="A126" s="672" t="s">
        <v>372</v>
      </c>
      <c r="B126" s="673"/>
      <c r="C126" s="405" t="s">
        <v>328</v>
      </c>
      <c r="D126" s="507"/>
      <c r="E126" s="507"/>
      <c r="F126" s="507"/>
      <c r="G126" s="507"/>
      <c r="H126" s="507"/>
      <c r="I126" s="508"/>
      <c r="J126" s="676" t="s">
        <v>373</v>
      </c>
      <c r="K126" s="522"/>
      <c r="L126" s="677"/>
      <c r="M126" s="678"/>
      <c r="N126" s="679"/>
    </row>
    <row r="127" spans="1:15" s="3" customFormat="1" ht="37.5" hidden="1" customHeight="1" outlineLevel="1">
      <c r="A127" s="674"/>
      <c r="B127" s="675"/>
      <c r="C127" s="716">
        <f>C52</f>
        <v>0</v>
      </c>
      <c r="D127" s="717"/>
      <c r="E127" s="717"/>
      <c r="F127" s="717"/>
      <c r="G127" s="717"/>
      <c r="H127" s="717"/>
      <c r="I127" s="718"/>
      <c r="J127" s="605"/>
      <c r="K127" s="569"/>
      <c r="L127" s="680"/>
      <c r="M127" s="681"/>
      <c r="N127" s="682"/>
    </row>
    <row r="128" spans="1:15" s="3" customFormat="1" ht="12" hidden="1" customHeight="1" outlineLevel="1">
      <c r="A128" s="672" t="s">
        <v>374</v>
      </c>
      <c r="B128" s="686"/>
      <c r="C128" s="405" t="s">
        <v>328</v>
      </c>
      <c r="D128" s="689"/>
      <c r="E128" s="689"/>
      <c r="F128" s="689"/>
      <c r="G128" s="689"/>
      <c r="H128" s="689"/>
      <c r="I128" s="690"/>
      <c r="J128" s="605"/>
      <c r="K128" s="569"/>
      <c r="L128" s="615"/>
      <c r="M128" s="616"/>
      <c r="N128" s="617"/>
    </row>
    <row r="129" spans="1:15" s="3" customFormat="1" ht="37.5" hidden="1" customHeight="1" outlineLevel="1">
      <c r="A129" s="687"/>
      <c r="B129" s="688"/>
      <c r="C129" s="691"/>
      <c r="D129" s="692"/>
      <c r="E129" s="692"/>
      <c r="F129" s="692"/>
      <c r="G129" s="692"/>
      <c r="H129" s="692"/>
      <c r="I129" s="693"/>
      <c r="J129" s="605"/>
      <c r="K129" s="569"/>
      <c r="L129" s="618"/>
      <c r="M129" s="619"/>
      <c r="N129" s="620"/>
    </row>
    <row r="130" spans="1:15" s="3" customFormat="1" ht="12.75" hidden="1" customHeight="1" outlineLevel="1">
      <c r="A130" s="672" t="s">
        <v>375</v>
      </c>
      <c r="B130" s="673"/>
      <c r="C130" s="386" t="s">
        <v>333</v>
      </c>
      <c r="D130" s="699"/>
      <c r="E130" s="699"/>
      <c r="F130" s="387" t="s">
        <v>334</v>
      </c>
      <c r="G130" s="406"/>
      <c r="H130" s="406"/>
      <c r="I130" s="389" t="s">
        <v>335</v>
      </c>
      <c r="J130" s="719"/>
      <c r="K130" s="719"/>
      <c r="L130" s="719"/>
      <c r="M130" s="719"/>
      <c r="N130" s="407"/>
    </row>
    <row r="131" spans="1:15" s="3" customFormat="1" ht="26.25" hidden="1" customHeight="1" outlineLevel="1">
      <c r="A131" s="674"/>
      <c r="B131" s="675"/>
      <c r="C131" s="710"/>
      <c r="D131" s="711"/>
      <c r="E131" s="711"/>
      <c r="F131" s="711"/>
      <c r="G131" s="711"/>
      <c r="H131" s="711"/>
      <c r="I131" s="711"/>
      <c r="J131" s="711"/>
      <c r="K131" s="711"/>
      <c r="L131" s="711"/>
      <c r="M131" s="711"/>
      <c r="N131" s="712"/>
    </row>
    <row r="132" spans="1:15" s="3" customFormat="1" ht="33.75" hidden="1" customHeight="1" outlineLevel="1">
      <c r="A132" s="696" t="s">
        <v>376</v>
      </c>
      <c r="B132" s="697"/>
      <c r="C132" s="408"/>
      <c r="D132" s="703"/>
      <c r="E132" s="704"/>
      <c r="F132" s="704"/>
      <c r="G132" s="704"/>
      <c r="H132" s="704"/>
      <c r="I132" s="704"/>
      <c r="J132" s="704"/>
      <c r="K132" s="704"/>
      <c r="L132" s="704"/>
      <c r="M132" s="704"/>
      <c r="N132" s="705"/>
      <c r="O132" s="39"/>
    </row>
    <row r="133" spans="1:15" s="3" customFormat="1" ht="33.75" hidden="1" customHeight="1" outlineLevel="1">
      <c r="A133" s="694" t="s">
        <v>377</v>
      </c>
      <c r="B133" s="695"/>
      <c r="C133" s="626"/>
      <c r="D133" s="627"/>
      <c r="E133" s="627"/>
      <c r="F133" s="628"/>
      <c r="G133" s="629" t="s">
        <v>389</v>
      </c>
      <c r="H133" s="591"/>
      <c r="I133" s="591"/>
      <c r="J133" s="630"/>
      <c r="K133" s="626"/>
      <c r="L133" s="627"/>
      <c r="M133" s="627"/>
      <c r="N133" s="628"/>
    </row>
    <row r="134" spans="1:15" s="3" customFormat="1" ht="33.75" hidden="1" customHeight="1" outlineLevel="1">
      <c r="A134" s="696" t="s">
        <v>379</v>
      </c>
      <c r="B134" s="697"/>
      <c r="C134" s="698"/>
      <c r="D134" s="632"/>
      <c r="E134" s="632"/>
      <c r="F134" s="632"/>
      <c r="G134" s="632"/>
      <c r="H134" s="404" t="s">
        <v>380</v>
      </c>
      <c r="I134" s="632"/>
      <c r="J134" s="632"/>
      <c r="K134" s="632"/>
      <c r="L134" s="632"/>
      <c r="M134" s="632"/>
      <c r="N134" s="634"/>
    </row>
    <row r="135" spans="1:15" s="3" customFormat="1" ht="67.5" hidden="1" customHeight="1" outlineLevel="1">
      <c r="A135" s="696" t="s">
        <v>381</v>
      </c>
      <c r="B135" s="697"/>
      <c r="C135" s="658"/>
      <c r="D135" s="659"/>
      <c r="E135" s="659"/>
      <c r="F135" s="659"/>
      <c r="G135" s="659"/>
      <c r="H135" s="659"/>
      <c r="I135" s="659"/>
      <c r="J135" s="659"/>
      <c r="K135" s="659"/>
      <c r="L135" s="659"/>
      <c r="M135" s="659"/>
      <c r="N135" s="660"/>
      <c r="O135" s="39"/>
    </row>
    <row r="136" spans="1:15" s="3" customFormat="1" ht="67.5" hidden="1" customHeight="1" outlineLevel="1">
      <c r="A136" s="696" t="s">
        <v>382</v>
      </c>
      <c r="B136" s="697"/>
      <c r="C136" s="658"/>
      <c r="D136" s="659"/>
      <c r="E136" s="659"/>
      <c r="F136" s="659"/>
      <c r="G136" s="659"/>
      <c r="H136" s="659"/>
      <c r="I136" s="659"/>
      <c r="J136" s="659"/>
      <c r="K136" s="659"/>
      <c r="L136" s="659"/>
      <c r="M136" s="659"/>
      <c r="N136" s="660"/>
      <c r="O136" s="39"/>
    </row>
    <row r="137" spans="1:15" s="3" customFormat="1" ht="18.75" hidden="1" customHeight="1" outlineLevel="1">
      <c r="A137" s="672" t="s">
        <v>383</v>
      </c>
      <c r="B137" s="686"/>
      <c r="C137" s="662" t="s">
        <v>384</v>
      </c>
      <c r="D137" s="663"/>
      <c r="E137" s="663"/>
      <c r="F137" s="664"/>
      <c r="G137" s="665" t="s">
        <v>385</v>
      </c>
      <c r="H137" s="663"/>
      <c r="I137" s="663"/>
      <c r="J137" s="663"/>
      <c r="K137" s="663"/>
      <c r="L137" s="663"/>
      <c r="M137" s="663"/>
      <c r="N137" s="663"/>
    </row>
    <row r="138" spans="1:15" s="3" customFormat="1" ht="18.75" hidden="1" customHeight="1" outlineLevel="1">
      <c r="A138" s="687"/>
      <c r="B138" s="688"/>
      <c r="C138" s="666"/>
      <c r="D138" s="667"/>
      <c r="E138" s="667"/>
      <c r="F138" s="668"/>
      <c r="G138" s="669"/>
      <c r="H138" s="670"/>
      <c r="I138" s="670"/>
      <c r="J138" s="670"/>
      <c r="K138" s="670"/>
      <c r="L138" s="670"/>
      <c r="M138" s="670"/>
      <c r="N138" s="671"/>
    </row>
    <row r="139" spans="1:15" s="3" customFormat="1" ht="18.75" hidden="1" customHeight="1" outlineLevel="1">
      <c r="A139" s="687"/>
      <c r="B139" s="688"/>
      <c r="C139" s="646"/>
      <c r="D139" s="647"/>
      <c r="E139" s="647"/>
      <c r="F139" s="648"/>
      <c r="G139" s="643"/>
      <c r="H139" s="644"/>
      <c r="I139" s="644"/>
      <c r="J139" s="644"/>
      <c r="K139" s="644"/>
      <c r="L139" s="644"/>
      <c r="M139" s="644"/>
      <c r="N139" s="645"/>
    </row>
    <row r="140" spans="1:15" s="3" customFormat="1" ht="18.75" hidden="1" customHeight="1" outlineLevel="1">
      <c r="A140" s="687"/>
      <c r="B140" s="688"/>
      <c r="C140" s="646"/>
      <c r="D140" s="647"/>
      <c r="E140" s="647"/>
      <c r="F140" s="648"/>
      <c r="G140" s="643"/>
      <c r="H140" s="644"/>
      <c r="I140" s="644"/>
      <c r="J140" s="644"/>
      <c r="K140" s="644"/>
      <c r="L140" s="644"/>
      <c r="M140" s="644"/>
      <c r="N140" s="645"/>
    </row>
    <row r="141" spans="1:15" s="3" customFormat="1" ht="18.75" hidden="1" customHeight="1" outlineLevel="1">
      <c r="A141" s="687"/>
      <c r="B141" s="688"/>
      <c r="C141" s="646"/>
      <c r="D141" s="647"/>
      <c r="E141" s="647"/>
      <c r="F141" s="648"/>
      <c r="G141" s="643"/>
      <c r="H141" s="644"/>
      <c r="I141" s="644"/>
      <c r="J141" s="644"/>
      <c r="K141" s="644"/>
      <c r="L141" s="644"/>
      <c r="M141" s="644"/>
      <c r="N141" s="645"/>
    </row>
    <row r="142" spans="1:15" s="3" customFormat="1" ht="18.75" hidden="1" customHeight="1" outlineLevel="1">
      <c r="A142" s="674"/>
      <c r="B142" s="706"/>
      <c r="C142" s="649"/>
      <c r="D142" s="650"/>
      <c r="E142" s="650"/>
      <c r="F142" s="651"/>
      <c r="G142" s="652"/>
      <c r="H142" s="653"/>
      <c r="I142" s="653"/>
      <c r="J142" s="653"/>
      <c r="K142" s="653"/>
      <c r="L142" s="653"/>
      <c r="M142" s="653"/>
      <c r="N142" s="654"/>
    </row>
    <row r="143" spans="1:15" collapsed="1">
      <c r="A143" s="148"/>
      <c r="B143" s="148"/>
    </row>
    <row r="144" spans="1:15" s="3" customFormat="1" ht="18.75" customHeight="1">
      <c r="A144" s="148" t="s">
        <v>392</v>
      </c>
      <c r="B144" s="96"/>
    </row>
    <row r="145" spans="1:15" s="3" customFormat="1" ht="4.5" customHeight="1">
      <c r="A145" s="148"/>
      <c r="B145" s="96"/>
    </row>
    <row r="146" spans="1:15" s="3" customFormat="1" ht="12" hidden="1" customHeight="1" outlineLevel="1">
      <c r="A146" s="672" t="s">
        <v>372</v>
      </c>
      <c r="B146" s="673"/>
      <c r="C146" s="405" t="s">
        <v>328</v>
      </c>
      <c r="D146" s="507"/>
      <c r="E146" s="507"/>
      <c r="F146" s="507"/>
      <c r="G146" s="507"/>
      <c r="H146" s="507"/>
      <c r="I146" s="508"/>
      <c r="J146" s="676" t="s">
        <v>373</v>
      </c>
      <c r="K146" s="522"/>
      <c r="L146" s="677"/>
      <c r="M146" s="678"/>
      <c r="N146" s="679"/>
    </row>
    <row r="147" spans="1:15" s="3" customFormat="1" ht="37.5" hidden="1" customHeight="1" outlineLevel="1">
      <c r="A147" s="674"/>
      <c r="B147" s="675"/>
      <c r="C147" s="716">
        <f>C53</f>
        <v>0</v>
      </c>
      <c r="D147" s="717"/>
      <c r="E147" s="717"/>
      <c r="F147" s="717"/>
      <c r="G147" s="717"/>
      <c r="H147" s="717"/>
      <c r="I147" s="718"/>
      <c r="J147" s="605"/>
      <c r="K147" s="569"/>
      <c r="L147" s="680"/>
      <c r="M147" s="681"/>
      <c r="N147" s="682"/>
    </row>
    <row r="148" spans="1:15" s="3" customFormat="1" ht="12" hidden="1" customHeight="1" outlineLevel="1">
      <c r="A148" s="672" t="s">
        <v>374</v>
      </c>
      <c r="B148" s="686"/>
      <c r="C148" s="405" t="s">
        <v>328</v>
      </c>
      <c r="D148" s="689"/>
      <c r="E148" s="689"/>
      <c r="F148" s="689"/>
      <c r="G148" s="689"/>
      <c r="H148" s="689"/>
      <c r="I148" s="690"/>
      <c r="J148" s="605"/>
      <c r="K148" s="569"/>
      <c r="L148" s="615"/>
      <c r="M148" s="616"/>
      <c r="N148" s="617"/>
    </row>
    <row r="149" spans="1:15" s="3" customFormat="1" ht="37.5" hidden="1" customHeight="1" outlineLevel="1">
      <c r="A149" s="687"/>
      <c r="B149" s="688"/>
      <c r="C149" s="691"/>
      <c r="D149" s="692"/>
      <c r="E149" s="692"/>
      <c r="F149" s="692"/>
      <c r="G149" s="692"/>
      <c r="H149" s="692"/>
      <c r="I149" s="693"/>
      <c r="J149" s="605"/>
      <c r="K149" s="569"/>
      <c r="L149" s="618"/>
      <c r="M149" s="619"/>
      <c r="N149" s="620"/>
    </row>
    <row r="150" spans="1:15" s="3" customFormat="1" ht="12.75" hidden="1" customHeight="1" outlineLevel="1">
      <c r="A150" s="672" t="s">
        <v>375</v>
      </c>
      <c r="B150" s="673"/>
      <c r="C150" s="386" t="s">
        <v>333</v>
      </c>
      <c r="D150" s="699"/>
      <c r="E150" s="699"/>
      <c r="F150" s="387" t="s">
        <v>334</v>
      </c>
      <c r="G150" s="406"/>
      <c r="H150" s="406"/>
      <c r="I150" s="389" t="s">
        <v>335</v>
      </c>
      <c r="J150" s="573"/>
      <c r="K150" s="573"/>
      <c r="L150" s="573"/>
      <c r="M150" s="573"/>
      <c r="N150" s="407"/>
    </row>
    <row r="151" spans="1:15" s="3" customFormat="1" ht="26.25" hidden="1" customHeight="1" outlineLevel="1">
      <c r="A151" s="674"/>
      <c r="B151" s="675"/>
      <c r="C151" s="710"/>
      <c r="D151" s="711"/>
      <c r="E151" s="711"/>
      <c r="F151" s="711"/>
      <c r="G151" s="711"/>
      <c r="H151" s="711"/>
      <c r="I151" s="711"/>
      <c r="J151" s="711"/>
      <c r="K151" s="711"/>
      <c r="L151" s="711"/>
      <c r="M151" s="711"/>
      <c r="N151" s="712"/>
    </row>
    <row r="152" spans="1:15" s="3" customFormat="1" ht="33.75" hidden="1" customHeight="1" outlineLevel="1">
      <c r="A152" s="696" t="s">
        <v>376</v>
      </c>
      <c r="B152" s="697"/>
      <c r="C152" s="408"/>
      <c r="D152" s="703"/>
      <c r="E152" s="704"/>
      <c r="F152" s="704"/>
      <c r="G152" s="704"/>
      <c r="H152" s="704"/>
      <c r="I152" s="704"/>
      <c r="J152" s="704"/>
      <c r="K152" s="704"/>
      <c r="L152" s="704"/>
      <c r="M152" s="704"/>
      <c r="N152" s="705"/>
      <c r="O152" s="39"/>
    </row>
    <row r="153" spans="1:15" s="3" customFormat="1" ht="33.75" hidden="1" customHeight="1" outlineLevel="1">
      <c r="A153" s="694" t="s">
        <v>377</v>
      </c>
      <c r="B153" s="695"/>
      <c r="C153" s="626"/>
      <c r="D153" s="627"/>
      <c r="E153" s="627"/>
      <c r="F153" s="628"/>
      <c r="G153" s="629" t="s">
        <v>393</v>
      </c>
      <c r="H153" s="591"/>
      <c r="I153" s="591"/>
      <c r="J153" s="630"/>
      <c r="K153" s="626"/>
      <c r="L153" s="627"/>
      <c r="M153" s="627"/>
      <c r="N153" s="628"/>
    </row>
    <row r="154" spans="1:15" s="3" customFormat="1" ht="33.75" hidden="1" customHeight="1" outlineLevel="1">
      <c r="A154" s="696" t="s">
        <v>379</v>
      </c>
      <c r="B154" s="697"/>
      <c r="C154" s="698"/>
      <c r="D154" s="632"/>
      <c r="E154" s="632"/>
      <c r="F154" s="632"/>
      <c r="G154" s="632"/>
      <c r="H154" s="404" t="s">
        <v>380</v>
      </c>
      <c r="I154" s="632"/>
      <c r="J154" s="632"/>
      <c r="K154" s="632"/>
      <c r="L154" s="632"/>
      <c r="M154" s="632"/>
      <c r="N154" s="634"/>
    </row>
    <row r="155" spans="1:15" s="3" customFormat="1" ht="67.5" hidden="1" customHeight="1" outlineLevel="1">
      <c r="A155" s="696" t="s">
        <v>381</v>
      </c>
      <c r="B155" s="697"/>
      <c r="C155" s="658"/>
      <c r="D155" s="659"/>
      <c r="E155" s="659"/>
      <c r="F155" s="659"/>
      <c r="G155" s="659"/>
      <c r="H155" s="659"/>
      <c r="I155" s="659"/>
      <c r="J155" s="659"/>
      <c r="K155" s="659"/>
      <c r="L155" s="659"/>
      <c r="M155" s="659"/>
      <c r="N155" s="660"/>
      <c r="O155" s="39"/>
    </row>
    <row r="156" spans="1:15" s="3" customFormat="1" ht="67.5" hidden="1" customHeight="1" outlineLevel="1">
      <c r="A156" s="696" t="s">
        <v>382</v>
      </c>
      <c r="B156" s="697"/>
      <c r="C156" s="658"/>
      <c r="D156" s="659"/>
      <c r="E156" s="659"/>
      <c r="F156" s="659"/>
      <c r="G156" s="659"/>
      <c r="H156" s="659"/>
      <c r="I156" s="659"/>
      <c r="J156" s="659"/>
      <c r="K156" s="659"/>
      <c r="L156" s="659"/>
      <c r="M156" s="659"/>
      <c r="N156" s="660"/>
      <c r="O156" s="39"/>
    </row>
    <row r="157" spans="1:15" s="3" customFormat="1" ht="18.75" hidden="1" customHeight="1" outlineLevel="1">
      <c r="A157" s="672" t="s">
        <v>383</v>
      </c>
      <c r="B157" s="686"/>
      <c r="C157" s="662" t="s">
        <v>384</v>
      </c>
      <c r="D157" s="663"/>
      <c r="E157" s="663"/>
      <c r="F157" s="664"/>
      <c r="G157" s="665" t="s">
        <v>385</v>
      </c>
      <c r="H157" s="663"/>
      <c r="I157" s="663"/>
      <c r="J157" s="663"/>
      <c r="K157" s="663"/>
      <c r="L157" s="663"/>
      <c r="M157" s="663"/>
      <c r="N157" s="663"/>
    </row>
    <row r="158" spans="1:15" s="3" customFormat="1" ht="18.75" hidden="1" customHeight="1" outlineLevel="1">
      <c r="A158" s="687"/>
      <c r="B158" s="688"/>
      <c r="C158" s="666"/>
      <c r="D158" s="667"/>
      <c r="E158" s="667"/>
      <c r="F158" s="668"/>
      <c r="G158" s="669"/>
      <c r="H158" s="670"/>
      <c r="I158" s="670"/>
      <c r="J158" s="670"/>
      <c r="K158" s="670"/>
      <c r="L158" s="670"/>
      <c r="M158" s="670"/>
      <c r="N158" s="671"/>
    </row>
    <row r="159" spans="1:15" s="3" customFormat="1" ht="18.75" hidden="1" customHeight="1" outlineLevel="1">
      <c r="A159" s="687"/>
      <c r="B159" s="688"/>
      <c r="C159" s="646"/>
      <c r="D159" s="647"/>
      <c r="E159" s="647"/>
      <c r="F159" s="648"/>
      <c r="G159" s="643"/>
      <c r="H159" s="644"/>
      <c r="I159" s="644"/>
      <c r="J159" s="644"/>
      <c r="K159" s="644"/>
      <c r="L159" s="644"/>
      <c r="M159" s="644"/>
      <c r="N159" s="645"/>
    </row>
    <row r="160" spans="1:15" s="3" customFormat="1" ht="18.75" hidden="1" customHeight="1" outlineLevel="1">
      <c r="A160" s="687"/>
      <c r="B160" s="688"/>
      <c r="C160" s="646"/>
      <c r="D160" s="647"/>
      <c r="E160" s="647"/>
      <c r="F160" s="648"/>
      <c r="G160" s="643"/>
      <c r="H160" s="644"/>
      <c r="I160" s="644"/>
      <c r="J160" s="644"/>
      <c r="K160" s="644"/>
      <c r="L160" s="644"/>
      <c r="M160" s="644"/>
      <c r="N160" s="645"/>
    </row>
    <row r="161" spans="1:15" s="3" customFormat="1" ht="18.75" hidden="1" customHeight="1" outlineLevel="1">
      <c r="A161" s="687"/>
      <c r="B161" s="688"/>
      <c r="C161" s="646"/>
      <c r="D161" s="647"/>
      <c r="E161" s="647"/>
      <c r="F161" s="648"/>
      <c r="G161" s="643"/>
      <c r="H161" s="644"/>
      <c r="I161" s="644"/>
      <c r="J161" s="644"/>
      <c r="K161" s="644"/>
      <c r="L161" s="644"/>
      <c r="M161" s="644"/>
      <c r="N161" s="645"/>
    </row>
    <row r="162" spans="1:15" s="3" customFormat="1" ht="18.75" hidden="1" customHeight="1" outlineLevel="1">
      <c r="A162" s="674"/>
      <c r="B162" s="706"/>
      <c r="C162" s="649"/>
      <c r="D162" s="650"/>
      <c r="E162" s="650"/>
      <c r="F162" s="651"/>
      <c r="G162" s="652"/>
      <c r="H162" s="653"/>
      <c r="I162" s="653"/>
      <c r="J162" s="653"/>
      <c r="K162" s="653"/>
      <c r="L162" s="653"/>
      <c r="M162" s="653"/>
      <c r="N162" s="654"/>
    </row>
    <row r="163" spans="1:15" collapsed="1">
      <c r="A163" s="148"/>
      <c r="B163" s="148"/>
    </row>
    <row r="164" spans="1:15" s="3" customFormat="1" ht="18.75" customHeight="1">
      <c r="A164" s="148" t="s">
        <v>394</v>
      </c>
      <c r="B164" s="96"/>
    </row>
    <row r="165" spans="1:15" s="3" customFormat="1" ht="4.5" customHeight="1">
      <c r="A165" s="148"/>
      <c r="B165" s="96"/>
    </row>
    <row r="166" spans="1:15" s="3" customFormat="1" ht="12" hidden="1" customHeight="1" outlineLevel="1">
      <c r="A166" s="672" t="s">
        <v>372</v>
      </c>
      <c r="B166" s="673"/>
      <c r="C166" s="405" t="s">
        <v>328</v>
      </c>
      <c r="D166" s="507"/>
      <c r="E166" s="507"/>
      <c r="F166" s="507"/>
      <c r="G166" s="507"/>
      <c r="H166" s="507"/>
      <c r="I166" s="508"/>
      <c r="J166" s="676" t="s">
        <v>373</v>
      </c>
      <c r="K166" s="522"/>
      <c r="L166" s="677"/>
      <c r="M166" s="678"/>
      <c r="N166" s="679"/>
    </row>
    <row r="167" spans="1:15" s="3" customFormat="1" ht="37.5" hidden="1" customHeight="1" outlineLevel="1">
      <c r="A167" s="674"/>
      <c r="B167" s="675"/>
      <c r="C167" s="716">
        <f>C56</f>
        <v>0</v>
      </c>
      <c r="D167" s="717"/>
      <c r="E167" s="717"/>
      <c r="F167" s="717"/>
      <c r="G167" s="717"/>
      <c r="H167" s="717"/>
      <c r="I167" s="718"/>
      <c r="J167" s="605"/>
      <c r="K167" s="569"/>
      <c r="L167" s="680"/>
      <c r="M167" s="681"/>
      <c r="N167" s="682"/>
    </row>
    <row r="168" spans="1:15" s="3" customFormat="1" ht="12" hidden="1" customHeight="1" outlineLevel="1">
      <c r="A168" s="672" t="s">
        <v>374</v>
      </c>
      <c r="B168" s="686"/>
      <c r="C168" s="405" t="s">
        <v>328</v>
      </c>
      <c r="D168" s="689"/>
      <c r="E168" s="689"/>
      <c r="F168" s="689"/>
      <c r="G168" s="689"/>
      <c r="H168" s="689"/>
      <c r="I168" s="690"/>
      <c r="J168" s="605"/>
      <c r="K168" s="569"/>
      <c r="L168" s="615"/>
      <c r="M168" s="616"/>
      <c r="N168" s="617"/>
    </row>
    <row r="169" spans="1:15" s="3" customFormat="1" ht="37.5" hidden="1" customHeight="1" outlineLevel="1">
      <c r="A169" s="687"/>
      <c r="B169" s="688"/>
      <c r="C169" s="691"/>
      <c r="D169" s="692"/>
      <c r="E169" s="692"/>
      <c r="F169" s="692"/>
      <c r="G169" s="692"/>
      <c r="H169" s="692"/>
      <c r="I169" s="693"/>
      <c r="J169" s="605"/>
      <c r="K169" s="569"/>
      <c r="L169" s="618"/>
      <c r="M169" s="619"/>
      <c r="N169" s="620"/>
    </row>
    <row r="170" spans="1:15" s="3" customFormat="1" ht="12.75" hidden="1" customHeight="1" outlineLevel="1">
      <c r="A170" s="672" t="s">
        <v>375</v>
      </c>
      <c r="B170" s="673"/>
      <c r="C170" s="386" t="s">
        <v>333</v>
      </c>
      <c r="D170" s="699"/>
      <c r="E170" s="699"/>
      <c r="F170" s="387" t="s">
        <v>334</v>
      </c>
      <c r="G170" s="406"/>
      <c r="H170" s="406"/>
      <c r="I170" s="389" t="s">
        <v>335</v>
      </c>
      <c r="J170" s="573"/>
      <c r="K170" s="573"/>
      <c r="L170" s="573"/>
      <c r="M170" s="573"/>
      <c r="N170" s="407"/>
    </row>
    <row r="171" spans="1:15" s="3" customFormat="1" ht="26.25" hidden="1" customHeight="1" outlineLevel="1">
      <c r="A171" s="674"/>
      <c r="B171" s="675"/>
      <c r="C171" s="710"/>
      <c r="D171" s="711"/>
      <c r="E171" s="711"/>
      <c r="F171" s="711"/>
      <c r="G171" s="711"/>
      <c r="H171" s="711"/>
      <c r="I171" s="711"/>
      <c r="J171" s="711"/>
      <c r="K171" s="711"/>
      <c r="L171" s="711"/>
      <c r="M171" s="711"/>
      <c r="N171" s="712"/>
    </row>
    <row r="172" spans="1:15" s="3" customFormat="1" ht="33.75" hidden="1" customHeight="1" outlineLevel="1">
      <c r="A172" s="696" t="s">
        <v>376</v>
      </c>
      <c r="B172" s="697"/>
      <c r="C172" s="408"/>
      <c r="D172" s="703"/>
      <c r="E172" s="704"/>
      <c r="F172" s="704"/>
      <c r="G172" s="704"/>
      <c r="H172" s="704"/>
      <c r="I172" s="704"/>
      <c r="J172" s="704"/>
      <c r="K172" s="704"/>
      <c r="L172" s="704"/>
      <c r="M172" s="704"/>
      <c r="N172" s="705"/>
      <c r="O172" s="39"/>
    </row>
    <row r="173" spans="1:15" s="3" customFormat="1" ht="33.75" hidden="1" customHeight="1" outlineLevel="1">
      <c r="A173" s="694" t="s">
        <v>377</v>
      </c>
      <c r="B173" s="695"/>
      <c r="C173" s="626"/>
      <c r="D173" s="627"/>
      <c r="E173" s="627"/>
      <c r="F173" s="628"/>
      <c r="G173" s="629" t="s">
        <v>393</v>
      </c>
      <c r="H173" s="591"/>
      <c r="I173" s="591"/>
      <c r="J173" s="630"/>
      <c r="K173" s="626"/>
      <c r="L173" s="627"/>
      <c r="M173" s="627"/>
      <c r="N173" s="628"/>
    </row>
    <row r="174" spans="1:15" s="3" customFormat="1" ht="33.75" hidden="1" customHeight="1" outlineLevel="1">
      <c r="A174" s="696" t="s">
        <v>379</v>
      </c>
      <c r="B174" s="697"/>
      <c r="C174" s="698"/>
      <c r="D174" s="632"/>
      <c r="E174" s="632"/>
      <c r="F174" s="632"/>
      <c r="G174" s="632"/>
      <c r="H174" s="404" t="s">
        <v>380</v>
      </c>
      <c r="I174" s="632"/>
      <c r="J174" s="632"/>
      <c r="K174" s="632"/>
      <c r="L174" s="632"/>
      <c r="M174" s="632"/>
      <c r="N174" s="634"/>
    </row>
    <row r="175" spans="1:15" s="3" customFormat="1" ht="67.5" hidden="1" customHeight="1" outlineLevel="1">
      <c r="A175" s="696" t="s">
        <v>381</v>
      </c>
      <c r="B175" s="697"/>
      <c r="C175" s="658"/>
      <c r="D175" s="659"/>
      <c r="E175" s="659"/>
      <c r="F175" s="659"/>
      <c r="G175" s="659"/>
      <c r="H175" s="659"/>
      <c r="I175" s="659"/>
      <c r="J175" s="659"/>
      <c r="K175" s="659"/>
      <c r="L175" s="659"/>
      <c r="M175" s="659"/>
      <c r="N175" s="660"/>
      <c r="O175" s="39"/>
    </row>
    <row r="176" spans="1:15" s="3" customFormat="1" ht="67.5" hidden="1" customHeight="1" outlineLevel="1">
      <c r="A176" s="696" t="s">
        <v>382</v>
      </c>
      <c r="B176" s="697"/>
      <c r="C176" s="658"/>
      <c r="D176" s="659"/>
      <c r="E176" s="659"/>
      <c r="F176" s="659"/>
      <c r="G176" s="659"/>
      <c r="H176" s="659"/>
      <c r="I176" s="659"/>
      <c r="J176" s="659"/>
      <c r="K176" s="659"/>
      <c r="L176" s="659"/>
      <c r="M176" s="659"/>
      <c r="N176" s="660"/>
      <c r="O176" s="39"/>
    </row>
    <row r="177" spans="1:14" s="3" customFormat="1" ht="18.75" hidden="1" customHeight="1" outlineLevel="1">
      <c r="A177" s="672" t="s">
        <v>383</v>
      </c>
      <c r="B177" s="686"/>
      <c r="C177" s="662" t="s">
        <v>384</v>
      </c>
      <c r="D177" s="663"/>
      <c r="E177" s="663"/>
      <c r="F177" s="664"/>
      <c r="G177" s="665" t="s">
        <v>385</v>
      </c>
      <c r="H177" s="663"/>
      <c r="I177" s="663"/>
      <c r="J177" s="663"/>
      <c r="K177" s="663"/>
      <c r="L177" s="663"/>
      <c r="M177" s="663"/>
      <c r="N177" s="663"/>
    </row>
    <row r="178" spans="1:14" s="3" customFormat="1" ht="18.75" hidden="1" customHeight="1" outlineLevel="1">
      <c r="A178" s="687"/>
      <c r="B178" s="688"/>
      <c r="C178" s="666"/>
      <c r="D178" s="667"/>
      <c r="E178" s="667"/>
      <c r="F178" s="668"/>
      <c r="G178" s="669"/>
      <c r="H178" s="670"/>
      <c r="I178" s="670"/>
      <c r="J178" s="670"/>
      <c r="K178" s="670"/>
      <c r="L178" s="670"/>
      <c r="M178" s="670"/>
      <c r="N178" s="671"/>
    </row>
    <row r="179" spans="1:14" s="3" customFormat="1" ht="18.75" hidden="1" customHeight="1" outlineLevel="1">
      <c r="A179" s="687"/>
      <c r="B179" s="688"/>
      <c r="C179" s="646"/>
      <c r="D179" s="647"/>
      <c r="E179" s="647"/>
      <c r="F179" s="648"/>
      <c r="G179" s="643"/>
      <c r="H179" s="644"/>
      <c r="I179" s="644"/>
      <c r="J179" s="644"/>
      <c r="K179" s="644"/>
      <c r="L179" s="644"/>
      <c r="M179" s="644"/>
      <c r="N179" s="645"/>
    </row>
    <row r="180" spans="1:14" s="3" customFormat="1" ht="18.75" hidden="1" customHeight="1" outlineLevel="1">
      <c r="A180" s="687"/>
      <c r="B180" s="688"/>
      <c r="C180" s="646"/>
      <c r="D180" s="647"/>
      <c r="E180" s="647"/>
      <c r="F180" s="648"/>
      <c r="G180" s="643"/>
      <c r="H180" s="644"/>
      <c r="I180" s="644"/>
      <c r="J180" s="644"/>
      <c r="K180" s="644"/>
      <c r="L180" s="644"/>
      <c r="M180" s="644"/>
      <c r="N180" s="645"/>
    </row>
    <row r="181" spans="1:14" s="3" customFormat="1" ht="18.75" hidden="1" customHeight="1" outlineLevel="1">
      <c r="A181" s="687"/>
      <c r="B181" s="688"/>
      <c r="C181" s="646"/>
      <c r="D181" s="647"/>
      <c r="E181" s="647"/>
      <c r="F181" s="648"/>
      <c r="G181" s="643"/>
      <c r="H181" s="644"/>
      <c r="I181" s="644"/>
      <c r="J181" s="644"/>
      <c r="K181" s="644"/>
      <c r="L181" s="644"/>
      <c r="M181" s="644"/>
      <c r="N181" s="645"/>
    </row>
    <row r="182" spans="1:14" s="3" customFormat="1" ht="18.75" hidden="1" customHeight="1" outlineLevel="1">
      <c r="A182" s="674"/>
      <c r="B182" s="706"/>
      <c r="C182" s="649"/>
      <c r="D182" s="650"/>
      <c r="E182" s="650"/>
      <c r="F182" s="651"/>
      <c r="G182" s="652"/>
      <c r="H182" s="653"/>
      <c r="I182" s="653"/>
      <c r="J182" s="653"/>
      <c r="K182" s="653"/>
      <c r="L182" s="653"/>
      <c r="M182" s="653"/>
      <c r="N182" s="654"/>
    </row>
    <row r="183" spans="1:14" collapsed="1">
      <c r="A183" s="148"/>
      <c r="B183" s="148"/>
    </row>
    <row r="184" spans="1:14" s="3" customFormat="1" ht="18.75" customHeight="1">
      <c r="A184" s="148" t="s">
        <v>395</v>
      </c>
      <c r="B184" s="96"/>
    </row>
    <row r="185" spans="1:14" s="3" customFormat="1" ht="4.5" customHeight="1">
      <c r="A185" s="44"/>
    </row>
    <row r="186" spans="1:14" s="3" customFormat="1" ht="18.75" customHeight="1">
      <c r="A186" s="501" t="s">
        <v>396</v>
      </c>
      <c r="B186" s="528"/>
      <c r="C186" s="723" t="s">
        <v>397</v>
      </c>
      <c r="D186" s="723"/>
      <c r="E186" s="723"/>
      <c r="F186" s="723"/>
      <c r="G186" s="723"/>
      <c r="H186" s="723"/>
      <c r="I186" s="723" t="s">
        <v>398</v>
      </c>
      <c r="J186" s="723"/>
      <c r="K186" s="723"/>
      <c r="L186" s="723"/>
      <c r="M186" s="723"/>
      <c r="N186" s="723"/>
    </row>
    <row r="187" spans="1:14" s="3" customFormat="1" ht="15" customHeight="1">
      <c r="A187" s="529"/>
      <c r="B187" s="530"/>
      <c r="C187" s="724" t="s">
        <v>399</v>
      </c>
      <c r="D187" s="724"/>
      <c r="E187" s="726" t="s">
        <v>400</v>
      </c>
      <c r="F187" s="727"/>
      <c r="G187" s="728" t="s">
        <v>401</v>
      </c>
      <c r="H187" s="729"/>
      <c r="I187" s="726" t="s">
        <v>399</v>
      </c>
      <c r="J187" s="727"/>
      <c r="K187" s="726" t="s">
        <v>400</v>
      </c>
      <c r="L187" s="727"/>
      <c r="M187" s="728" t="s">
        <v>401</v>
      </c>
      <c r="N187" s="729"/>
    </row>
    <row r="188" spans="1:14" s="3" customFormat="1" ht="26.25" customHeight="1">
      <c r="A188" s="529"/>
      <c r="B188" s="569"/>
      <c r="C188" s="409">
        <v>0</v>
      </c>
      <c r="D188" s="410" t="s">
        <v>402</v>
      </c>
      <c r="E188" s="411">
        <v>0</v>
      </c>
      <c r="F188" s="412" t="s">
        <v>402</v>
      </c>
      <c r="G188" s="409">
        <v>0</v>
      </c>
      <c r="H188" s="410" t="s">
        <v>402</v>
      </c>
      <c r="I188" s="413">
        <v>0</v>
      </c>
      <c r="J188" s="410" t="s">
        <v>402</v>
      </c>
      <c r="K188" s="411">
        <v>0</v>
      </c>
      <c r="L188" s="412" t="s">
        <v>402</v>
      </c>
      <c r="M188" s="409">
        <v>0</v>
      </c>
      <c r="N188" s="414" t="s">
        <v>402</v>
      </c>
    </row>
    <row r="189" spans="1:14" s="3" customFormat="1" ht="9" customHeight="1">
      <c r="A189" s="529"/>
      <c r="B189" s="530"/>
      <c r="C189" s="97"/>
      <c r="D189" s="415"/>
      <c r="E189" s="416"/>
      <c r="F189" s="415"/>
      <c r="G189" s="416"/>
      <c r="H189" s="415"/>
      <c r="I189" s="416"/>
      <c r="J189" s="415"/>
      <c r="K189" s="416"/>
      <c r="L189" s="415"/>
      <c r="M189" s="416"/>
      <c r="N189" s="417"/>
    </row>
    <row r="190" spans="1:14" s="3" customFormat="1" ht="18.75" customHeight="1">
      <c r="A190" s="529"/>
      <c r="B190" s="530"/>
      <c r="C190" s="723" t="s">
        <v>403</v>
      </c>
      <c r="D190" s="723"/>
      <c r="E190" s="723"/>
      <c r="F190" s="723"/>
      <c r="G190" s="723"/>
      <c r="H190" s="723"/>
      <c r="I190" s="723" t="s">
        <v>404</v>
      </c>
      <c r="J190" s="723"/>
      <c r="K190" s="723"/>
      <c r="L190" s="723"/>
      <c r="M190" s="723"/>
      <c r="N190" s="723"/>
    </row>
    <row r="191" spans="1:14" s="3" customFormat="1" ht="15" customHeight="1">
      <c r="A191" s="529"/>
      <c r="B191" s="530"/>
      <c r="C191" s="724" t="s">
        <v>399</v>
      </c>
      <c r="D191" s="724"/>
      <c r="E191" s="724" t="s">
        <v>400</v>
      </c>
      <c r="F191" s="724"/>
      <c r="G191" s="725" t="s">
        <v>401</v>
      </c>
      <c r="H191" s="725"/>
      <c r="I191" s="724" t="s">
        <v>399</v>
      </c>
      <c r="J191" s="724"/>
      <c r="K191" s="724" t="s">
        <v>400</v>
      </c>
      <c r="L191" s="724"/>
      <c r="M191" s="725" t="s">
        <v>401</v>
      </c>
      <c r="N191" s="725"/>
    </row>
    <row r="192" spans="1:14" s="3" customFormat="1" ht="26.25" customHeight="1">
      <c r="A192" s="523"/>
      <c r="B192" s="524"/>
      <c r="C192" s="413">
        <v>0</v>
      </c>
      <c r="D192" s="410" t="s">
        <v>402</v>
      </c>
      <c r="E192" s="411">
        <v>0</v>
      </c>
      <c r="F192" s="412" t="s">
        <v>402</v>
      </c>
      <c r="G192" s="409">
        <v>0</v>
      </c>
      <c r="H192" s="414" t="s">
        <v>402</v>
      </c>
      <c r="I192" s="409">
        <v>0</v>
      </c>
      <c r="J192" s="410" t="s">
        <v>405</v>
      </c>
      <c r="K192" s="411">
        <v>0</v>
      </c>
      <c r="L192" s="412" t="s">
        <v>405</v>
      </c>
      <c r="M192" s="409">
        <v>0</v>
      </c>
      <c r="N192" s="414" t="s">
        <v>405</v>
      </c>
    </row>
    <row r="193" spans="1:15" s="3" customFormat="1" ht="6.75" customHeight="1">
      <c r="A193" s="53"/>
      <c r="B193" s="53"/>
      <c r="C193" s="418"/>
      <c r="D193" s="419"/>
      <c r="E193" s="418"/>
      <c r="F193" s="419"/>
      <c r="G193" s="418"/>
      <c r="H193" s="419"/>
      <c r="I193" s="418"/>
      <c r="J193" s="419"/>
      <c r="K193" s="418"/>
      <c r="L193" s="419"/>
      <c r="M193" s="418"/>
      <c r="N193" s="419"/>
    </row>
    <row r="194" spans="1:15" s="3" customFormat="1" ht="145.5" customHeight="1">
      <c r="A194" s="720" t="s">
        <v>406</v>
      </c>
      <c r="B194" s="721"/>
      <c r="C194" s="713"/>
      <c r="D194" s="714"/>
      <c r="E194" s="714"/>
      <c r="F194" s="714"/>
      <c r="G194" s="714"/>
      <c r="H194" s="714"/>
      <c r="I194" s="714"/>
      <c r="J194" s="714"/>
      <c r="K194" s="714"/>
      <c r="L194" s="714"/>
      <c r="M194" s="714"/>
      <c r="N194" s="715"/>
      <c r="O194" s="39"/>
    </row>
    <row r="195" spans="1:15" s="3" customFormat="1" ht="145.5" customHeight="1">
      <c r="A195" s="720" t="s">
        <v>407</v>
      </c>
      <c r="B195" s="721"/>
      <c r="C195" s="713"/>
      <c r="D195" s="714"/>
      <c r="E195" s="714"/>
      <c r="F195" s="714"/>
      <c r="G195" s="714"/>
      <c r="H195" s="714"/>
      <c r="I195" s="714"/>
      <c r="J195" s="714"/>
      <c r="K195" s="714"/>
      <c r="L195" s="714"/>
      <c r="M195" s="714"/>
      <c r="N195" s="715"/>
      <c r="O195" s="39"/>
    </row>
    <row r="196" spans="1:15" s="3" customFormat="1" ht="18.75" customHeight="1">
      <c r="A196" s="722" t="s">
        <v>408</v>
      </c>
      <c r="B196" s="722"/>
      <c r="C196" s="722"/>
      <c r="D196" s="722"/>
      <c r="E196" s="722"/>
      <c r="F196" s="722"/>
      <c r="G196" s="722"/>
      <c r="H196" s="722"/>
      <c r="I196" s="722"/>
      <c r="J196" s="722"/>
      <c r="K196" s="722"/>
      <c r="L196" s="722"/>
      <c r="M196" s="722"/>
      <c r="N196" s="722"/>
    </row>
    <row r="197" spans="1:15" s="3" customFormat="1" ht="18.75" customHeight="1">
      <c r="A197" s="823" t="s">
        <v>409</v>
      </c>
      <c r="B197" s="823"/>
      <c r="C197" s="823"/>
      <c r="D197" s="823"/>
      <c r="E197" s="823"/>
      <c r="F197" s="823"/>
      <c r="G197" s="823"/>
      <c r="H197" s="823"/>
      <c r="I197" s="823"/>
      <c r="J197" s="823"/>
      <c r="K197" s="823"/>
      <c r="L197" s="823"/>
      <c r="M197" s="823"/>
      <c r="N197" s="823"/>
    </row>
    <row r="198" spans="1:15" s="3" customFormat="1" ht="18.75" customHeight="1">
      <c r="A198" s="267" t="s">
        <v>410</v>
      </c>
      <c r="B198" s="267"/>
      <c r="C198" s="267"/>
      <c r="D198" s="267"/>
      <c r="E198" s="267"/>
      <c r="F198" s="267"/>
      <c r="G198" s="267"/>
      <c r="H198" s="267"/>
      <c r="I198" s="267"/>
      <c r="J198" s="267"/>
      <c r="K198" s="267"/>
      <c r="L198" s="267"/>
      <c r="M198" s="267"/>
      <c r="N198" s="267"/>
    </row>
    <row r="199" spans="1:15" s="3" customFormat="1" ht="18.75" customHeight="1">
      <c r="A199" s="63"/>
      <c r="B199" s="63"/>
      <c r="C199" s="63"/>
      <c r="D199" s="63"/>
      <c r="E199" s="63"/>
      <c r="F199" s="63"/>
      <c r="G199" s="63"/>
      <c r="H199" s="63"/>
      <c r="I199" s="63"/>
      <c r="J199" s="63"/>
      <c r="K199" s="63"/>
      <c r="L199" s="63"/>
      <c r="M199" s="63"/>
      <c r="N199" s="63"/>
    </row>
    <row r="200" spans="1:15" s="3" customFormat="1" ht="59.25" customHeight="1">
      <c r="A200" s="824" t="s">
        <v>411</v>
      </c>
      <c r="B200" s="824"/>
      <c r="C200" s="824"/>
      <c r="D200" s="824"/>
      <c r="E200" s="824"/>
      <c r="F200" s="824"/>
      <c r="G200" s="824"/>
      <c r="H200" s="824"/>
      <c r="I200" s="824"/>
      <c r="J200" s="824"/>
      <c r="K200" s="824"/>
      <c r="L200" s="824"/>
      <c r="M200" s="824"/>
      <c r="N200" s="824"/>
    </row>
    <row r="201" spans="1:15" s="3" customFormat="1" ht="4.5" customHeight="1">
      <c r="A201" s="44"/>
    </row>
    <row r="202" spans="1:15" s="3" customFormat="1">
      <c r="A202" s="730" t="s">
        <v>412</v>
      </c>
      <c r="B202" s="730"/>
      <c r="C202" s="730"/>
      <c r="D202" s="730"/>
      <c r="E202" s="730"/>
      <c r="F202" s="730"/>
      <c r="G202" s="730"/>
      <c r="H202" s="730"/>
      <c r="I202" s="730"/>
      <c r="J202" s="730"/>
      <c r="K202" s="730"/>
      <c r="L202" s="730"/>
      <c r="M202" s="730"/>
      <c r="N202" s="730"/>
      <c r="O202" s="39"/>
    </row>
    <row r="203" spans="1:15" s="3" customFormat="1" ht="33.75" customHeight="1">
      <c r="A203" s="512" t="s">
        <v>413</v>
      </c>
      <c r="B203" s="548"/>
      <c r="C203" s="658"/>
      <c r="D203" s="659"/>
      <c r="E203" s="659"/>
      <c r="F203" s="659"/>
      <c r="G203" s="659"/>
      <c r="H203" s="659"/>
      <c r="I203" s="659"/>
      <c r="J203" s="659"/>
      <c r="K203" s="659"/>
      <c r="L203" s="659"/>
      <c r="M203" s="659"/>
      <c r="N203" s="660"/>
      <c r="O203" s="39"/>
    </row>
    <row r="204" spans="1:15" s="3" customFormat="1" ht="22.5" customHeight="1">
      <c r="A204" s="512" t="s">
        <v>414</v>
      </c>
      <c r="B204" s="548"/>
      <c r="C204" s="731"/>
      <c r="D204" s="732"/>
      <c r="E204" s="733"/>
      <c r="F204" s="734" t="s">
        <v>415</v>
      </c>
      <c r="G204" s="735"/>
      <c r="H204" s="736"/>
      <c r="I204" s="737"/>
      <c r="J204" s="420" t="s">
        <v>416</v>
      </c>
      <c r="K204" s="738" t="s">
        <v>417</v>
      </c>
      <c r="L204" s="739"/>
      <c r="M204" s="421"/>
      <c r="N204" s="422" t="s">
        <v>418</v>
      </c>
      <c r="O204" s="39"/>
    </row>
    <row r="205" spans="1:15" s="3" customFormat="1" ht="37.5" customHeight="1">
      <c r="A205" s="512" t="s">
        <v>419</v>
      </c>
      <c r="B205" s="548"/>
      <c r="C205" s="658"/>
      <c r="D205" s="659"/>
      <c r="E205" s="659"/>
      <c r="F205" s="659"/>
      <c r="G205" s="659"/>
      <c r="H205" s="659"/>
      <c r="I205" s="659"/>
      <c r="J205" s="659"/>
      <c r="K205" s="659"/>
      <c r="L205" s="659"/>
      <c r="M205" s="659"/>
      <c r="N205" s="660"/>
      <c r="O205" s="39"/>
    </row>
    <row r="206" spans="1:15" s="3" customFormat="1" ht="22.5" customHeight="1">
      <c r="A206" s="512" t="s">
        <v>420</v>
      </c>
      <c r="B206" s="548"/>
      <c r="C206" s="658"/>
      <c r="D206" s="659"/>
      <c r="E206" s="659"/>
      <c r="F206" s="659"/>
      <c r="G206" s="659"/>
      <c r="H206" s="659"/>
      <c r="I206" s="659"/>
      <c r="J206" s="659"/>
      <c r="K206" s="659"/>
      <c r="L206" s="659"/>
      <c r="M206" s="659"/>
      <c r="N206" s="660"/>
      <c r="O206" s="39"/>
    </row>
    <row r="207" spans="1:15" s="3" customFormat="1" ht="27" customHeight="1">
      <c r="A207" s="512" t="s">
        <v>421</v>
      </c>
      <c r="B207" s="548"/>
      <c r="C207" s="658"/>
      <c r="D207" s="659"/>
      <c r="E207" s="659"/>
      <c r="F207" s="659"/>
      <c r="G207" s="659"/>
      <c r="H207" s="659"/>
      <c r="I207" s="659"/>
      <c r="J207" s="659"/>
      <c r="K207" s="659"/>
      <c r="L207" s="659"/>
      <c r="M207" s="659"/>
      <c r="N207" s="660"/>
      <c r="O207" s="39"/>
    </row>
    <row r="208" spans="1:15" s="3" customFormat="1" ht="13.5" customHeight="1">
      <c r="A208" s="501" t="s">
        <v>422</v>
      </c>
      <c r="B208" s="522"/>
      <c r="C208" s="606"/>
      <c r="D208" s="607"/>
      <c r="E208" s="608"/>
      <c r="F208" s="745" t="s">
        <v>423</v>
      </c>
      <c r="G208" s="745"/>
      <c r="H208" s="608"/>
      <c r="I208" s="746" t="s">
        <v>424</v>
      </c>
      <c r="J208" s="745" t="s">
        <v>425</v>
      </c>
      <c r="K208" s="745"/>
      <c r="L208" s="745"/>
      <c r="M208" s="608"/>
      <c r="N208" s="741" t="s">
        <v>405</v>
      </c>
      <c r="O208" s="39"/>
    </row>
    <row r="209" spans="1:15" s="3" customFormat="1" ht="13.5" customHeight="1">
      <c r="A209" s="523"/>
      <c r="B209" s="524"/>
      <c r="C209" s="743"/>
      <c r="D209" s="744"/>
      <c r="E209" s="740"/>
      <c r="F209" s="745"/>
      <c r="G209" s="745"/>
      <c r="H209" s="740"/>
      <c r="I209" s="747"/>
      <c r="J209" s="745"/>
      <c r="K209" s="745"/>
      <c r="L209" s="745"/>
      <c r="M209" s="740"/>
      <c r="N209" s="742"/>
      <c r="O209" s="39"/>
    </row>
    <row r="210" spans="1:15" s="36" customFormat="1" ht="7.5" customHeight="1">
      <c r="A210" s="58"/>
      <c r="B210" s="49"/>
      <c r="C210" s="49"/>
      <c r="D210" s="49"/>
      <c r="E210" s="49"/>
      <c r="F210" s="49"/>
      <c r="G210" s="49"/>
      <c r="H210" s="49"/>
      <c r="I210" s="49"/>
      <c r="J210" s="49"/>
      <c r="K210" s="49"/>
      <c r="L210" s="49"/>
      <c r="M210" s="49"/>
      <c r="N210" s="49"/>
    </row>
    <row r="211" spans="1:15" s="3" customFormat="1" ht="12">
      <c r="A211" s="730" t="s">
        <v>426</v>
      </c>
      <c r="B211" s="730"/>
      <c r="C211" s="730"/>
      <c r="D211" s="730"/>
      <c r="E211" s="730"/>
      <c r="F211" s="730"/>
      <c r="G211" s="730"/>
      <c r="H211" s="730"/>
      <c r="I211" s="730"/>
      <c r="J211" s="730"/>
      <c r="K211" s="730"/>
      <c r="L211" s="730"/>
      <c r="M211" s="730"/>
      <c r="N211" s="730"/>
      <c r="O211" s="266"/>
    </row>
    <row r="212" spans="1:15" s="3" customFormat="1" ht="33.75" customHeight="1">
      <c r="A212" s="512" t="s">
        <v>413</v>
      </c>
      <c r="B212" s="548"/>
      <c r="C212" s="658"/>
      <c r="D212" s="659"/>
      <c r="E212" s="659"/>
      <c r="F212" s="659"/>
      <c r="G212" s="659"/>
      <c r="H212" s="659"/>
      <c r="I212" s="659"/>
      <c r="J212" s="659"/>
      <c r="K212" s="659"/>
      <c r="L212" s="659"/>
      <c r="M212" s="659"/>
      <c r="N212" s="660"/>
      <c r="O212" s="39"/>
    </row>
    <row r="213" spans="1:15" s="3" customFormat="1" ht="22.5" customHeight="1">
      <c r="A213" s="512" t="s">
        <v>414</v>
      </c>
      <c r="B213" s="548"/>
      <c r="C213" s="731"/>
      <c r="D213" s="732"/>
      <c r="E213" s="733"/>
      <c r="F213" s="734" t="s">
        <v>415</v>
      </c>
      <c r="G213" s="735"/>
      <c r="H213" s="736"/>
      <c r="I213" s="737"/>
      <c r="J213" s="420" t="s">
        <v>416</v>
      </c>
      <c r="K213" s="738" t="s">
        <v>417</v>
      </c>
      <c r="L213" s="739"/>
      <c r="M213" s="421"/>
      <c r="N213" s="422" t="s">
        <v>418</v>
      </c>
      <c r="O213" s="39"/>
    </row>
    <row r="214" spans="1:15" s="3" customFormat="1" ht="37.5" customHeight="1">
      <c r="A214" s="512" t="s">
        <v>419</v>
      </c>
      <c r="B214" s="548"/>
      <c r="C214" s="658"/>
      <c r="D214" s="659"/>
      <c r="E214" s="659"/>
      <c r="F214" s="659"/>
      <c r="G214" s="659"/>
      <c r="H214" s="659"/>
      <c r="I214" s="659"/>
      <c r="J214" s="659"/>
      <c r="K214" s="659"/>
      <c r="L214" s="659"/>
      <c r="M214" s="659"/>
      <c r="N214" s="660"/>
      <c r="O214" s="39"/>
    </row>
    <row r="215" spans="1:15" s="3" customFormat="1" ht="22.5" customHeight="1">
      <c r="A215" s="512" t="s">
        <v>420</v>
      </c>
      <c r="B215" s="548"/>
      <c r="C215" s="658"/>
      <c r="D215" s="659"/>
      <c r="E215" s="659"/>
      <c r="F215" s="659"/>
      <c r="G215" s="659"/>
      <c r="H215" s="659"/>
      <c r="I215" s="659"/>
      <c r="J215" s="659"/>
      <c r="K215" s="659"/>
      <c r="L215" s="659"/>
      <c r="M215" s="659"/>
      <c r="N215" s="660"/>
      <c r="O215" s="39"/>
    </row>
    <row r="216" spans="1:15" s="3" customFormat="1" ht="27" customHeight="1">
      <c r="A216" s="512" t="s">
        <v>421</v>
      </c>
      <c r="B216" s="548"/>
      <c r="C216" s="658"/>
      <c r="D216" s="659"/>
      <c r="E216" s="659"/>
      <c r="F216" s="659"/>
      <c r="G216" s="659"/>
      <c r="H216" s="659"/>
      <c r="I216" s="659"/>
      <c r="J216" s="659"/>
      <c r="K216" s="659"/>
      <c r="L216" s="659"/>
      <c r="M216" s="659"/>
      <c r="N216" s="660"/>
      <c r="O216" s="39"/>
    </row>
    <row r="217" spans="1:15" s="3" customFormat="1" ht="13.5" customHeight="1">
      <c r="A217" s="501" t="s">
        <v>422</v>
      </c>
      <c r="B217" s="522"/>
      <c r="C217" s="606"/>
      <c r="D217" s="607"/>
      <c r="E217" s="608"/>
      <c r="F217" s="745" t="s">
        <v>423</v>
      </c>
      <c r="G217" s="745"/>
      <c r="H217" s="608"/>
      <c r="I217" s="746" t="s">
        <v>424</v>
      </c>
      <c r="J217" s="745" t="s">
        <v>425</v>
      </c>
      <c r="K217" s="745"/>
      <c r="L217" s="745"/>
      <c r="M217" s="608"/>
      <c r="N217" s="741" t="s">
        <v>405</v>
      </c>
      <c r="O217" s="39"/>
    </row>
    <row r="218" spans="1:15" s="3" customFormat="1" ht="13.5" customHeight="1">
      <c r="A218" s="523"/>
      <c r="B218" s="524"/>
      <c r="C218" s="743"/>
      <c r="D218" s="744"/>
      <c r="E218" s="740"/>
      <c r="F218" s="745"/>
      <c r="G218" s="745"/>
      <c r="H218" s="740"/>
      <c r="I218" s="747"/>
      <c r="J218" s="745"/>
      <c r="K218" s="745"/>
      <c r="L218" s="745"/>
      <c r="M218" s="740"/>
      <c r="N218" s="742"/>
      <c r="O218" s="39"/>
    </row>
    <row r="219" spans="1:15" s="36" customFormat="1" ht="7.5" customHeight="1">
      <c r="A219" s="58"/>
      <c r="B219" s="49"/>
      <c r="C219" s="49"/>
      <c r="D219" s="49"/>
      <c r="E219" s="49"/>
      <c r="F219" s="49"/>
      <c r="G219" s="49"/>
      <c r="H219" s="49"/>
      <c r="I219" s="49"/>
      <c r="J219" s="49"/>
      <c r="K219" s="49"/>
      <c r="L219" s="49"/>
      <c r="M219" s="49"/>
      <c r="N219" s="49"/>
    </row>
    <row r="220" spans="1:15" s="3" customFormat="1" ht="12">
      <c r="A220" s="730" t="s">
        <v>427</v>
      </c>
      <c r="B220" s="730"/>
      <c r="C220" s="730"/>
      <c r="D220" s="730"/>
      <c r="E220" s="730"/>
      <c r="F220" s="730"/>
      <c r="G220" s="730"/>
      <c r="H220" s="730"/>
      <c r="I220" s="730"/>
      <c r="J220" s="730"/>
      <c r="K220" s="730"/>
      <c r="L220" s="730"/>
      <c r="M220" s="730"/>
      <c r="N220" s="730"/>
      <c r="O220" s="266"/>
    </row>
    <row r="221" spans="1:15" s="3" customFormat="1" ht="33.75" customHeight="1">
      <c r="A221" s="512" t="s">
        <v>413</v>
      </c>
      <c r="B221" s="548"/>
      <c r="C221" s="658"/>
      <c r="D221" s="659"/>
      <c r="E221" s="659"/>
      <c r="F221" s="659"/>
      <c r="G221" s="659"/>
      <c r="H221" s="659"/>
      <c r="I221" s="659"/>
      <c r="J221" s="659"/>
      <c r="K221" s="659"/>
      <c r="L221" s="659"/>
      <c r="M221" s="659"/>
      <c r="N221" s="660"/>
      <c r="O221" s="39"/>
    </row>
    <row r="222" spans="1:15" s="3" customFormat="1" ht="22.5" customHeight="1">
      <c r="A222" s="512" t="s">
        <v>414</v>
      </c>
      <c r="B222" s="548"/>
      <c r="C222" s="731"/>
      <c r="D222" s="732"/>
      <c r="E222" s="733"/>
      <c r="F222" s="734" t="s">
        <v>415</v>
      </c>
      <c r="G222" s="735"/>
      <c r="H222" s="736"/>
      <c r="I222" s="737"/>
      <c r="J222" s="420" t="s">
        <v>416</v>
      </c>
      <c r="K222" s="738" t="s">
        <v>417</v>
      </c>
      <c r="L222" s="739"/>
      <c r="M222" s="421"/>
      <c r="N222" s="422" t="s">
        <v>418</v>
      </c>
      <c r="O222" s="39"/>
    </row>
    <row r="223" spans="1:15" s="3" customFormat="1" ht="37.5" customHeight="1">
      <c r="A223" s="512" t="s">
        <v>419</v>
      </c>
      <c r="B223" s="548"/>
      <c r="C223" s="658"/>
      <c r="D223" s="659"/>
      <c r="E223" s="659"/>
      <c r="F223" s="659"/>
      <c r="G223" s="659"/>
      <c r="H223" s="659"/>
      <c r="I223" s="659"/>
      <c r="J223" s="659"/>
      <c r="K223" s="659"/>
      <c r="L223" s="659"/>
      <c r="M223" s="659"/>
      <c r="N223" s="660"/>
      <c r="O223" s="39"/>
    </row>
    <row r="224" spans="1:15" s="3" customFormat="1" ht="22.5" customHeight="1">
      <c r="A224" s="512" t="s">
        <v>420</v>
      </c>
      <c r="B224" s="548"/>
      <c r="C224" s="658"/>
      <c r="D224" s="659"/>
      <c r="E224" s="659"/>
      <c r="F224" s="659"/>
      <c r="G224" s="659"/>
      <c r="H224" s="659"/>
      <c r="I224" s="659"/>
      <c r="J224" s="659"/>
      <c r="K224" s="659"/>
      <c r="L224" s="659"/>
      <c r="M224" s="659"/>
      <c r="N224" s="660"/>
      <c r="O224" s="39"/>
    </row>
    <row r="225" spans="1:15" s="3" customFormat="1" ht="27" customHeight="1">
      <c r="A225" s="512" t="s">
        <v>421</v>
      </c>
      <c r="B225" s="548"/>
      <c r="C225" s="658"/>
      <c r="D225" s="659"/>
      <c r="E225" s="659"/>
      <c r="F225" s="659"/>
      <c r="G225" s="659"/>
      <c r="H225" s="659"/>
      <c r="I225" s="659"/>
      <c r="J225" s="659"/>
      <c r="K225" s="659"/>
      <c r="L225" s="659"/>
      <c r="M225" s="659"/>
      <c r="N225" s="660"/>
      <c r="O225" s="39"/>
    </row>
    <row r="226" spans="1:15" s="3" customFormat="1" ht="13.5" customHeight="1">
      <c r="A226" s="501" t="s">
        <v>422</v>
      </c>
      <c r="B226" s="522"/>
      <c r="C226" s="606"/>
      <c r="D226" s="607"/>
      <c r="E226" s="608"/>
      <c r="F226" s="745" t="s">
        <v>423</v>
      </c>
      <c r="G226" s="745"/>
      <c r="H226" s="608"/>
      <c r="I226" s="746" t="s">
        <v>424</v>
      </c>
      <c r="J226" s="745" t="s">
        <v>425</v>
      </c>
      <c r="K226" s="745"/>
      <c r="L226" s="745"/>
      <c r="M226" s="608"/>
      <c r="N226" s="741" t="s">
        <v>405</v>
      </c>
      <c r="O226" s="39"/>
    </row>
    <row r="227" spans="1:15" s="3" customFormat="1" ht="13.5" customHeight="1">
      <c r="A227" s="523"/>
      <c r="B227" s="524"/>
      <c r="C227" s="743"/>
      <c r="D227" s="744"/>
      <c r="E227" s="740"/>
      <c r="F227" s="745"/>
      <c r="G227" s="745"/>
      <c r="H227" s="740"/>
      <c r="I227" s="747"/>
      <c r="J227" s="745"/>
      <c r="K227" s="745"/>
      <c r="L227" s="745"/>
      <c r="M227" s="740"/>
      <c r="N227" s="742"/>
      <c r="O227" s="39"/>
    </row>
    <row r="228" spans="1:15" s="36" customFormat="1" ht="7.5" customHeight="1">
      <c r="A228" s="58"/>
      <c r="B228" s="49"/>
      <c r="C228" s="49"/>
      <c r="D228" s="49"/>
      <c r="E228" s="49"/>
      <c r="F228" s="49"/>
      <c r="G228" s="49"/>
      <c r="H228" s="49"/>
      <c r="I228" s="49"/>
      <c r="J228" s="49"/>
      <c r="K228" s="49"/>
      <c r="L228" s="49"/>
      <c r="M228" s="49"/>
      <c r="N228" s="49"/>
    </row>
    <row r="229" spans="1:15" s="3" customFormat="1" ht="12">
      <c r="A229" s="730" t="s">
        <v>428</v>
      </c>
      <c r="B229" s="730"/>
      <c r="C229" s="730"/>
      <c r="D229" s="730"/>
      <c r="E229" s="730"/>
      <c r="F229" s="730"/>
      <c r="G229" s="730"/>
      <c r="H229" s="730"/>
      <c r="I229" s="730"/>
      <c r="J229" s="730"/>
      <c r="K229" s="730"/>
      <c r="L229" s="730"/>
      <c r="M229" s="730"/>
      <c r="N229" s="730"/>
      <c r="O229" s="266"/>
    </row>
    <row r="230" spans="1:15" s="3" customFormat="1" ht="33.75" customHeight="1">
      <c r="A230" s="512" t="s">
        <v>413</v>
      </c>
      <c r="B230" s="548"/>
      <c r="C230" s="658"/>
      <c r="D230" s="659"/>
      <c r="E230" s="659"/>
      <c r="F230" s="659"/>
      <c r="G230" s="659"/>
      <c r="H230" s="659"/>
      <c r="I230" s="659"/>
      <c r="J230" s="659"/>
      <c r="K230" s="659"/>
      <c r="L230" s="659"/>
      <c r="M230" s="659"/>
      <c r="N230" s="660"/>
      <c r="O230" s="39"/>
    </row>
    <row r="231" spans="1:15" s="3" customFormat="1" ht="22.5" customHeight="1">
      <c r="A231" s="512" t="s">
        <v>414</v>
      </c>
      <c r="B231" s="548"/>
      <c r="C231" s="731"/>
      <c r="D231" s="732"/>
      <c r="E231" s="733"/>
      <c r="F231" s="734" t="s">
        <v>415</v>
      </c>
      <c r="G231" s="735"/>
      <c r="H231" s="736"/>
      <c r="I231" s="737"/>
      <c r="J231" s="420" t="s">
        <v>416</v>
      </c>
      <c r="K231" s="738" t="s">
        <v>417</v>
      </c>
      <c r="L231" s="739"/>
      <c r="M231" s="421"/>
      <c r="N231" s="422" t="s">
        <v>418</v>
      </c>
      <c r="O231" s="39"/>
    </row>
    <row r="232" spans="1:15" s="3" customFormat="1" ht="37.5" customHeight="1">
      <c r="A232" s="512" t="s">
        <v>419</v>
      </c>
      <c r="B232" s="548"/>
      <c r="C232" s="658"/>
      <c r="D232" s="659"/>
      <c r="E232" s="659"/>
      <c r="F232" s="659"/>
      <c r="G232" s="659"/>
      <c r="H232" s="659"/>
      <c r="I232" s="659"/>
      <c r="J232" s="659"/>
      <c r="K232" s="659"/>
      <c r="L232" s="659"/>
      <c r="M232" s="659"/>
      <c r="N232" s="660"/>
      <c r="O232" s="39"/>
    </row>
    <row r="233" spans="1:15" s="3" customFormat="1" ht="22.5" customHeight="1">
      <c r="A233" s="512" t="s">
        <v>420</v>
      </c>
      <c r="B233" s="548"/>
      <c r="C233" s="658"/>
      <c r="D233" s="659"/>
      <c r="E233" s="659"/>
      <c r="F233" s="659"/>
      <c r="G233" s="659"/>
      <c r="H233" s="659"/>
      <c r="I233" s="659"/>
      <c r="J233" s="659"/>
      <c r="K233" s="659"/>
      <c r="L233" s="659"/>
      <c r="M233" s="659"/>
      <c r="N233" s="660"/>
      <c r="O233" s="39"/>
    </row>
    <row r="234" spans="1:15" s="3" customFormat="1" ht="27" customHeight="1">
      <c r="A234" s="512" t="s">
        <v>421</v>
      </c>
      <c r="B234" s="548"/>
      <c r="C234" s="658"/>
      <c r="D234" s="659"/>
      <c r="E234" s="659"/>
      <c r="F234" s="659"/>
      <c r="G234" s="659"/>
      <c r="H234" s="659"/>
      <c r="I234" s="659"/>
      <c r="J234" s="659"/>
      <c r="K234" s="659"/>
      <c r="L234" s="659"/>
      <c r="M234" s="659"/>
      <c r="N234" s="660"/>
      <c r="O234" s="39"/>
    </row>
    <row r="235" spans="1:15" s="3" customFormat="1" ht="13.5" customHeight="1">
      <c r="A235" s="501" t="s">
        <v>422</v>
      </c>
      <c r="B235" s="522"/>
      <c r="C235" s="606"/>
      <c r="D235" s="607"/>
      <c r="E235" s="608"/>
      <c r="F235" s="745" t="s">
        <v>423</v>
      </c>
      <c r="G235" s="745"/>
      <c r="H235" s="608"/>
      <c r="I235" s="746" t="s">
        <v>424</v>
      </c>
      <c r="J235" s="745" t="s">
        <v>425</v>
      </c>
      <c r="K235" s="745"/>
      <c r="L235" s="745"/>
      <c r="M235" s="608"/>
      <c r="N235" s="741" t="s">
        <v>405</v>
      </c>
      <c r="O235" s="39"/>
    </row>
    <row r="236" spans="1:15" s="3" customFormat="1" ht="13.5" customHeight="1">
      <c r="A236" s="523"/>
      <c r="B236" s="524"/>
      <c r="C236" s="743"/>
      <c r="D236" s="744"/>
      <c r="E236" s="740"/>
      <c r="F236" s="745"/>
      <c r="G236" s="745"/>
      <c r="H236" s="740"/>
      <c r="I236" s="747"/>
      <c r="J236" s="745"/>
      <c r="K236" s="745"/>
      <c r="L236" s="745"/>
      <c r="M236" s="740"/>
      <c r="N236" s="742"/>
      <c r="O236" s="39"/>
    </row>
    <row r="238" spans="1:15">
      <c r="A238" s="36"/>
      <c r="B238" s="64"/>
      <c r="C238" s="64"/>
      <c r="D238" s="64"/>
      <c r="E238" s="64"/>
      <c r="F238" s="64"/>
      <c r="G238" s="64"/>
      <c r="H238" s="64"/>
      <c r="I238" s="64"/>
      <c r="J238" s="64"/>
      <c r="K238" s="64"/>
      <c r="L238" s="64"/>
      <c r="M238" s="64"/>
      <c r="N238" s="64"/>
    </row>
    <row r="239" spans="1:15" s="3" customFormat="1">
      <c r="A239" s="748" t="s">
        <v>429</v>
      </c>
      <c r="B239" s="748"/>
      <c r="C239" s="748"/>
      <c r="D239" s="748"/>
      <c r="E239" s="748"/>
      <c r="F239" s="748"/>
      <c r="G239" s="748"/>
      <c r="H239" s="748"/>
      <c r="I239" s="748"/>
      <c r="J239" s="748"/>
      <c r="K239" s="748"/>
      <c r="L239" s="748"/>
      <c r="M239" s="748"/>
      <c r="N239" s="748"/>
    </row>
    <row r="240" spans="1:15" s="3" customFormat="1" ht="4.5" customHeight="1">
      <c r="A240" s="44"/>
    </row>
    <row r="241" spans="1:14" s="3" customFormat="1" ht="65.25" customHeight="1">
      <c r="A241" s="512" t="s">
        <v>430</v>
      </c>
      <c r="B241" s="548"/>
      <c r="C241" s="549"/>
      <c r="D241" s="550"/>
      <c r="E241" s="550"/>
      <c r="F241" s="550"/>
      <c r="G241" s="550"/>
      <c r="H241" s="550"/>
      <c r="I241" s="550"/>
      <c r="J241" s="550"/>
      <c r="K241" s="550"/>
      <c r="L241" s="550"/>
      <c r="M241" s="550"/>
      <c r="N241" s="551"/>
    </row>
    <row r="242" spans="1:14" s="3" customFormat="1" ht="65.25" customHeight="1">
      <c r="A242" s="512" t="s">
        <v>431</v>
      </c>
      <c r="B242" s="548"/>
      <c r="C242" s="549"/>
      <c r="D242" s="550"/>
      <c r="E242" s="550"/>
      <c r="F242" s="550"/>
      <c r="G242" s="550"/>
      <c r="H242" s="550"/>
      <c r="I242" s="550"/>
      <c r="J242" s="550"/>
      <c r="K242" s="550"/>
      <c r="L242" s="550"/>
      <c r="M242" s="550"/>
      <c r="N242" s="551"/>
    </row>
    <row r="243" spans="1:14" s="3" customFormat="1" ht="18.75" customHeight="1">
      <c r="A243" s="53"/>
      <c r="B243" s="53"/>
      <c r="C243" s="41"/>
      <c r="D243" s="41"/>
      <c r="E243" s="41"/>
      <c r="F243" s="41"/>
      <c r="G243" s="41"/>
      <c r="H243" s="41"/>
      <c r="I243" s="41"/>
      <c r="J243" s="41"/>
      <c r="K243" s="41"/>
      <c r="L243" s="41"/>
      <c r="M243" s="41"/>
      <c r="N243" s="41"/>
    </row>
    <row r="244" spans="1:14" s="3" customFormat="1">
      <c r="A244" s="748" t="s">
        <v>432</v>
      </c>
      <c r="B244" s="748"/>
      <c r="C244" s="748"/>
      <c r="D244" s="748"/>
      <c r="E244" s="748"/>
      <c r="F244" s="748"/>
      <c r="G244" s="748"/>
      <c r="H244" s="748"/>
      <c r="I244" s="748"/>
      <c r="J244" s="748"/>
      <c r="K244" s="748"/>
      <c r="L244" s="748"/>
      <c r="M244" s="748"/>
      <c r="N244" s="748"/>
    </row>
    <row r="245" spans="1:14" s="3" customFormat="1" ht="4.5" customHeight="1">
      <c r="A245" s="44"/>
    </row>
    <row r="246" spans="1:14" ht="19.5" customHeight="1">
      <c r="A246" s="501" t="s">
        <v>433</v>
      </c>
      <c r="B246" s="522"/>
      <c r="C246" s="423" t="s">
        <v>348</v>
      </c>
      <c r="D246" s="531"/>
      <c r="E246" s="531"/>
      <c r="F246" s="531"/>
      <c r="G246" s="531"/>
      <c r="H246" s="531"/>
      <c r="I246" s="749"/>
      <c r="J246" s="750" t="s">
        <v>434</v>
      </c>
      <c r="K246" s="751"/>
      <c r="L246" s="751"/>
      <c r="M246" s="751"/>
      <c r="N246" s="752"/>
    </row>
    <row r="247" spans="1:14" s="3" customFormat="1" ht="20.100000000000001" customHeight="1">
      <c r="A247" s="529"/>
      <c r="B247" s="569"/>
      <c r="C247" s="65" t="s">
        <v>435</v>
      </c>
      <c r="D247" s="753"/>
      <c r="E247" s="753"/>
      <c r="F247" s="753"/>
      <c r="G247" s="753"/>
      <c r="H247" s="753"/>
      <c r="I247" s="754"/>
      <c r="J247" s="516"/>
      <c r="K247" s="517"/>
      <c r="L247" s="517"/>
      <c r="M247" s="517"/>
      <c r="N247" s="518"/>
    </row>
    <row r="248" spans="1:14" s="3" customFormat="1" ht="20.100000000000001" customHeight="1">
      <c r="A248" s="523"/>
      <c r="B248" s="524"/>
      <c r="C248" s="66" t="s">
        <v>436</v>
      </c>
      <c r="D248" s="547"/>
      <c r="E248" s="547"/>
      <c r="F248" s="547"/>
      <c r="G248" s="547"/>
      <c r="H248" s="547"/>
      <c r="I248" s="547"/>
      <c r="J248" s="759"/>
      <c r="K248" s="760"/>
      <c r="L248" s="760"/>
      <c r="M248" s="760"/>
      <c r="N248" s="761"/>
    </row>
    <row r="249" spans="1:14" s="3" customFormat="1" ht="9.75" customHeight="1">
      <c r="B249" s="64"/>
      <c r="F249" s="64"/>
      <c r="N249" s="424"/>
    </row>
    <row r="250" spans="1:14" ht="19.5" customHeight="1">
      <c r="A250" s="501" t="s">
        <v>437</v>
      </c>
      <c r="B250" s="522"/>
      <c r="C250" s="423" t="s">
        <v>348</v>
      </c>
      <c r="D250" s="531"/>
      <c r="E250" s="531"/>
      <c r="F250" s="531"/>
      <c r="G250" s="531"/>
      <c r="H250" s="531"/>
      <c r="I250" s="749"/>
      <c r="J250" s="750" t="s">
        <v>434</v>
      </c>
      <c r="K250" s="751"/>
      <c r="L250" s="751"/>
      <c r="M250" s="751"/>
      <c r="N250" s="752"/>
    </row>
    <row r="251" spans="1:14" s="3" customFormat="1" ht="20.100000000000001" customHeight="1">
      <c r="A251" s="529"/>
      <c r="B251" s="569"/>
      <c r="C251" s="65" t="s">
        <v>435</v>
      </c>
      <c r="D251" s="753"/>
      <c r="E251" s="753"/>
      <c r="F251" s="753"/>
      <c r="G251" s="753"/>
      <c r="H251" s="753"/>
      <c r="I251" s="754"/>
      <c r="J251" s="755"/>
      <c r="K251" s="756"/>
      <c r="L251" s="756"/>
      <c r="M251" s="756"/>
      <c r="N251" s="757"/>
    </row>
    <row r="252" spans="1:14" s="3" customFormat="1" ht="20.100000000000001" customHeight="1">
      <c r="A252" s="523"/>
      <c r="B252" s="524"/>
      <c r="C252" s="66" t="s">
        <v>436</v>
      </c>
      <c r="D252" s="547"/>
      <c r="E252" s="547"/>
      <c r="F252" s="547"/>
      <c r="G252" s="547"/>
      <c r="H252" s="547"/>
      <c r="I252" s="547"/>
      <c r="J252" s="762" t="s">
        <v>438</v>
      </c>
      <c r="K252" s="763"/>
      <c r="L252" s="763"/>
      <c r="M252" s="758"/>
      <c r="N252" s="758"/>
    </row>
    <row r="253" spans="1:14" s="3" customFormat="1" ht="12" customHeight="1">
      <c r="B253" s="64"/>
      <c r="F253" s="64"/>
      <c r="N253" s="287"/>
    </row>
    <row r="254" spans="1:14" ht="19.5" customHeight="1">
      <c r="A254" s="501" t="s">
        <v>439</v>
      </c>
      <c r="B254" s="522"/>
      <c r="C254" s="423" t="s">
        <v>348</v>
      </c>
      <c r="D254" s="531"/>
      <c r="E254" s="531"/>
      <c r="F254" s="531"/>
      <c r="G254" s="531"/>
      <c r="H254" s="531"/>
      <c r="I254" s="749"/>
      <c r="J254" s="750" t="s">
        <v>434</v>
      </c>
      <c r="K254" s="751"/>
      <c r="L254" s="751"/>
      <c r="M254" s="751"/>
      <c r="N254" s="752"/>
    </row>
    <row r="255" spans="1:14" s="3" customFormat="1" ht="20.100000000000001" customHeight="1">
      <c r="A255" s="529"/>
      <c r="B255" s="569"/>
      <c r="C255" s="65" t="s">
        <v>435</v>
      </c>
      <c r="D255" s="753"/>
      <c r="E255" s="753"/>
      <c r="F255" s="753"/>
      <c r="G255" s="753"/>
      <c r="H255" s="753"/>
      <c r="I255" s="754"/>
      <c r="J255" s="516"/>
      <c r="K255" s="517"/>
      <c r="L255" s="517"/>
      <c r="M255" s="517"/>
      <c r="N255" s="517"/>
    </row>
    <row r="256" spans="1:14" s="3" customFormat="1" ht="20.100000000000001" customHeight="1">
      <c r="A256" s="523"/>
      <c r="B256" s="524"/>
      <c r="C256" s="66" t="s">
        <v>436</v>
      </c>
      <c r="D256" s="547"/>
      <c r="E256" s="547"/>
      <c r="F256" s="547"/>
      <c r="G256" s="547"/>
      <c r="H256" s="547"/>
      <c r="I256" s="764"/>
      <c r="J256" s="759"/>
      <c r="K256" s="760"/>
      <c r="L256" s="760"/>
      <c r="M256" s="760"/>
      <c r="N256" s="761"/>
    </row>
    <row r="257" spans="1:15" s="3" customFormat="1" ht="9.75" customHeight="1">
      <c r="B257" s="64"/>
      <c r="F257" s="64"/>
      <c r="N257" s="287"/>
    </row>
    <row r="258" spans="1:15" ht="19.5" customHeight="1">
      <c r="A258" s="501" t="s">
        <v>440</v>
      </c>
      <c r="B258" s="522"/>
      <c r="C258" s="423" t="s">
        <v>348</v>
      </c>
      <c r="D258" s="531"/>
      <c r="E258" s="531"/>
      <c r="F258" s="531"/>
      <c r="G258" s="531"/>
      <c r="H258" s="531"/>
      <c r="I258" s="749"/>
      <c r="J258" s="750" t="s">
        <v>434</v>
      </c>
      <c r="K258" s="751"/>
      <c r="L258" s="751"/>
      <c r="M258" s="751"/>
      <c r="N258" s="752"/>
    </row>
    <row r="259" spans="1:15" s="3" customFormat="1" ht="20.100000000000001" customHeight="1">
      <c r="A259" s="529"/>
      <c r="B259" s="569"/>
      <c r="C259" s="65" t="s">
        <v>435</v>
      </c>
      <c r="D259" s="753"/>
      <c r="E259" s="753"/>
      <c r="F259" s="753"/>
      <c r="G259" s="753"/>
      <c r="H259" s="753"/>
      <c r="I259" s="754"/>
      <c r="J259" s="516"/>
      <c r="K259" s="517"/>
      <c r="L259" s="517"/>
      <c r="M259" s="517"/>
      <c r="N259" s="518"/>
    </row>
    <row r="260" spans="1:15" s="3" customFormat="1" ht="20.100000000000001" customHeight="1">
      <c r="A260" s="523"/>
      <c r="B260" s="524"/>
      <c r="C260" s="66" t="s">
        <v>436</v>
      </c>
      <c r="D260" s="547"/>
      <c r="E260" s="547"/>
      <c r="F260" s="547"/>
      <c r="G260" s="547"/>
      <c r="H260" s="547"/>
      <c r="I260" s="764"/>
      <c r="J260" s="759"/>
      <c r="K260" s="760"/>
      <c r="L260" s="760"/>
      <c r="M260" s="760"/>
      <c r="N260" s="761"/>
    </row>
    <row r="261" spans="1:15" s="3" customFormat="1" ht="12" customHeight="1">
      <c r="B261" s="64"/>
      <c r="F261" s="64"/>
      <c r="N261" s="287"/>
    </row>
    <row r="262" spans="1:15" ht="19.5" customHeight="1">
      <c r="A262" s="501" t="s">
        <v>441</v>
      </c>
      <c r="B262" s="522"/>
      <c r="C262" s="423" t="s">
        <v>348</v>
      </c>
      <c r="D262" s="531"/>
      <c r="E262" s="531"/>
      <c r="F262" s="531"/>
      <c r="G262" s="531"/>
      <c r="H262" s="531"/>
      <c r="I262" s="749"/>
      <c r="J262" s="750" t="s">
        <v>434</v>
      </c>
      <c r="K262" s="751"/>
      <c r="L262" s="751"/>
      <c r="M262" s="751"/>
      <c r="N262" s="752"/>
    </row>
    <row r="263" spans="1:15" s="3" customFormat="1" ht="20.100000000000001" customHeight="1">
      <c r="A263" s="529"/>
      <c r="B263" s="569"/>
      <c r="C263" s="65" t="s">
        <v>435</v>
      </c>
      <c r="D263" s="753"/>
      <c r="E263" s="753"/>
      <c r="F263" s="753"/>
      <c r="G263" s="753"/>
      <c r="H263" s="753"/>
      <c r="I263" s="754"/>
      <c r="J263" s="755"/>
      <c r="K263" s="756"/>
      <c r="L263" s="756"/>
      <c r="M263" s="756"/>
      <c r="N263" s="757"/>
    </row>
    <row r="264" spans="1:15" s="3" customFormat="1" ht="20.100000000000001" customHeight="1">
      <c r="A264" s="523"/>
      <c r="B264" s="524"/>
      <c r="C264" s="66" t="s">
        <v>436</v>
      </c>
      <c r="D264" s="547"/>
      <c r="E264" s="547"/>
      <c r="F264" s="547"/>
      <c r="G264" s="547"/>
      <c r="H264" s="547"/>
      <c r="I264" s="764"/>
      <c r="J264" s="770" t="s">
        <v>442</v>
      </c>
      <c r="K264" s="771"/>
      <c r="L264" s="771"/>
      <c r="M264" s="771"/>
      <c r="N264" s="382"/>
    </row>
    <row r="265" spans="1:15" s="3" customFormat="1" ht="20.100000000000001" customHeight="1">
      <c r="A265" s="53"/>
      <c r="B265" s="53"/>
      <c r="C265" s="67"/>
      <c r="D265" s="68"/>
      <c r="E265" s="68"/>
      <c r="F265" s="68"/>
      <c r="G265" s="68"/>
      <c r="H265" s="68"/>
      <c r="I265" s="68"/>
      <c r="J265" s="69"/>
      <c r="K265" s="55"/>
      <c r="L265" s="55"/>
      <c r="M265" s="55"/>
      <c r="N265" s="55"/>
    </row>
    <row r="266" spans="1:15" s="3" customFormat="1">
      <c r="A266" s="748" t="s">
        <v>443</v>
      </c>
      <c r="B266" s="748"/>
      <c r="C266" s="748"/>
      <c r="D266" s="748"/>
      <c r="E266" s="748"/>
      <c r="F266" s="748"/>
      <c r="G266" s="748"/>
      <c r="H266" s="748"/>
      <c r="I266" s="748"/>
      <c r="J266" s="748"/>
      <c r="K266" s="748"/>
      <c r="L266" s="748"/>
      <c r="M266" s="748"/>
      <c r="N266" s="748"/>
    </row>
    <row r="267" spans="1:15" s="3" customFormat="1" ht="20.100000000000001" customHeight="1">
      <c r="A267" s="264" t="s">
        <v>444</v>
      </c>
      <c r="B267" s="658"/>
      <c r="C267" s="659"/>
      <c r="D267" s="659"/>
      <c r="E267" s="659"/>
      <c r="F267" s="659"/>
      <c r="G267" s="659"/>
      <c r="H267" s="765" t="s">
        <v>445</v>
      </c>
      <c r="I267" s="765"/>
      <c r="J267" s="766"/>
      <c r="K267" s="766"/>
      <c r="L267" s="766"/>
      <c r="M267" s="766"/>
      <c r="N267" s="767"/>
    </row>
    <row r="268" spans="1:15" s="3" customFormat="1" ht="18.75" customHeight="1">
      <c r="A268" s="53"/>
      <c r="B268" s="53"/>
      <c r="C268" s="41"/>
      <c r="D268" s="41"/>
      <c r="E268" s="41"/>
      <c r="F268" s="41"/>
      <c r="G268" s="41"/>
      <c r="H268" s="41"/>
      <c r="I268" s="41"/>
      <c r="J268" s="41"/>
      <c r="K268" s="41"/>
      <c r="L268" s="41"/>
      <c r="M268" s="41"/>
      <c r="N268" s="41"/>
    </row>
    <row r="269" spans="1:15" s="3" customFormat="1">
      <c r="A269" s="748" t="s">
        <v>446</v>
      </c>
      <c r="B269" s="748"/>
      <c r="C269" s="748"/>
      <c r="D269" s="748"/>
      <c r="E269" s="748"/>
      <c r="F269" s="748"/>
      <c r="G269" s="748"/>
      <c r="H269" s="748"/>
      <c r="I269" s="748"/>
      <c r="J269" s="748"/>
      <c r="K269" s="748"/>
      <c r="L269" s="748"/>
      <c r="M269" s="748"/>
      <c r="N269" s="748"/>
    </row>
    <row r="270" spans="1:15" s="3" customFormat="1">
      <c r="A270" s="768" t="s">
        <v>447</v>
      </c>
      <c r="B270" s="769"/>
      <c r="C270" s="769"/>
      <c r="D270" s="769"/>
      <c r="E270" s="769"/>
      <c r="F270" s="769"/>
      <c r="G270" s="769"/>
      <c r="H270" s="769"/>
      <c r="I270" s="769"/>
      <c r="J270" s="769"/>
      <c r="K270" s="769"/>
      <c r="L270" s="769"/>
      <c r="M270" s="769"/>
      <c r="N270" s="769"/>
    </row>
    <row r="271" spans="1:15" s="3" customFormat="1">
      <c r="A271" s="772" t="s">
        <v>448</v>
      </c>
      <c r="B271" s="772"/>
      <c r="C271" s="772"/>
      <c r="D271" s="772"/>
      <c r="E271" s="772"/>
      <c r="F271" s="772"/>
      <c r="G271" s="772"/>
      <c r="H271" s="772"/>
      <c r="I271" s="772"/>
      <c r="J271" s="772"/>
      <c r="K271" s="772"/>
      <c r="L271" s="772"/>
      <c r="M271" s="772"/>
      <c r="N271" s="772"/>
    </row>
    <row r="272" spans="1:15" ht="19.5" customHeight="1">
      <c r="A272" s="773" t="s">
        <v>449</v>
      </c>
      <c r="B272" s="774"/>
      <c r="C272" s="779" t="s">
        <v>450</v>
      </c>
      <c r="D272" s="780"/>
      <c r="E272" s="781"/>
      <c r="F272" s="781"/>
      <c r="G272" s="781"/>
      <c r="H272" s="781"/>
      <c r="I272" s="781"/>
      <c r="J272" s="781"/>
      <c r="K272" s="781"/>
      <c r="L272" s="781"/>
      <c r="M272" s="781"/>
      <c r="N272" s="782"/>
      <c r="O272" s="70"/>
    </row>
    <row r="273" spans="1:18" s="3" customFormat="1" ht="20.100000000000001" customHeight="1">
      <c r="A273" s="775"/>
      <c r="B273" s="776"/>
      <c r="C273" s="783" t="s">
        <v>451</v>
      </c>
      <c r="D273" s="784"/>
      <c r="E273" s="785"/>
      <c r="F273" s="785"/>
      <c r="G273" s="785"/>
      <c r="H273" s="784" t="s">
        <v>452</v>
      </c>
      <c r="I273" s="784"/>
      <c r="J273" s="784"/>
      <c r="K273" s="785"/>
      <c r="L273" s="785"/>
      <c r="M273" s="785"/>
      <c r="N273" s="786"/>
    </row>
    <row r="274" spans="1:18" s="3" customFormat="1" ht="20.100000000000001" customHeight="1">
      <c r="A274" s="777"/>
      <c r="B274" s="778"/>
      <c r="C274" s="787" t="s">
        <v>453</v>
      </c>
      <c r="D274" s="788"/>
      <c r="E274" s="789"/>
      <c r="F274" s="789"/>
      <c r="G274" s="789"/>
      <c r="H274" s="790" t="s">
        <v>454</v>
      </c>
      <c r="I274" s="790"/>
      <c r="J274" s="790"/>
      <c r="K274" s="791"/>
      <c r="L274" s="791"/>
      <c r="M274" s="791"/>
      <c r="N274" s="792"/>
    </row>
    <row r="275" spans="1:18" ht="19.5" customHeight="1">
      <c r="A275" s="773" t="s">
        <v>455</v>
      </c>
      <c r="B275" s="774"/>
      <c r="C275" s="779" t="s">
        <v>456</v>
      </c>
      <c r="D275" s="780"/>
      <c r="E275" s="797"/>
      <c r="F275" s="797"/>
      <c r="G275" s="797"/>
      <c r="H275" s="797"/>
      <c r="I275" s="797"/>
      <c r="J275" s="803" t="s">
        <v>457</v>
      </c>
      <c r="K275" s="803"/>
      <c r="L275" s="797"/>
      <c r="M275" s="797"/>
      <c r="N275" s="798"/>
    </row>
    <row r="276" spans="1:18" s="3" customFormat="1" ht="20.100000000000001" customHeight="1">
      <c r="A276" s="775"/>
      <c r="B276" s="776"/>
      <c r="C276" s="783" t="s">
        <v>458</v>
      </c>
      <c r="D276" s="784"/>
      <c r="E276" s="785"/>
      <c r="F276" s="785"/>
      <c r="G276" s="785"/>
      <c r="H276" s="784" t="s">
        <v>459</v>
      </c>
      <c r="I276" s="784"/>
      <c r="J276" s="784"/>
      <c r="K276" s="793"/>
      <c r="L276" s="793"/>
      <c r="M276" s="793"/>
      <c r="N276" s="794"/>
    </row>
    <row r="277" spans="1:18" s="3" customFormat="1" ht="20.100000000000001" customHeight="1">
      <c r="A277" s="777"/>
      <c r="B277" s="778"/>
      <c r="C277" s="795" t="s">
        <v>460</v>
      </c>
      <c r="D277" s="796"/>
      <c r="E277" s="796"/>
      <c r="F277" s="789"/>
      <c r="G277" s="789"/>
      <c r="H277" s="789"/>
      <c r="I277" s="789"/>
      <c r="J277" s="789"/>
      <c r="K277" s="526"/>
      <c r="L277" s="526"/>
      <c r="M277" s="526"/>
      <c r="N277" s="527"/>
    </row>
    <row r="278" spans="1:18" ht="19.5" customHeight="1">
      <c r="A278" s="773" t="s">
        <v>461</v>
      </c>
      <c r="B278" s="774"/>
      <c r="C278" s="779" t="s">
        <v>462</v>
      </c>
      <c r="D278" s="780"/>
      <c r="E278" s="797"/>
      <c r="F278" s="797"/>
      <c r="G278" s="797"/>
      <c r="H278" s="797"/>
      <c r="I278" s="797"/>
      <c r="J278" s="797"/>
      <c r="K278" s="797"/>
      <c r="L278" s="797"/>
      <c r="M278" s="797"/>
      <c r="N278" s="798"/>
    </row>
    <row r="279" spans="1:18" s="3" customFormat="1" ht="20.100000000000001" customHeight="1">
      <c r="A279" s="775"/>
      <c r="B279" s="776"/>
      <c r="C279" s="783" t="s">
        <v>463</v>
      </c>
      <c r="D279" s="784"/>
      <c r="E279" s="799"/>
      <c r="F279" s="799"/>
      <c r="G279" s="799"/>
      <c r="H279" s="799"/>
      <c r="I279" s="799"/>
      <c r="J279" s="799"/>
      <c r="K279" s="799"/>
      <c r="L279" s="799"/>
      <c r="M279" s="799"/>
      <c r="N279" s="800"/>
    </row>
    <row r="280" spans="1:18" s="3" customFormat="1" ht="20.100000000000001" customHeight="1">
      <c r="A280" s="775"/>
      <c r="B280" s="776"/>
      <c r="C280" s="783" t="s">
        <v>464</v>
      </c>
      <c r="D280" s="784"/>
      <c r="E280" s="801"/>
      <c r="F280" s="801"/>
      <c r="G280" s="801"/>
      <c r="H280" s="801"/>
      <c r="I280" s="801"/>
      <c r="J280" s="801"/>
      <c r="K280" s="801"/>
      <c r="L280" s="801"/>
      <c r="M280" s="801"/>
      <c r="N280" s="802"/>
    </row>
    <row r="281" spans="1:18" s="3" customFormat="1" ht="20.100000000000001" customHeight="1">
      <c r="A281" s="777"/>
      <c r="B281" s="778"/>
      <c r="C281" s="804" t="s">
        <v>465</v>
      </c>
      <c r="D281" s="805"/>
      <c r="E281" s="805"/>
      <c r="F281" s="806"/>
      <c r="G281" s="806"/>
      <c r="H281" s="806"/>
      <c r="I281" s="806"/>
      <c r="J281" s="806"/>
      <c r="K281" s="806"/>
      <c r="L281" s="806"/>
      <c r="M281" s="806"/>
      <c r="N281" s="807"/>
    </row>
    <row r="282" spans="1:18" s="3" customFormat="1" ht="7.5" customHeight="1">
      <c r="A282" s="53"/>
      <c r="B282" s="53"/>
      <c r="C282" s="41"/>
      <c r="D282" s="41"/>
      <c r="E282" s="41"/>
      <c r="F282" s="41"/>
      <c r="G282" s="41"/>
      <c r="H282" s="41"/>
      <c r="I282" s="41"/>
      <c r="J282" s="41"/>
      <c r="K282" s="41"/>
      <c r="L282" s="41"/>
      <c r="M282" s="41"/>
      <c r="N282" s="41"/>
    </row>
    <row r="283" spans="1:18" s="3" customFormat="1" ht="18.75" customHeight="1">
      <c r="A283" s="748" t="s">
        <v>466</v>
      </c>
      <c r="B283" s="748"/>
      <c r="C283" s="748"/>
      <c r="D283" s="748"/>
      <c r="E283" s="748"/>
      <c r="F283" s="748"/>
      <c r="G283" s="748"/>
      <c r="H283" s="748"/>
      <c r="I283" s="748"/>
      <c r="J283" s="748"/>
      <c r="K283" s="748"/>
      <c r="L283" s="748"/>
      <c r="M283" s="748"/>
      <c r="N283" s="748"/>
    </row>
    <row r="284" spans="1:18" s="3" customFormat="1" ht="4.5" customHeight="1">
      <c r="A284" s="44"/>
    </row>
    <row r="285" spans="1:18" s="3" customFormat="1" ht="45" customHeight="1">
      <c r="A285" s="720" t="s">
        <v>467</v>
      </c>
      <c r="B285" s="808"/>
      <c r="C285" s="808"/>
      <c r="D285" s="808"/>
      <c r="E285" s="808"/>
      <c r="F285" s="808"/>
      <c r="G285" s="808"/>
      <c r="H285" s="808"/>
      <c r="I285" s="808"/>
      <c r="J285" s="808"/>
      <c r="K285" s="721"/>
      <c r="L285" s="809"/>
      <c r="M285" s="809"/>
      <c r="N285" s="809"/>
      <c r="R285" s="71"/>
    </row>
    <row r="286" spans="1:18" s="3" customFormat="1" ht="17.25" customHeight="1">
      <c r="A286" s="72"/>
      <c r="B286" s="72"/>
      <c r="C286" s="72"/>
      <c r="D286" s="72"/>
      <c r="E286" s="72"/>
      <c r="F286" s="72"/>
      <c r="G286" s="72"/>
      <c r="H286" s="72"/>
      <c r="I286" s="72"/>
      <c r="J286" s="72"/>
      <c r="K286" s="72"/>
      <c r="L286" s="73"/>
      <c r="M286" s="73"/>
      <c r="N286" s="73"/>
    </row>
    <row r="287" spans="1:18" s="3" customFormat="1" ht="19.5" customHeight="1">
      <c r="A287" s="748" t="s">
        <v>468</v>
      </c>
      <c r="B287" s="748"/>
      <c r="C287" s="748"/>
      <c r="D287" s="748"/>
      <c r="E287" s="748"/>
      <c r="F287" s="748"/>
      <c r="G287" s="748"/>
      <c r="H287" s="748"/>
      <c r="I287" s="748"/>
      <c r="J287" s="748"/>
      <c r="K287" s="748"/>
      <c r="L287" s="748"/>
      <c r="M287" s="748"/>
      <c r="N287" s="748"/>
    </row>
    <row r="288" spans="1:18" s="3" customFormat="1" ht="4.5" customHeight="1">
      <c r="A288" s="44"/>
    </row>
    <row r="289" spans="1:14" s="3" customFormat="1" ht="70.349999999999994" customHeight="1">
      <c r="A289" s="720" t="s">
        <v>469</v>
      </c>
      <c r="B289" s="808"/>
      <c r="C289" s="808"/>
      <c r="D289" s="808"/>
      <c r="E289" s="808"/>
      <c r="F289" s="808"/>
      <c r="G289" s="808"/>
      <c r="H289" s="808"/>
      <c r="I289" s="808"/>
      <c r="J289" s="808"/>
      <c r="K289" s="721"/>
      <c r="L289" s="809"/>
      <c r="M289" s="809"/>
      <c r="N289" s="809"/>
    </row>
    <row r="290" spans="1:14" s="3" customFormat="1" ht="70.349999999999994" customHeight="1">
      <c r="A290" s="720" t="s">
        <v>470</v>
      </c>
      <c r="B290" s="808"/>
      <c r="C290" s="808"/>
      <c r="D290" s="808"/>
      <c r="E290" s="808"/>
      <c r="F290" s="808"/>
      <c r="G290" s="808"/>
      <c r="H290" s="808"/>
      <c r="I290" s="808"/>
      <c r="J290" s="808"/>
      <c r="K290" s="721"/>
      <c r="L290" s="809"/>
      <c r="M290" s="809"/>
      <c r="N290" s="809"/>
    </row>
    <row r="291" spans="1:14" s="3" customFormat="1" ht="70.349999999999994" customHeight="1">
      <c r="A291" s="720" t="s">
        <v>471</v>
      </c>
      <c r="B291" s="808"/>
      <c r="C291" s="808"/>
      <c r="D291" s="808"/>
      <c r="E291" s="808"/>
      <c r="F291" s="808"/>
      <c r="G291" s="808"/>
      <c r="H291" s="808"/>
      <c r="I291" s="808"/>
      <c r="J291" s="808"/>
      <c r="K291" s="721"/>
      <c r="L291" s="809"/>
      <c r="M291" s="809"/>
      <c r="N291" s="809"/>
    </row>
    <row r="292" spans="1:14" s="3" customFormat="1" ht="70.349999999999994" customHeight="1">
      <c r="A292" s="720" t="s">
        <v>472</v>
      </c>
      <c r="B292" s="808"/>
      <c r="C292" s="808"/>
      <c r="D292" s="808"/>
      <c r="E292" s="808"/>
      <c r="F292" s="808"/>
      <c r="G292" s="808"/>
      <c r="H292" s="808"/>
      <c r="I292" s="808"/>
      <c r="J292" s="808"/>
      <c r="K292" s="721"/>
      <c r="L292" s="809"/>
      <c r="M292" s="809"/>
      <c r="N292" s="809"/>
    </row>
    <row r="293" spans="1:14" s="3" customFormat="1" ht="70.349999999999994" customHeight="1">
      <c r="A293" s="720" t="s">
        <v>473</v>
      </c>
      <c r="B293" s="808"/>
      <c r="C293" s="808"/>
      <c r="D293" s="808"/>
      <c r="E293" s="808"/>
      <c r="F293" s="808"/>
      <c r="G293" s="808"/>
      <c r="H293" s="808"/>
      <c r="I293" s="808"/>
      <c r="J293" s="808"/>
      <c r="K293" s="721"/>
      <c r="L293" s="809"/>
      <c r="M293" s="809"/>
      <c r="N293" s="809"/>
    </row>
    <row r="294" spans="1:14" s="3" customFormat="1" ht="134.1" customHeight="1">
      <c r="A294" s="720" t="s">
        <v>474</v>
      </c>
      <c r="B294" s="808"/>
      <c r="C294" s="808"/>
      <c r="D294" s="808"/>
      <c r="E294" s="808"/>
      <c r="F294" s="808"/>
      <c r="G294" s="808"/>
      <c r="H294" s="808"/>
      <c r="I294" s="808"/>
      <c r="J294" s="808"/>
      <c r="K294" s="721"/>
      <c r="L294" s="809"/>
      <c r="M294" s="809"/>
      <c r="N294" s="809"/>
    </row>
    <row r="295" spans="1:14" s="3" customFormat="1" ht="70.349999999999994" customHeight="1">
      <c r="A295" s="720" t="s">
        <v>475</v>
      </c>
      <c r="B295" s="808"/>
      <c r="C295" s="808"/>
      <c r="D295" s="808"/>
      <c r="E295" s="808"/>
      <c r="F295" s="808"/>
      <c r="G295" s="808"/>
      <c r="H295" s="808"/>
      <c r="I295" s="808"/>
      <c r="J295" s="808"/>
      <c r="K295" s="721"/>
      <c r="L295" s="809"/>
      <c r="M295" s="809"/>
      <c r="N295" s="809"/>
    </row>
    <row r="296" spans="1:14" s="3" customFormat="1" ht="12"/>
    <row r="297" spans="1:14" s="3" customFormat="1" ht="18.75" customHeight="1">
      <c r="A297" s="748" t="s">
        <v>476</v>
      </c>
      <c r="B297" s="748"/>
      <c r="C297" s="748"/>
      <c r="D297" s="748"/>
      <c r="E297" s="748"/>
      <c r="F297" s="748"/>
      <c r="G297" s="748"/>
      <c r="H297" s="748"/>
      <c r="I297" s="748"/>
      <c r="J297" s="748"/>
      <c r="K297" s="748"/>
      <c r="L297" s="748"/>
      <c r="M297" s="748"/>
      <c r="N297" s="748"/>
    </row>
    <row r="298" spans="1:14" s="3" customFormat="1" ht="4.5" customHeight="1">
      <c r="A298" s="44"/>
    </row>
    <row r="299" spans="1:14" s="3" customFormat="1" ht="44.25" customHeight="1">
      <c r="A299" s="812" t="s">
        <v>477</v>
      </c>
      <c r="B299" s="813"/>
      <c r="C299" s="813"/>
      <c r="D299" s="813"/>
      <c r="E299" s="813"/>
      <c r="F299" s="813"/>
      <c r="G299" s="813"/>
      <c r="H299" s="813"/>
      <c r="I299" s="813"/>
      <c r="J299" s="813"/>
      <c r="K299" s="813"/>
      <c r="L299" s="813"/>
      <c r="M299" s="813"/>
      <c r="N299" s="813"/>
    </row>
    <row r="300" spans="1:14" s="3" customFormat="1" ht="21" customHeight="1">
      <c r="A300" s="814" t="s">
        <v>478</v>
      </c>
      <c r="B300" s="815"/>
      <c r="C300" s="815"/>
      <c r="D300" s="815"/>
      <c r="E300" s="815"/>
      <c r="F300" s="815"/>
      <c r="G300" s="815"/>
      <c r="H300" s="816"/>
      <c r="I300" s="817"/>
      <c r="J300" s="818"/>
      <c r="K300" s="818"/>
      <c r="L300" s="818"/>
      <c r="M300" s="818"/>
      <c r="N300" s="819"/>
    </row>
    <row r="301" spans="1:14" s="3" customFormat="1" ht="45" customHeight="1">
      <c r="A301" s="838" t="s">
        <v>479</v>
      </c>
      <c r="B301" s="839"/>
      <c r="C301" s="839"/>
      <c r="D301" s="840"/>
      <c r="E301" s="810"/>
      <c r="F301" s="588"/>
      <c r="G301" s="588"/>
      <c r="H301" s="588"/>
      <c r="I301" s="588"/>
      <c r="J301" s="588"/>
      <c r="K301" s="588"/>
      <c r="L301" s="588"/>
      <c r="M301" s="588"/>
      <c r="N301" s="811"/>
    </row>
    <row r="302" spans="1:14" s="3" customFormat="1" ht="45" customHeight="1">
      <c r="A302" s="720" t="s">
        <v>480</v>
      </c>
      <c r="B302" s="808"/>
      <c r="C302" s="808"/>
      <c r="D302" s="721"/>
      <c r="E302" s="810"/>
      <c r="F302" s="588"/>
      <c r="G302" s="588"/>
      <c r="H302" s="588"/>
      <c r="I302" s="588"/>
      <c r="J302" s="588"/>
      <c r="K302" s="588"/>
      <c r="L302" s="588"/>
      <c r="M302" s="588"/>
      <c r="N302" s="811"/>
    </row>
    <row r="303" spans="1:14" s="3" customFormat="1" ht="45" customHeight="1">
      <c r="A303" s="720" t="s">
        <v>481</v>
      </c>
      <c r="B303" s="808"/>
      <c r="C303" s="808"/>
      <c r="D303" s="721"/>
      <c r="E303" s="810"/>
      <c r="F303" s="588"/>
      <c r="G303" s="588"/>
      <c r="H303" s="588"/>
      <c r="I303" s="588"/>
      <c r="J303" s="588"/>
      <c r="K303" s="588"/>
      <c r="L303" s="588"/>
      <c r="M303" s="588"/>
      <c r="N303" s="811"/>
    </row>
    <row r="304" spans="1:14" s="3" customFormat="1" ht="12"/>
    <row r="305" spans="1:14" s="3" customFormat="1" ht="24" customHeight="1">
      <c r="A305" s="748" t="s">
        <v>482</v>
      </c>
      <c r="B305" s="748"/>
      <c r="C305" s="748"/>
      <c r="D305" s="748"/>
      <c r="E305" s="748"/>
      <c r="F305" s="748"/>
      <c r="G305" s="748"/>
      <c r="H305" s="748"/>
      <c r="I305" s="748"/>
      <c r="J305" s="748"/>
      <c r="K305" s="748"/>
      <c r="L305" s="748"/>
      <c r="M305" s="748"/>
      <c r="N305" s="748"/>
    </row>
    <row r="306" spans="1:14" s="3" customFormat="1" ht="53.25" customHeight="1">
      <c r="A306" s="830" t="s">
        <v>483</v>
      </c>
      <c r="B306" s="748"/>
      <c r="C306" s="748"/>
      <c r="D306" s="748"/>
      <c r="E306" s="748"/>
      <c r="F306" s="748"/>
      <c r="G306" s="748"/>
      <c r="H306" s="748"/>
      <c r="I306" s="748"/>
      <c r="J306" s="748"/>
      <c r="K306" s="748"/>
      <c r="L306" s="748"/>
      <c r="M306" s="748"/>
      <c r="N306" s="748"/>
    </row>
    <row r="307" spans="1:14" s="3" customFormat="1" ht="21" customHeight="1">
      <c r="A307" s="74" t="s">
        <v>484</v>
      </c>
      <c r="B307" s="75"/>
      <c r="C307" s="75"/>
      <c r="D307" s="76"/>
      <c r="E307" s="76"/>
      <c r="F307" s="76"/>
      <c r="G307" s="76"/>
      <c r="H307" s="77"/>
      <c r="I307" s="817"/>
      <c r="J307" s="818"/>
      <c r="K307" s="818"/>
      <c r="L307" s="818"/>
      <c r="M307" s="818"/>
      <c r="N307" s="819"/>
    </row>
    <row r="308" spans="1:14" s="55" customFormat="1" ht="33.75" customHeight="1">
      <c r="A308" s="831" t="s">
        <v>485</v>
      </c>
      <c r="B308" s="832"/>
      <c r="C308" s="78" t="s">
        <v>486</v>
      </c>
      <c r="D308" s="837"/>
      <c r="E308" s="837"/>
      <c r="F308" s="837"/>
      <c r="G308" s="837"/>
      <c r="H308" s="837"/>
      <c r="I308" s="837"/>
      <c r="J308" s="837"/>
      <c r="K308" s="837"/>
      <c r="L308" s="837"/>
      <c r="M308" s="837"/>
      <c r="N308" s="837"/>
    </row>
    <row r="309" spans="1:14" s="55" customFormat="1" ht="33.75" customHeight="1">
      <c r="A309" s="833"/>
      <c r="B309" s="834"/>
      <c r="C309" s="78" t="s">
        <v>487</v>
      </c>
      <c r="D309" s="837"/>
      <c r="E309" s="837"/>
      <c r="F309" s="837"/>
      <c r="G309" s="837"/>
      <c r="H309" s="837"/>
      <c r="I309" s="837"/>
      <c r="J309" s="837"/>
      <c r="K309" s="837"/>
      <c r="L309" s="837"/>
      <c r="M309" s="837"/>
      <c r="N309" s="837"/>
    </row>
    <row r="310" spans="1:14" s="55" customFormat="1" ht="33.75" customHeight="1">
      <c r="A310" s="835"/>
      <c r="B310" s="836"/>
      <c r="C310" s="79" t="s">
        <v>488</v>
      </c>
      <c r="D310" s="837"/>
      <c r="E310" s="837"/>
      <c r="F310" s="837"/>
      <c r="G310" s="837"/>
      <c r="H310" s="837"/>
      <c r="I310" s="837"/>
      <c r="J310" s="837"/>
      <c r="K310" s="837"/>
      <c r="L310" s="837"/>
      <c r="M310" s="837"/>
      <c r="N310" s="837"/>
    </row>
    <row r="312" spans="1:14" s="3" customFormat="1" ht="24" customHeight="1">
      <c r="A312" s="825" t="s">
        <v>489</v>
      </c>
      <c r="B312" s="748"/>
      <c r="C312" s="748"/>
      <c r="D312" s="748"/>
      <c r="E312" s="748"/>
      <c r="F312" s="748"/>
      <c r="G312" s="748"/>
      <c r="H312" s="748"/>
      <c r="I312" s="748"/>
      <c r="J312" s="748"/>
      <c r="K312" s="748"/>
      <c r="L312" s="748"/>
      <c r="M312" s="748"/>
      <c r="N312" s="748"/>
    </row>
    <row r="313" spans="1:14" s="3" customFormat="1" ht="75" customHeight="1">
      <c r="A313" s="720" t="s">
        <v>490</v>
      </c>
      <c r="B313" s="808"/>
      <c r="C313" s="808"/>
      <c r="D313" s="808"/>
      <c r="E313" s="808"/>
      <c r="F313" s="808"/>
      <c r="G313" s="808"/>
      <c r="H313" s="808"/>
      <c r="I313" s="808"/>
      <c r="J313" s="808"/>
      <c r="K313" s="721"/>
      <c r="L313" s="826"/>
      <c r="M313" s="827"/>
      <c r="N313" s="828"/>
    </row>
    <row r="314" spans="1:14" s="3" customFormat="1" ht="75" customHeight="1">
      <c r="A314" s="720" t="s">
        <v>491</v>
      </c>
      <c r="B314" s="808"/>
      <c r="C314" s="808"/>
      <c r="D314" s="808"/>
      <c r="E314" s="808"/>
      <c r="F314" s="808"/>
      <c r="G314" s="808"/>
      <c r="H314" s="808"/>
      <c r="I314" s="808"/>
      <c r="J314" s="808"/>
      <c r="K314" s="721"/>
      <c r="L314" s="826"/>
      <c r="M314" s="827"/>
      <c r="N314" s="828"/>
    </row>
    <row r="315" spans="1:14" ht="13.35" customHeight="1"/>
    <row r="316" spans="1:14" ht="18.75" customHeight="1">
      <c r="A316" s="829" t="s">
        <v>492</v>
      </c>
      <c r="B316" s="829"/>
      <c r="C316" s="829"/>
      <c r="D316" s="829"/>
      <c r="E316" s="829"/>
      <c r="F316" s="829"/>
      <c r="G316" s="829"/>
      <c r="H316" s="829"/>
      <c r="I316" s="829"/>
      <c r="J316" s="829"/>
      <c r="K316" s="829"/>
      <c r="L316" s="829"/>
      <c r="M316" s="829"/>
      <c r="N316" s="829"/>
    </row>
    <row r="317" spans="1:14" ht="90" customHeight="1">
      <c r="A317" s="820" t="s">
        <v>493</v>
      </c>
      <c r="B317" s="821"/>
      <c r="C317" s="821"/>
      <c r="D317" s="821"/>
      <c r="E317" s="821"/>
      <c r="F317" s="821"/>
      <c r="G317" s="821"/>
      <c r="H317" s="821"/>
      <c r="I317" s="821"/>
      <c r="J317" s="821"/>
      <c r="K317" s="821"/>
      <c r="L317" s="809"/>
      <c r="M317" s="809"/>
      <c r="N317" s="809"/>
    </row>
    <row r="318" spans="1:14" ht="15" customHeight="1"/>
    <row r="319" spans="1:14" ht="15.95" customHeight="1">
      <c r="A319" s="80"/>
      <c r="B319" s="822"/>
      <c r="C319" s="822"/>
      <c r="D319" s="822"/>
      <c r="E319" s="822"/>
      <c r="F319" s="822"/>
      <c r="G319" s="822"/>
      <c r="H319" s="822"/>
      <c r="I319" s="822"/>
      <c r="J319" s="822"/>
      <c r="K319" s="822"/>
      <c r="L319" s="822"/>
      <c r="M319" s="822"/>
      <c r="N319" s="822"/>
    </row>
    <row r="320" spans="1:14" ht="15.95" customHeight="1">
      <c r="B320" s="822"/>
      <c r="C320" s="822"/>
      <c r="D320" s="822"/>
      <c r="E320" s="822"/>
      <c r="F320" s="822"/>
      <c r="G320" s="822"/>
      <c r="H320" s="822"/>
      <c r="I320" s="822"/>
      <c r="J320" s="822"/>
      <c r="K320" s="822"/>
      <c r="L320" s="822"/>
      <c r="M320" s="822"/>
      <c r="N320" s="822"/>
    </row>
    <row r="321" spans="2:14" ht="15.95" customHeight="1">
      <c r="B321" s="822"/>
      <c r="C321" s="822"/>
      <c r="D321" s="822"/>
      <c r="E321" s="822"/>
      <c r="F321" s="822"/>
      <c r="G321" s="822"/>
      <c r="H321" s="822"/>
      <c r="I321" s="822"/>
      <c r="J321" s="822"/>
      <c r="K321" s="822"/>
      <c r="L321" s="822"/>
      <c r="M321" s="822"/>
      <c r="N321" s="822"/>
    </row>
    <row r="322" spans="2:14" ht="15.95" customHeight="1">
      <c r="B322" s="822"/>
      <c r="C322" s="822"/>
      <c r="D322" s="822"/>
      <c r="E322" s="822"/>
      <c r="F322" s="822"/>
      <c r="G322" s="822"/>
      <c r="H322" s="822"/>
      <c r="I322" s="822"/>
      <c r="J322" s="822"/>
      <c r="K322" s="822"/>
      <c r="L322" s="822"/>
      <c r="M322" s="822"/>
      <c r="N322" s="822"/>
    </row>
    <row r="323" spans="2:14" ht="15.95" customHeight="1">
      <c r="B323" s="822"/>
      <c r="C323" s="822"/>
      <c r="D323" s="822"/>
      <c r="E323" s="822"/>
      <c r="F323" s="822"/>
      <c r="G323" s="822"/>
      <c r="H323" s="822"/>
      <c r="I323" s="822"/>
      <c r="J323" s="822"/>
      <c r="K323" s="822"/>
      <c r="L323" s="822"/>
      <c r="M323" s="822"/>
      <c r="N323" s="822"/>
    </row>
    <row r="324" spans="2:14" ht="15.95" customHeight="1">
      <c r="B324" s="822"/>
      <c r="C324" s="822"/>
      <c r="D324" s="822"/>
      <c r="E324" s="822"/>
      <c r="F324" s="822"/>
      <c r="G324" s="822"/>
      <c r="H324" s="822"/>
      <c r="I324" s="822"/>
      <c r="J324" s="822"/>
      <c r="K324" s="822"/>
      <c r="L324" s="822"/>
      <c r="M324" s="822"/>
      <c r="N324" s="822"/>
    </row>
    <row r="325" spans="2:14" ht="15.95" customHeight="1">
      <c r="B325" s="822"/>
      <c r="C325" s="822"/>
      <c r="D325" s="822"/>
      <c r="E325" s="822"/>
      <c r="F325" s="822"/>
      <c r="G325" s="822"/>
      <c r="H325" s="822"/>
      <c r="I325" s="822"/>
      <c r="J325" s="822"/>
      <c r="K325" s="822"/>
      <c r="L325" s="822"/>
      <c r="M325" s="822"/>
      <c r="N325" s="822"/>
    </row>
    <row r="326" spans="2:14" ht="15.95" customHeight="1">
      <c r="B326" s="822"/>
      <c r="C326" s="822"/>
      <c r="D326" s="822"/>
      <c r="E326" s="822"/>
      <c r="F326" s="822"/>
      <c r="G326" s="822"/>
      <c r="H326" s="822"/>
      <c r="I326" s="822"/>
      <c r="J326" s="822"/>
      <c r="K326" s="822"/>
      <c r="L326" s="822"/>
      <c r="M326" s="822"/>
      <c r="N326" s="822"/>
    </row>
    <row r="327" spans="2:14" ht="15.95" customHeight="1">
      <c r="B327" s="822"/>
      <c r="C327" s="822"/>
      <c r="D327" s="822"/>
      <c r="E327" s="822"/>
      <c r="F327" s="822"/>
      <c r="G327" s="822"/>
      <c r="H327" s="822"/>
      <c r="I327" s="822"/>
      <c r="J327" s="822"/>
      <c r="K327" s="822"/>
      <c r="L327" s="822"/>
      <c r="M327" s="822"/>
      <c r="N327" s="822"/>
    </row>
    <row r="328" spans="2:14" ht="15.95" customHeight="1">
      <c r="B328" s="822"/>
      <c r="C328" s="822"/>
      <c r="D328" s="822"/>
      <c r="E328" s="822"/>
      <c r="F328" s="822"/>
      <c r="G328" s="822"/>
      <c r="H328" s="822"/>
      <c r="I328" s="822"/>
      <c r="J328" s="822"/>
      <c r="K328" s="822"/>
      <c r="L328" s="822"/>
      <c r="M328" s="822"/>
      <c r="N328" s="822"/>
    </row>
    <row r="329" spans="2:14" ht="15.95" customHeight="1">
      <c r="B329" s="822"/>
      <c r="C329" s="822"/>
      <c r="D329" s="822"/>
      <c r="E329" s="822"/>
      <c r="F329" s="822"/>
      <c r="G329" s="822"/>
      <c r="H329" s="822"/>
      <c r="I329" s="822"/>
      <c r="J329" s="822"/>
      <c r="K329" s="822"/>
      <c r="L329" s="822"/>
      <c r="M329" s="822"/>
      <c r="N329" s="822"/>
    </row>
  </sheetData>
  <sheetProtection formatRows="0" selectLockedCells="1"/>
  <mergeCells count="543">
    <mergeCell ref="A317:K317"/>
    <mergeCell ref="L317:N317"/>
    <mergeCell ref="B319:N329"/>
    <mergeCell ref="A80:N82"/>
    <mergeCell ref="A197:N197"/>
    <mergeCell ref="A200:N200"/>
    <mergeCell ref="A312:N312"/>
    <mergeCell ref="A313:K313"/>
    <mergeCell ref="L313:N313"/>
    <mergeCell ref="A314:K314"/>
    <mergeCell ref="L314:N314"/>
    <mergeCell ref="A316:N316"/>
    <mergeCell ref="A305:N305"/>
    <mergeCell ref="A306:N306"/>
    <mergeCell ref="I307:N307"/>
    <mergeCell ref="A308:B310"/>
    <mergeCell ref="D308:N308"/>
    <mergeCell ref="D309:N309"/>
    <mergeCell ref="D310:N310"/>
    <mergeCell ref="A301:D301"/>
    <mergeCell ref="E301:N301"/>
    <mergeCell ref="A302:D302"/>
    <mergeCell ref="E302:N302"/>
    <mergeCell ref="A303:D303"/>
    <mergeCell ref="E303:N303"/>
    <mergeCell ref="A295:K295"/>
    <mergeCell ref="L295:N295"/>
    <mergeCell ref="A297:N297"/>
    <mergeCell ref="A299:N299"/>
    <mergeCell ref="A300:H300"/>
    <mergeCell ref="I300:N300"/>
    <mergeCell ref="A292:K292"/>
    <mergeCell ref="L292:N292"/>
    <mergeCell ref="A293:K293"/>
    <mergeCell ref="L293:N293"/>
    <mergeCell ref="A294:K294"/>
    <mergeCell ref="L294:N294"/>
    <mergeCell ref="A289:K289"/>
    <mergeCell ref="L289:N289"/>
    <mergeCell ref="A290:K290"/>
    <mergeCell ref="L290:N290"/>
    <mergeCell ref="A291:K291"/>
    <mergeCell ref="L291:N291"/>
    <mergeCell ref="A283:N283"/>
    <mergeCell ref="A285:K285"/>
    <mergeCell ref="L285:N285"/>
    <mergeCell ref="A287:N287"/>
    <mergeCell ref="K276:N276"/>
    <mergeCell ref="C277:E277"/>
    <mergeCell ref="F277:N277"/>
    <mergeCell ref="A278:B281"/>
    <mergeCell ref="C278:D278"/>
    <mergeCell ref="E278:N278"/>
    <mergeCell ref="C279:D279"/>
    <mergeCell ref="E279:N279"/>
    <mergeCell ref="C280:D280"/>
    <mergeCell ref="E280:N280"/>
    <mergeCell ref="A275:B277"/>
    <mergeCell ref="C275:D275"/>
    <mergeCell ref="E275:I275"/>
    <mergeCell ref="J275:K275"/>
    <mergeCell ref="L275:N275"/>
    <mergeCell ref="C276:D276"/>
    <mergeCell ref="E276:G276"/>
    <mergeCell ref="H276:J276"/>
    <mergeCell ref="C281:E281"/>
    <mergeCell ref="F281:N281"/>
    <mergeCell ref="A271:N271"/>
    <mergeCell ref="A272:B274"/>
    <mergeCell ref="C272:D272"/>
    <mergeCell ref="E272:N272"/>
    <mergeCell ref="C273:D273"/>
    <mergeCell ref="E273:G273"/>
    <mergeCell ref="H273:J273"/>
    <mergeCell ref="K273:N273"/>
    <mergeCell ref="C274:D274"/>
    <mergeCell ref="E274:G274"/>
    <mergeCell ref="H274:J274"/>
    <mergeCell ref="K274:N274"/>
    <mergeCell ref="A266:N266"/>
    <mergeCell ref="B267:G267"/>
    <mergeCell ref="H267:I267"/>
    <mergeCell ref="J267:N267"/>
    <mergeCell ref="A269:N269"/>
    <mergeCell ref="A270:N270"/>
    <mergeCell ref="A262:B264"/>
    <mergeCell ref="D262:I262"/>
    <mergeCell ref="J262:N262"/>
    <mergeCell ref="D263:I263"/>
    <mergeCell ref="J263:N263"/>
    <mergeCell ref="D264:I264"/>
    <mergeCell ref="J264:M264"/>
    <mergeCell ref="A258:B260"/>
    <mergeCell ref="D258:I258"/>
    <mergeCell ref="J258:N258"/>
    <mergeCell ref="D259:I259"/>
    <mergeCell ref="J259:N259"/>
    <mergeCell ref="D260:I260"/>
    <mergeCell ref="A254:B256"/>
    <mergeCell ref="D254:I254"/>
    <mergeCell ref="J254:N254"/>
    <mergeCell ref="D255:I255"/>
    <mergeCell ref="J255:N255"/>
    <mergeCell ref="D256:I256"/>
    <mergeCell ref="J256:N256"/>
    <mergeCell ref="J260:N260"/>
    <mergeCell ref="A239:N239"/>
    <mergeCell ref="A241:B241"/>
    <mergeCell ref="C241:N241"/>
    <mergeCell ref="A250:B252"/>
    <mergeCell ref="D250:I250"/>
    <mergeCell ref="J250:N250"/>
    <mergeCell ref="D251:I251"/>
    <mergeCell ref="J251:N251"/>
    <mergeCell ref="D252:I252"/>
    <mergeCell ref="M252:N252"/>
    <mergeCell ref="A242:B242"/>
    <mergeCell ref="C242:N242"/>
    <mergeCell ref="A244:N244"/>
    <mergeCell ref="A246:B248"/>
    <mergeCell ref="D246:I246"/>
    <mergeCell ref="J246:N246"/>
    <mergeCell ref="D247:I247"/>
    <mergeCell ref="J247:N247"/>
    <mergeCell ref="D248:I248"/>
    <mergeCell ref="J248:N248"/>
    <mergeCell ref="J252:L252"/>
    <mergeCell ref="M235:M236"/>
    <mergeCell ref="N235:N236"/>
    <mergeCell ref="B40:N40"/>
    <mergeCell ref="B41:N41"/>
    <mergeCell ref="A235:B236"/>
    <mergeCell ref="C235:E236"/>
    <mergeCell ref="F235:G236"/>
    <mergeCell ref="H235:H236"/>
    <mergeCell ref="I235:I236"/>
    <mergeCell ref="J235:L236"/>
    <mergeCell ref="A232:B232"/>
    <mergeCell ref="C232:N232"/>
    <mergeCell ref="A233:B233"/>
    <mergeCell ref="C233:N233"/>
    <mergeCell ref="A234:B234"/>
    <mergeCell ref="C234:N234"/>
    <mergeCell ref="M226:M227"/>
    <mergeCell ref="N226:N227"/>
    <mergeCell ref="A229:N229"/>
    <mergeCell ref="A230:B230"/>
    <mergeCell ref="C230:N230"/>
    <mergeCell ref="A231:B231"/>
    <mergeCell ref="C231:E231"/>
    <mergeCell ref="F231:G231"/>
    <mergeCell ref="H231:I231"/>
    <mergeCell ref="K231:L231"/>
    <mergeCell ref="A226:B227"/>
    <mergeCell ref="C226:E227"/>
    <mergeCell ref="F226:G227"/>
    <mergeCell ref="H226:H227"/>
    <mergeCell ref="I226:I227"/>
    <mergeCell ref="J226:L227"/>
    <mergeCell ref="A223:B223"/>
    <mergeCell ref="C223:N223"/>
    <mergeCell ref="A224:B224"/>
    <mergeCell ref="C224:N224"/>
    <mergeCell ref="A225:B225"/>
    <mergeCell ref="C225:N225"/>
    <mergeCell ref="M217:M218"/>
    <mergeCell ref="N217:N218"/>
    <mergeCell ref="A220:N220"/>
    <mergeCell ref="A221:B221"/>
    <mergeCell ref="C221:N221"/>
    <mergeCell ref="A222:B222"/>
    <mergeCell ref="C222:E222"/>
    <mergeCell ref="F222:G222"/>
    <mergeCell ref="H222:I222"/>
    <mergeCell ref="K222:L222"/>
    <mergeCell ref="A217:B218"/>
    <mergeCell ref="C217:E218"/>
    <mergeCell ref="F217:G218"/>
    <mergeCell ref="H217:H218"/>
    <mergeCell ref="I217:I218"/>
    <mergeCell ref="J217:L218"/>
    <mergeCell ref="A214:B214"/>
    <mergeCell ref="C214:N214"/>
    <mergeCell ref="A215:B215"/>
    <mergeCell ref="C215:N215"/>
    <mergeCell ref="A216:B216"/>
    <mergeCell ref="C216:N216"/>
    <mergeCell ref="M208:M209"/>
    <mergeCell ref="N208:N209"/>
    <mergeCell ref="A211:N211"/>
    <mergeCell ref="A212:B212"/>
    <mergeCell ref="C212:N212"/>
    <mergeCell ref="A213:B213"/>
    <mergeCell ref="C213:E213"/>
    <mergeCell ref="F213:G213"/>
    <mergeCell ref="H213:I213"/>
    <mergeCell ref="K213:L213"/>
    <mergeCell ref="A208:B209"/>
    <mergeCell ref="C208:E209"/>
    <mergeCell ref="F208:G209"/>
    <mergeCell ref="H208:H209"/>
    <mergeCell ref="I208:I209"/>
    <mergeCell ref="J208:L209"/>
    <mergeCell ref="A205:B205"/>
    <mergeCell ref="C205:N205"/>
    <mergeCell ref="A206:B206"/>
    <mergeCell ref="C206:N206"/>
    <mergeCell ref="A207:B207"/>
    <mergeCell ref="C207:N207"/>
    <mergeCell ref="A202:N202"/>
    <mergeCell ref="A203:B203"/>
    <mergeCell ref="C203:N203"/>
    <mergeCell ref="A204:B204"/>
    <mergeCell ref="C204:E204"/>
    <mergeCell ref="F204:G204"/>
    <mergeCell ref="H204:I204"/>
    <mergeCell ref="K204:L204"/>
    <mergeCell ref="A194:B194"/>
    <mergeCell ref="C194:N194"/>
    <mergeCell ref="A195:B195"/>
    <mergeCell ref="C195:N195"/>
    <mergeCell ref="A196:N196"/>
    <mergeCell ref="I190:N190"/>
    <mergeCell ref="C191:D191"/>
    <mergeCell ref="E191:F191"/>
    <mergeCell ref="G191:H191"/>
    <mergeCell ref="I191:J191"/>
    <mergeCell ref="K191:L191"/>
    <mergeCell ref="M191:N191"/>
    <mergeCell ref="A186:B192"/>
    <mergeCell ref="C186:H186"/>
    <mergeCell ref="I186:N186"/>
    <mergeCell ref="C187:D187"/>
    <mergeCell ref="E187:F187"/>
    <mergeCell ref="G187:H187"/>
    <mergeCell ref="I187:J187"/>
    <mergeCell ref="K187:L187"/>
    <mergeCell ref="M187:N187"/>
    <mergeCell ref="C190:H190"/>
    <mergeCell ref="G179:N179"/>
    <mergeCell ref="C180:F180"/>
    <mergeCell ref="G180:N180"/>
    <mergeCell ref="C181:F181"/>
    <mergeCell ref="G181:N181"/>
    <mergeCell ref="C182:F182"/>
    <mergeCell ref="G182:N182"/>
    <mergeCell ref="A175:B175"/>
    <mergeCell ref="C175:N175"/>
    <mergeCell ref="A176:B176"/>
    <mergeCell ref="C176:N176"/>
    <mergeCell ref="A177:B182"/>
    <mergeCell ref="C177:F177"/>
    <mergeCell ref="G177:N177"/>
    <mergeCell ref="C178:F178"/>
    <mergeCell ref="G178:N178"/>
    <mergeCell ref="C179:F179"/>
    <mergeCell ref="A173:B173"/>
    <mergeCell ref="C173:F173"/>
    <mergeCell ref="G173:J173"/>
    <mergeCell ref="K173:N173"/>
    <mergeCell ref="A174:B174"/>
    <mergeCell ref="C174:G174"/>
    <mergeCell ref="I174:N174"/>
    <mergeCell ref="A170:B171"/>
    <mergeCell ref="D170:E170"/>
    <mergeCell ref="J170:M170"/>
    <mergeCell ref="C171:N171"/>
    <mergeCell ref="A172:B172"/>
    <mergeCell ref="D172:N172"/>
    <mergeCell ref="A166:B167"/>
    <mergeCell ref="D166:I166"/>
    <mergeCell ref="J166:K169"/>
    <mergeCell ref="L166:N167"/>
    <mergeCell ref="C167:I167"/>
    <mergeCell ref="A168:B169"/>
    <mergeCell ref="D168:I168"/>
    <mergeCell ref="L168:N169"/>
    <mergeCell ref="C169:I169"/>
    <mergeCell ref="G159:N159"/>
    <mergeCell ref="C160:F160"/>
    <mergeCell ref="G160:N160"/>
    <mergeCell ref="C161:F161"/>
    <mergeCell ref="G161:N161"/>
    <mergeCell ref="C162:F162"/>
    <mergeCell ref="G162:N162"/>
    <mergeCell ref="A155:B155"/>
    <mergeCell ref="C155:N155"/>
    <mergeCell ref="A156:B156"/>
    <mergeCell ref="C156:N156"/>
    <mergeCell ref="A157:B162"/>
    <mergeCell ref="C157:F157"/>
    <mergeCell ref="G157:N157"/>
    <mergeCell ref="C158:F158"/>
    <mergeCell ref="G158:N158"/>
    <mergeCell ref="C159:F159"/>
    <mergeCell ref="A153:B153"/>
    <mergeCell ref="C153:F153"/>
    <mergeCell ref="G153:J153"/>
    <mergeCell ref="K153:N153"/>
    <mergeCell ref="A154:B154"/>
    <mergeCell ref="C154:G154"/>
    <mergeCell ref="I154:N154"/>
    <mergeCell ref="A150:B151"/>
    <mergeCell ref="D150:E150"/>
    <mergeCell ref="J150:M150"/>
    <mergeCell ref="C151:N151"/>
    <mergeCell ref="A152:B152"/>
    <mergeCell ref="D152:N152"/>
    <mergeCell ref="A146:B147"/>
    <mergeCell ref="D146:I146"/>
    <mergeCell ref="J146:K149"/>
    <mergeCell ref="L146:N147"/>
    <mergeCell ref="C147:I147"/>
    <mergeCell ref="A148:B149"/>
    <mergeCell ref="D148:I148"/>
    <mergeCell ref="L148:N149"/>
    <mergeCell ref="C149:I149"/>
    <mergeCell ref="G139:N139"/>
    <mergeCell ref="C140:F140"/>
    <mergeCell ref="G140:N140"/>
    <mergeCell ref="C141:F141"/>
    <mergeCell ref="G141:N141"/>
    <mergeCell ref="C142:F142"/>
    <mergeCell ref="G142:N142"/>
    <mergeCell ref="A135:B135"/>
    <mergeCell ref="C135:N135"/>
    <mergeCell ref="A136:B136"/>
    <mergeCell ref="C136:N136"/>
    <mergeCell ref="A137:B142"/>
    <mergeCell ref="C137:F137"/>
    <mergeCell ref="G137:N137"/>
    <mergeCell ref="C138:F138"/>
    <mergeCell ref="G138:N138"/>
    <mergeCell ref="C139:F139"/>
    <mergeCell ref="A133:B133"/>
    <mergeCell ref="C133:F133"/>
    <mergeCell ref="G133:J133"/>
    <mergeCell ref="K133:N133"/>
    <mergeCell ref="A134:B134"/>
    <mergeCell ref="C134:G134"/>
    <mergeCell ref="I134:N134"/>
    <mergeCell ref="A130:B131"/>
    <mergeCell ref="D130:E130"/>
    <mergeCell ref="J130:M130"/>
    <mergeCell ref="C131:N131"/>
    <mergeCell ref="A132:B132"/>
    <mergeCell ref="D132:N132"/>
    <mergeCell ref="A126:B127"/>
    <mergeCell ref="D126:I126"/>
    <mergeCell ref="J126:K129"/>
    <mergeCell ref="L126:N127"/>
    <mergeCell ref="C127:I127"/>
    <mergeCell ref="A128:B129"/>
    <mergeCell ref="D128:I128"/>
    <mergeCell ref="L128:N129"/>
    <mergeCell ref="C129:I129"/>
    <mergeCell ref="G119:N119"/>
    <mergeCell ref="C120:F120"/>
    <mergeCell ref="G120:N120"/>
    <mergeCell ref="C121:F121"/>
    <mergeCell ref="G121:N121"/>
    <mergeCell ref="C122:F122"/>
    <mergeCell ref="G122:N122"/>
    <mergeCell ref="A115:B115"/>
    <mergeCell ref="C115:N115"/>
    <mergeCell ref="A116:B116"/>
    <mergeCell ref="C116:N116"/>
    <mergeCell ref="A117:B122"/>
    <mergeCell ref="C117:F117"/>
    <mergeCell ref="G117:N117"/>
    <mergeCell ref="C118:F118"/>
    <mergeCell ref="G118:N118"/>
    <mergeCell ref="C119:F119"/>
    <mergeCell ref="A113:B113"/>
    <mergeCell ref="C113:F113"/>
    <mergeCell ref="G113:J113"/>
    <mergeCell ref="K113:N113"/>
    <mergeCell ref="A114:B114"/>
    <mergeCell ref="C114:G114"/>
    <mergeCell ref="I114:N114"/>
    <mergeCell ref="A110:B111"/>
    <mergeCell ref="D110:E110"/>
    <mergeCell ref="J110:M110"/>
    <mergeCell ref="C111:N111"/>
    <mergeCell ref="A112:B112"/>
    <mergeCell ref="D112:N112"/>
    <mergeCell ref="A106:B107"/>
    <mergeCell ref="D106:I106"/>
    <mergeCell ref="J106:K109"/>
    <mergeCell ref="L106:N107"/>
    <mergeCell ref="C107:I107"/>
    <mergeCell ref="A108:B109"/>
    <mergeCell ref="D108:I108"/>
    <mergeCell ref="L108:N109"/>
    <mergeCell ref="C109:I109"/>
    <mergeCell ref="G99:N99"/>
    <mergeCell ref="C100:F100"/>
    <mergeCell ref="G100:N100"/>
    <mergeCell ref="C101:F101"/>
    <mergeCell ref="G101:N101"/>
    <mergeCell ref="C102:F102"/>
    <mergeCell ref="G102:N102"/>
    <mergeCell ref="A95:B95"/>
    <mergeCell ref="C95:N95"/>
    <mergeCell ref="A96:B96"/>
    <mergeCell ref="C96:N96"/>
    <mergeCell ref="A97:B102"/>
    <mergeCell ref="C97:F97"/>
    <mergeCell ref="G97:N97"/>
    <mergeCell ref="C98:F98"/>
    <mergeCell ref="G98:N98"/>
    <mergeCell ref="C99:F99"/>
    <mergeCell ref="A93:B93"/>
    <mergeCell ref="C93:F93"/>
    <mergeCell ref="G93:J93"/>
    <mergeCell ref="K93:N93"/>
    <mergeCell ref="A94:B94"/>
    <mergeCell ref="C94:G94"/>
    <mergeCell ref="I94:N94"/>
    <mergeCell ref="A90:B91"/>
    <mergeCell ref="D90:E90"/>
    <mergeCell ref="J90:M90"/>
    <mergeCell ref="C91:N91"/>
    <mergeCell ref="A92:B92"/>
    <mergeCell ref="D92:N92"/>
    <mergeCell ref="A86:B87"/>
    <mergeCell ref="D86:I86"/>
    <mergeCell ref="J86:K89"/>
    <mergeCell ref="L86:N87"/>
    <mergeCell ref="C87:I87"/>
    <mergeCell ref="A88:B89"/>
    <mergeCell ref="D88:I88"/>
    <mergeCell ref="L88:N89"/>
    <mergeCell ref="C89:I89"/>
    <mergeCell ref="G75:N75"/>
    <mergeCell ref="C76:F76"/>
    <mergeCell ref="G76:N76"/>
    <mergeCell ref="C77:F77"/>
    <mergeCell ref="G77:N77"/>
    <mergeCell ref="C78:F78"/>
    <mergeCell ref="G78:N78"/>
    <mergeCell ref="A71:B71"/>
    <mergeCell ref="C71:N71"/>
    <mergeCell ref="A72:B72"/>
    <mergeCell ref="C72:N72"/>
    <mergeCell ref="A73:B78"/>
    <mergeCell ref="C73:F73"/>
    <mergeCell ref="G73:N73"/>
    <mergeCell ref="C74:F74"/>
    <mergeCell ref="G74:N74"/>
    <mergeCell ref="C75:F75"/>
    <mergeCell ref="A69:B69"/>
    <mergeCell ref="C69:F69"/>
    <mergeCell ref="G69:J69"/>
    <mergeCell ref="K69:N69"/>
    <mergeCell ref="A70:B70"/>
    <mergeCell ref="C70:G70"/>
    <mergeCell ref="I70:N70"/>
    <mergeCell ref="A66:B67"/>
    <mergeCell ref="D66:E66"/>
    <mergeCell ref="J66:M66"/>
    <mergeCell ref="C67:N67"/>
    <mergeCell ref="A68:B68"/>
    <mergeCell ref="D68:N68"/>
    <mergeCell ref="B58:N58"/>
    <mergeCell ref="A62:B63"/>
    <mergeCell ref="D62:I62"/>
    <mergeCell ref="J62:K65"/>
    <mergeCell ref="L62:N63"/>
    <mergeCell ref="C63:I63"/>
    <mergeCell ref="A64:B65"/>
    <mergeCell ref="D64:I64"/>
    <mergeCell ref="L64:N65"/>
    <mergeCell ref="C65:I65"/>
    <mergeCell ref="I53:N53"/>
    <mergeCell ref="C54:H54"/>
    <mergeCell ref="I54:N54"/>
    <mergeCell ref="C55:H55"/>
    <mergeCell ref="I55:N55"/>
    <mergeCell ref="C56:H56"/>
    <mergeCell ref="I56:N56"/>
    <mergeCell ref="A49:B56"/>
    <mergeCell ref="C49:H49"/>
    <mergeCell ref="I49:N49"/>
    <mergeCell ref="C50:H50"/>
    <mergeCell ref="I50:N50"/>
    <mergeCell ref="C51:H51"/>
    <mergeCell ref="I51:N51"/>
    <mergeCell ref="C52:H52"/>
    <mergeCell ref="I52:N52"/>
    <mergeCell ref="C53:H53"/>
    <mergeCell ref="B33:N33"/>
    <mergeCell ref="B34:N34"/>
    <mergeCell ref="B35:N35"/>
    <mergeCell ref="A47:B47"/>
    <mergeCell ref="A48:B48"/>
    <mergeCell ref="C48:N48"/>
    <mergeCell ref="A30:B32"/>
    <mergeCell ref="C30:D30"/>
    <mergeCell ref="E30:H30"/>
    <mergeCell ref="J30:N30"/>
    <mergeCell ref="C31:D31"/>
    <mergeCell ref="E31:H31"/>
    <mergeCell ref="J31:N31"/>
    <mergeCell ref="C32:D32"/>
    <mergeCell ref="E32:H32"/>
    <mergeCell ref="J32:N32"/>
    <mergeCell ref="B42:N42"/>
    <mergeCell ref="B43:N43"/>
    <mergeCell ref="B38:N38"/>
    <mergeCell ref="B39:N39"/>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21"/>
  <conditionalFormatting sqref="C63 C65:I65 D66:E66 J66:M66 C67:N67 C87:I87 C107:I107 C127:I127 C147:I147 C167:I167">
    <cfRule type="cellIs" dxfId="173" priority="3" operator="equal">
      <formula>0</formula>
    </cfRule>
  </conditionalFormatting>
  <conditionalFormatting sqref="C68">
    <cfRule type="cellIs" dxfId="172" priority="1" operator="equal">
      <formula>0</formula>
    </cfRule>
  </conditionalFormatting>
  <conditionalFormatting sqref="D62:I62 D64:I64">
    <cfRule type="cellIs" dxfId="171" priority="2" operator="equal">
      <formula>0</formula>
    </cfRule>
  </conditionalFormatting>
  <conditionalFormatting sqref="D92:N92">
    <cfRule type="expression" dxfId="170" priority="13">
      <formula>$C$92="有"</formula>
    </cfRule>
  </conditionalFormatting>
  <conditionalFormatting sqref="D112:N112">
    <cfRule type="expression" dxfId="169" priority="11">
      <formula>$C$112="有"</formula>
    </cfRule>
  </conditionalFormatting>
  <conditionalFormatting sqref="D132:N132">
    <cfRule type="expression" dxfId="168" priority="9">
      <formula>$C$132="有"</formula>
    </cfRule>
  </conditionalFormatting>
  <conditionalFormatting sqref="D152:N152">
    <cfRule type="expression" dxfId="167" priority="7">
      <formula>$C$152="有"</formula>
    </cfRule>
  </conditionalFormatting>
  <conditionalFormatting sqref="D172:N172">
    <cfRule type="expression" dxfId="166" priority="5">
      <formula>$C$172="有"</formula>
    </cfRule>
  </conditionalFormatting>
  <conditionalFormatting sqref="D308:N310">
    <cfRule type="expression" priority="4">
      <formula>$I$307="いる*"</formula>
    </cfRule>
  </conditionalFormatting>
  <conditionalFormatting sqref="H27">
    <cfRule type="expression" dxfId="165" priority="16">
      <formula>$G$27="有"</formula>
    </cfRule>
  </conditionalFormatting>
  <conditionalFormatting sqref="L64:N65">
    <cfRule type="expression" dxfId="164" priority="15">
      <formula>$L$62="その他法人"</formula>
    </cfRule>
  </conditionalFormatting>
  <conditionalFormatting sqref="L88:N89">
    <cfRule type="expression" dxfId="163" priority="14">
      <formula>$L$86="その他法人"</formula>
    </cfRule>
  </conditionalFormatting>
  <conditionalFormatting sqref="L108:N109">
    <cfRule type="expression" dxfId="162" priority="12">
      <formula>$L$106="その他法人"</formula>
    </cfRule>
  </conditionalFormatting>
  <conditionalFormatting sqref="L128:N129">
    <cfRule type="expression" dxfId="161" priority="10">
      <formula>$L$126="その他法人"</formula>
    </cfRule>
  </conditionalFormatting>
  <conditionalFormatting sqref="L148:N149">
    <cfRule type="expression" dxfId="160" priority="8">
      <formula>$L$146="その他法人"</formula>
    </cfRule>
  </conditionalFormatting>
  <conditionalFormatting sqref="L168:N169">
    <cfRule type="expression" dxfId="159" priority="6">
      <formula>$L$166="その他法人"</formula>
    </cfRule>
  </conditionalFormatting>
  <dataValidations count="9">
    <dataValidation type="list" allowBlank="1" showInputMessage="1" showErrorMessage="1" sqref="M252:N252 N264" xr:uid="{00000000-0002-0000-0200-000000000000}">
      <formula1>"あり,なし"</formula1>
    </dataValidation>
    <dataValidation imeMode="off" allowBlank="1" showInputMessage="1" showErrorMessage="1" sqref="D22:E22 J22:M22 C27:C28 I28 M28 D24:E24 D47 D66:E66 J66:M66 H204:I204 M204 M208:M209 H208:H209 H213:I213 M213 M217:M218 H217:H218 H222:I222 M222 H226:H227 M226:M227 M231 H231:I231 H235:H236 M235:M236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30:N230 C212:N212 C221:N221" xr:uid="{00000000-0002-0000-0200-000002000000}"/>
    <dataValidation allowBlank="1" showInputMessage="1" showErrorMessage="1" prompt="直近３期の純利益が、特別な理由により赤字となっている場合には、その理由を具体的に記載。" sqref="C194:N194" xr:uid="{00000000-0002-0000-0200-000003000000}"/>
    <dataValidation allowBlank="1" showInputMessage="1" showErrorMessage="1" prompt="教育訓練事業だけの売上高を算出していない場合は、「－（ハイフン）」を記載。" sqref="C192 E192 G192"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9:N69 K173:N173 K153:N153 K133:N133 K113:N113 K93:N93"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17:N317"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32" fitToHeight="0" orientation="portrait" cellComments="asDisplayed" r:id="rId1"/>
  <rowBreaks count="10" manualBreakCount="10">
    <brk id="83" max="13" man="1"/>
    <brk id="103" max="13" man="1"/>
    <brk id="123" max="13" man="1"/>
    <brk id="143" max="13" man="1"/>
    <brk id="163" max="13" man="1"/>
    <brk id="183" max="13" man="1"/>
    <brk id="237" max="13" man="1"/>
    <brk id="264" max="13" man="1"/>
    <brk id="286" max="13" man="1"/>
    <brk id="303"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L313:N314</xm:sqref>
        </x14:dataValidation>
        <x14:dataValidation type="list" allowBlank="1" showInputMessage="1" showErrorMessage="1" xr:uid="{00000000-0002-0000-0200-000008000000}">
          <x14:formula1>
            <xm:f>リスト!$AF$1</xm:f>
          </x14:formula1>
          <xm:sqref>L285:N285 L289:N295</xm:sqref>
        </x14:dataValidation>
        <x14:dataValidation type="list" allowBlank="1" showInputMessage="1" showErrorMessage="1" xr:uid="{00000000-0002-0000-0200-000009000000}">
          <x14:formula1>
            <xm:f>リスト!$AL$1:$AL$2</xm:f>
          </x14:formula1>
          <xm:sqref>C208:E209 C226:E227 C217:E218 C235:E236</xm:sqref>
        </x14:dataValidation>
        <x14:dataValidation type="list" allowBlank="1" showInputMessage="1" showErrorMessage="1" xr:uid="{00000000-0002-0000-0200-00000A000000}">
          <x14:formula1>
            <xm:f>リスト!$AK$1:$AK$3</xm:f>
          </x14:formula1>
          <xm:sqref>B267:G267</xm:sqref>
        </x14:dataValidation>
        <x14:dataValidation type="list" allowBlank="1" showInputMessage="1" showErrorMessage="1" xr:uid="{00000000-0002-0000-0200-00000B000000}">
          <x14:formula1>
            <xm:f>リスト!$AJ$1:$AJ$2</xm:f>
          </x14:formula1>
          <xm:sqref>E279:N279</xm:sqref>
        </x14:dataValidation>
        <x14:dataValidation type="list" allowBlank="1" showInputMessage="1" showErrorMessage="1" xr:uid="{00000000-0002-0000-0200-00000C000000}">
          <x14:formula1>
            <xm:f>リスト!$AI$1:$AI$2</xm:f>
          </x14:formula1>
          <xm:sqref>E278:N278</xm:sqref>
        </x14:dataValidation>
        <x14:dataValidation type="list" allowBlank="1" showInputMessage="1" showErrorMessage="1" xr:uid="{00000000-0002-0000-0200-00000D000000}">
          <x14:formula1>
            <xm:f>リスト!$AH$1:$AH$2</xm:f>
          </x14:formula1>
          <xm:sqref>E275:I275</xm:sqref>
        </x14:dataValidation>
        <x14:dataValidation type="list" allowBlank="1" showInputMessage="1" showErrorMessage="1" xr:uid="{00000000-0002-0000-0200-00000E000000}">
          <x14:formula1>
            <xm:f>リスト!$AE$1:$AE$2</xm:f>
          </x14:formula1>
          <xm:sqref>E272:N272</xm:sqref>
        </x14:dataValidation>
        <x14:dataValidation type="list" allowBlank="1" showInputMessage="1" showErrorMessage="1" xr:uid="{00000000-0002-0000-0200-00000F000000}">
          <x14:formula1>
            <xm:f>リスト!$AG$1:$AG$2</xm:f>
          </x14:formula1>
          <xm:sqref>I300:N300 I307:N307</xm:sqref>
        </x14:dataValidation>
        <x14:dataValidation type="list" allowBlank="1" showInputMessage="1" showErrorMessage="1" xr:uid="{00000000-0002-0000-0200-000010000000}">
          <x14:formula1>
            <xm:f>リスト!$AD$1:$AD$2</xm:f>
          </x14:formula1>
          <xm:sqref>J247 J251 J255 J259 J263</xm:sqref>
        </x14:dataValidation>
        <x14:dataValidation type="list" allowBlank="1" showInputMessage="1" showErrorMessage="1" xr:uid="{00000000-0002-0000-0200-000011000000}">
          <x14:formula1>
            <xm:f>リスト!$B$2:$B$7</xm:f>
          </x14:formula1>
          <xm:sqref>L86:N87 L62:N63 L106:N107 L126:N127 L146:N147 L166:N167</xm:sqref>
        </x14:dataValidation>
        <x14:dataValidation type="list" allowBlank="1" showInputMessage="1" showErrorMessage="1" xr:uid="{00000000-0002-0000-0200-000012000000}">
          <x14:formula1>
            <xm:f>リスト!$F$2:$F$3</xm:f>
          </x14:formula1>
          <xm:sqref>C92 C112 C132 C152 C172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heetViews>
  <sheetFormatPr defaultColWidth="9" defaultRowHeight="17.25" customHeight="1"/>
  <cols>
    <col min="1" max="116" width="1.125" style="99" customWidth="1"/>
    <col min="117" max="16384" width="9" style="99"/>
  </cols>
  <sheetData>
    <row r="1" spans="1:117" ht="17.25" customHeight="1">
      <c r="CT1" s="898" t="s">
        <v>494</v>
      </c>
      <c r="CU1" s="898"/>
      <c r="CV1" s="898"/>
      <c r="CW1" s="898"/>
      <c r="CX1" s="898"/>
      <c r="CY1" s="898"/>
      <c r="CZ1" s="898"/>
      <c r="DA1" s="898"/>
      <c r="DB1" s="898"/>
      <c r="DC1" s="898"/>
      <c r="DD1" s="898"/>
      <c r="DE1" s="898"/>
      <c r="DF1" s="898"/>
      <c r="DG1" s="898"/>
      <c r="DH1" s="898"/>
      <c r="DI1" s="898"/>
      <c r="DJ1" s="898"/>
      <c r="DK1" s="898"/>
      <c r="DL1" s="898"/>
    </row>
    <row r="2" spans="1:117" s="100" customFormat="1" ht="17.25" customHeight="1">
      <c r="B2" s="98"/>
      <c r="C2" s="98"/>
      <c r="D2" s="98"/>
      <c r="E2" s="98"/>
      <c r="F2" s="98"/>
      <c r="G2" s="98"/>
      <c r="H2" s="98"/>
      <c r="I2" s="98"/>
      <c r="J2" s="98"/>
      <c r="K2" s="98"/>
      <c r="L2" s="98"/>
      <c r="M2" s="98"/>
      <c r="N2" s="98"/>
      <c r="O2" s="98"/>
      <c r="P2" s="98"/>
      <c r="Q2" s="98"/>
      <c r="R2" s="98"/>
      <c r="S2" s="98"/>
      <c r="T2" s="98"/>
      <c r="U2" s="98"/>
      <c r="V2" s="98"/>
      <c r="W2" s="98"/>
      <c r="X2" s="98"/>
      <c r="Y2" s="98"/>
      <c r="Z2" s="98"/>
      <c r="AA2" s="98"/>
      <c r="AB2" s="101"/>
      <c r="AC2" s="101"/>
      <c r="AD2" s="101"/>
      <c r="AE2" s="101"/>
      <c r="AF2" s="101"/>
      <c r="AG2" s="101"/>
      <c r="AH2" s="101"/>
      <c r="AI2" s="101"/>
      <c r="AJ2" s="101"/>
      <c r="AK2" s="101"/>
      <c r="AL2" s="101"/>
      <c r="AM2" s="101"/>
      <c r="AN2" s="101"/>
      <c r="AO2" s="101"/>
      <c r="AP2" s="101"/>
      <c r="AQ2" s="101"/>
      <c r="AR2" s="101"/>
      <c r="AS2" s="101"/>
      <c r="AT2" s="102"/>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98"/>
      <c r="BW2" s="98"/>
      <c r="BX2" s="98"/>
      <c r="BY2" s="98"/>
      <c r="BZ2" s="98"/>
      <c r="CA2" s="98"/>
      <c r="CB2" s="98"/>
      <c r="CC2" s="98"/>
      <c r="CD2" s="98"/>
      <c r="CE2" s="98"/>
      <c r="CF2" s="98"/>
      <c r="CG2" s="98"/>
      <c r="CH2" s="98"/>
      <c r="CI2" s="98"/>
      <c r="CJ2" s="98"/>
      <c r="CK2" s="98"/>
      <c r="CL2" s="98"/>
      <c r="CM2" s="98"/>
      <c r="CN2" s="98"/>
      <c r="CO2" s="98"/>
      <c r="CP2" s="98"/>
      <c r="CQ2" s="98"/>
      <c r="CR2" s="98"/>
      <c r="CS2" s="98"/>
      <c r="CT2" s="899" t="s">
        <v>495</v>
      </c>
      <c r="CU2" s="899"/>
      <c r="CV2" s="899"/>
      <c r="CW2" s="899"/>
      <c r="CX2" s="899"/>
      <c r="CY2" s="899"/>
      <c r="CZ2" s="899"/>
      <c r="DA2" s="899"/>
      <c r="DB2" s="899"/>
      <c r="DC2" s="899"/>
      <c r="DD2" s="899"/>
      <c r="DE2" s="899"/>
      <c r="DF2" s="899"/>
      <c r="DG2" s="899"/>
      <c r="DH2" s="899"/>
      <c r="DI2" s="899"/>
      <c r="DJ2" s="899"/>
      <c r="DK2" s="899"/>
      <c r="DL2" s="899"/>
    </row>
    <row r="3" spans="1:117" s="268" customFormat="1" ht="17.25" customHeight="1">
      <c r="A3" s="922" t="s">
        <v>496</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922"/>
      <c r="BG3" s="922"/>
      <c r="BH3" s="922"/>
      <c r="BI3" s="922"/>
      <c r="BJ3" s="922"/>
      <c r="BK3" s="922"/>
      <c r="BL3" s="922"/>
      <c r="BM3" s="922"/>
      <c r="BN3" s="922"/>
      <c r="BO3" s="922"/>
      <c r="BP3" s="922"/>
      <c r="BQ3" s="922"/>
      <c r="BR3" s="922"/>
      <c r="BS3" s="922"/>
      <c r="BT3" s="922"/>
      <c r="BU3" s="922"/>
      <c r="BV3" s="922"/>
      <c r="BW3" s="922"/>
      <c r="BX3" s="922"/>
      <c r="BY3" s="922"/>
      <c r="BZ3" s="922"/>
      <c r="CA3" s="922"/>
      <c r="CB3" s="922"/>
      <c r="CC3" s="922"/>
      <c r="CD3" s="922"/>
      <c r="CE3" s="922"/>
      <c r="CF3" s="922"/>
      <c r="CG3" s="922"/>
      <c r="CH3" s="922"/>
      <c r="CI3" s="922"/>
      <c r="CJ3" s="922"/>
      <c r="CK3" s="922"/>
      <c r="CL3" s="922"/>
      <c r="CM3" s="922"/>
      <c r="CN3" s="922"/>
      <c r="CO3" s="922"/>
      <c r="CP3" s="922"/>
      <c r="CQ3" s="922"/>
      <c r="CR3" s="922"/>
      <c r="CS3" s="922"/>
      <c r="CT3" s="922"/>
      <c r="CU3" s="922"/>
      <c r="CV3" s="922"/>
      <c r="CW3" s="922"/>
      <c r="CX3" s="922"/>
      <c r="CY3" s="922"/>
      <c r="CZ3" s="922"/>
      <c r="DA3" s="922"/>
      <c r="DB3" s="922"/>
      <c r="DC3" s="922"/>
      <c r="DD3" s="922"/>
      <c r="DE3" s="922"/>
      <c r="DF3" s="922"/>
      <c r="DG3" s="922"/>
      <c r="DH3" s="922"/>
      <c r="DI3" s="922"/>
      <c r="DJ3" s="922"/>
      <c r="DK3" s="922"/>
      <c r="DL3" s="922"/>
    </row>
    <row r="4" spans="1:117" ht="17.25" customHeight="1">
      <c r="B4" s="99" t="s">
        <v>497</v>
      </c>
      <c r="I4" s="952" t="str">
        <f>IF('申請書・総括票（共通）'!L3=0,"自動で入力されます",'申請書・総括票（共通）'!L3)</f>
        <v>自動で入力されます</v>
      </c>
      <c r="J4" s="952"/>
      <c r="K4" s="952"/>
      <c r="L4" s="952"/>
      <c r="M4" s="952"/>
      <c r="N4" s="952"/>
      <c r="O4" s="952"/>
      <c r="P4" s="952"/>
      <c r="Q4" s="952"/>
      <c r="R4" s="952"/>
      <c r="S4" s="952"/>
      <c r="T4" s="952"/>
      <c r="U4" s="952"/>
      <c r="V4" s="952"/>
      <c r="W4" s="952"/>
      <c r="X4" s="952"/>
      <c r="Y4" s="952"/>
      <c r="Z4" s="952"/>
      <c r="AA4" s="952"/>
      <c r="AB4" s="952"/>
      <c r="AC4" s="952"/>
      <c r="AD4" s="952"/>
      <c r="AE4" s="952"/>
      <c r="AF4" s="952"/>
      <c r="AQ4" s="103"/>
    </row>
    <row r="6" spans="1:117" ht="17.25" customHeight="1" thickBot="1">
      <c r="A6" s="104" t="s">
        <v>498</v>
      </c>
      <c r="AB6" s="105"/>
    </row>
    <row r="7" spans="1:117" ht="17.25" customHeight="1">
      <c r="A7" s="1000" t="s">
        <v>499</v>
      </c>
      <c r="B7" s="1037"/>
      <c r="C7" s="1037"/>
      <c r="D7" s="1037"/>
      <c r="E7" s="1037"/>
      <c r="F7" s="1037"/>
      <c r="G7" s="1037"/>
      <c r="H7" s="1037"/>
      <c r="I7" s="1037"/>
      <c r="J7" s="1037"/>
      <c r="K7" s="1037"/>
      <c r="L7" s="1037"/>
      <c r="M7" s="1037"/>
      <c r="N7" s="1037"/>
      <c r="O7" s="1037"/>
      <c r="P7" s="1037"/>
      <c r="Q7" s="1038" t="s">
        <v>500</v>
      </c>
      <c r="R7" s="1038"/>
      <c r="S7" s="1038"/>
      <c r="T7" s="1038"/>
      <c r="U7" s="1038"/>
      <c r="V7" s="1038"/>
      <c r="W7" s="1038"/>
      <c r="X7" s="1038"/>
      <c r="Y7" s="1038"/>
      <c r="Z7" s="1038"/>
      <c r="AA7" s="1038"/>
      <c r="AB7" s="1038"/>
      <c r="AC7" s="1038"/>
      <c r="AD7" s="1038"/>
      <c r="AE7" s="930"/>
      <c r="AF7" s="930"/>
      <c r="AG7" s="930"/>
      <c r="AH7" s="930"/>
      <c r="AI7" s="930"/>
      <c r="AJ7" s="930"/>
      <c r="AK7" s="930"/>
      <c r="AL7" s="930"/>
      <c r="AM7" s="930"/>
      <c r="AN7" s="930"/>
      <c r="AO7" s="930"/>
      <c r="AP7" s="930"/>
      <c r="AQ7" s="930"/>
      <c r="AR7" s="930"/>
      <c r="AS7" s="967" t="s">
        <v>501</v>
      </c>
      <c r="AT7" s="923"/>
      <c r="AU7" s="923"/>
      <c r="AV7" s="923"/>
      <c r="AW7" s="923"/>
      <c r="AX7" s="923"/>
      <c r="AY7" s="923"/>
      <c r="AZ7" s="923"/>
      <c r="BA7" s="923"/>
      <c r="BB7" s="923"/>
      <c r="BC7" s="923"/>
      <c r="BD7" s="923"/>
      <c r="BE7" s="923"/>
      <c r="BF7" s="923"/>
      <c r="BG7" s="923"/>
      <c r="BH7" s="923"/>
      <c r="BI7" s="924"/>
      <c r="BJ7" s="965" t="s">
        <v>502</v>
      </c>
      <c r="BK7" s="966"/>
      <c r="BL7" s="966"/>
      <c r="BM7" s="966"/>
      <c r="BN7" s="966"/>
      <c r="BO7" s="966"/>
      <c r="BP7" s="966"/>
      <c r="BQ7" s="966"/>
      <c r="BR7" s="96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7"/>
    </row>
    <row r="8" spans="1:117" ht="17.25" customHeight="1">
      <c r="A8" s="841"/>
      <c r="B8" s="842"/>
      <c r="C8" s="842"/>
      <c r="D8" s="842"/>
      <c r="E8" s="842"/>
      <c r="F8" s="842"/>
      <c r="G8" s="842"/>
      <c r="H8" s="842"/>
      <c r="I8" s="842"/>
      <c r="J8" s="842"/>
      <c r="K8" s="842"/>
      <c r="L8" s="842"/>
      <c r="M8" s="842"/>
      <c r="N8" s="842"/>
      <c r="O8" s="842"/>
      <c r="P8" s="842"/>
      <c r="Q8" s="1021"/>
      <c r="R8" s="1021"/>
      <c r="S8" s="1021"/>
      <c r="T8" s="1021"/>
      <c r="U8" s="1021"/>
      <c r="V8" s="1021"/>
      <c r="W8" s="1021"/>
      <c r="X8" s="1021"/>
      <c r="Y8" s="1021"/>
      <c r="Z8" s="1021"/>
      <c r="AA8" s="1021"/>
      <c r="AB8" s="1021"/>
      <c r="AC8" s="1021"/>
      <c r="AD8" s="1021"/>
      <c r="AE8" s="931"/>
      <c r="AF8" s="931"/>
      <c r="AG8" s="931"/>
      <c r="AH8" s="931"/>
      <c r="AI8" s="931"/>
      <c r="AJ8" s="931"/>
      <c r="AK8" s="931"/>
      <c r="AL8" s="931"/>
      <c r="AM8" s="931"/>
      <c r="AN8" s="931"/>
      <c r="AO8" s="931"/>
      <c r="AP8" s="931"/>
      <c r="AQ8" s="931"/>
      <c r="AR8" s="931"/>
      <c r="AS8" s="968"/>
      <c r="AT8" s="871"/>
      <c r="AU8" s="871"/>
      <c r="AV8" s="871"/>
      <c r="AW8" s="871"/>
      <c r="AX8" s="871"/>
      <c r="AY8" s="871"/>
      <c r="AZ8" s="871"/>
      <c r="BA8" s="871"/>
      <c r="BB8" s="871"/>
      <c r="BC8" s="871"/>
      <c r="BD8" s="871"/>
      <c r="BE8" s="871"/>
      <c r="BF8" s="871"/>
      <c r="BG8" s="871"/>
      <c r="BH8" s="871"/>
      <c r="BI8" s="926"/>
      <c r="BJ8" s="1018" t="str">
        <f>IF(施設別教育訓練講座票!C16=0,"自動で入力されます",施設別教育訓練講座票!C16)</f>
        <v>自動で入力されます</v>
      </c>
      <c r="BK8" s="1019"/>
      <c r="BL8" s="1019"/>
      <c r="BM8" s="1019"/>
      <c r="BN8" s="1019"/>
      <c r="BO8" s="1019"/>
      <c r="BP8" s="1019"/>
      <c r="BQ8" s="1019"/>
      <c r="BR8" s="1019"/>
      <c r="BS8" s="1019"/>
      <c r="BT8" s="1019"/>
      <c r="BU8" s="1019"/>
      <c r="BV8" s="1019"/>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020"/>
    </row>
    <row r="9" spans="1:117" ht="17.25" customHeight="1">
      <c r="A9" s="841"/>
      <c r="B9" s="842"/>
      <c r="C9" s="842"/>
      <c r="D9" s="842"/>
      <c r="E9" s="842"/>
      <c r="F9" s="842"/>
      <c r="G9" s="842"/>
      <c r="H9" s="842"/>
      <c r="I9" s="842"/>
      <c r="J9" s="842"/>
      <c r="K9" s="842"/>
      <c r="L9" s="842"/>
      <c r="M9" s="842"/>
      <c r="N9" s="842"/>
      <c r="O9" s="842"/>
      <c r="P9" s="842"/>
      <c r="Q9" s="1021" t="s">
        <v>503</v>
      </c>
      <c r="R9" s="1022"/>
      <c r="S9" s="1022"/>
      <c r="T9" s="1022"/>
      <c r="U9" s="1022"/>
      <c r="V9" s="1022"/>
      <c r="W9" s="1022"/>
      <c r="X9" s="1022"/>
      <c r="Y9" s="1022"/>
      <c r="Z9" s="1022"/>
      <c r="AA9" s="1022"/>
      <c r="AB9" s="1022"/>
      <c r="AC9" s="1022"/>
      <c r="AD9" s="1022"/>
      <c r="AE9" s="931"/>
      <c r="AF9" s="931"/>
      <c r="AG9" s="931"/>
      <c r="AH9" s="931"/>
      <c r="AI9" s="931"/>
      <c r="AJ9" s="931"/>
      <c r="AK9" s="931"/>
      <c r="AL9" s="931"/>
      <c r="AM9" s="931"/>
      <c r="AN9" s="931"/>
      <c r="AO9" s="931"/>
      <c r="AP9" s="931"/>
      <c r="AQ9" s="931"/>
      <c r="AR9" s="931"/>
      <c r="AS9" s="968"/>
      <c r="AT9" s="871"/>
      <c r="AU9" s="871"/>
      <c r="AV9" s="871"/>
      <c r="AW9" s="871"/>
      <c r="AX9" s="871"/>
      <c r="AY9" s="871"/>
      <c r="AZ9" s="871"/>
      <c r="BA9" s="871"/>
      <c r="BB9" s="871"/>
      <c r="BC9" s="871"/>
      <c r="BD9" s="871"/>
      <c r="BE9" s="871"/>
      <c r="BF9" s="871"/>
      <c r="BG9" s="871"/>
      <c r="BH9" s="871"/>
      <c r="BI9" s="926"/>
      <c r="BJ9" s="1018"/>
      <c r="BK9" s="1019"/>
      <c r="BL9" s="1019"/>
      <c r="BM9" s="1019"/>
      <c r="BN9" s="1019"/>
      <c r="BO9" s="1019"/>
      <c r="BP9" s="1019"/>
      <c r="BQ9" s="1019"/>
      <c r="BR9" s="1019"/>
      <c r="BS9" s="1019"/>
      <c r="BT9" s="1019"/>
      <c r="BU9" s="1019"/>
      <c r="BV9" s="1019"/>
      <c r="BW9" s="1019"/>
      <c r="BX9" s="1019"/>
      <c r="BY9" s="1019"/>
      <c r="BZ9" s="1019"/>
      <c r="CA9" s="1019"/>
      <c r="CB9" s="1019"/>
      <c r="CC9" s="1019"/>
      <c r="CD9" s="1019"/>
      <c r="CE9" s="1019"/>
      <c r="CF9" s="1019"/>
      <c r="CG9" s="1019"/>
      <c r="CH9" s="1019"/>
      <c r="CI9" s="1019"/>
      <c r="CJ9" s="1019"/>
      <c r="CK9" s="1019"/>
      <c r="CL9" s="1019"/>
      <c r="CM9" s="1019"/>
      <c r="CN9" s="1019"/>
      <c r="CO9" s="1019"/>
      <c r="CP9" s="1019"/>
      <c r="CQ9" s="1019"/>
      <c r="CR9" s="1019"/>
      <c r="CS9" s="1019"/>
      <c r="CT9" s="1019"/>
      <c r="CU9" s="1019"/>
      <c r="CV9" s="1019"/>
      <c r="CW9" s="1019"/>
      <c r="CX9" s="1019"/>
      <c r="CY9" s="1019"/>
      <c r="CZ9" s="1019"/>
      <c r="DA9" s="1019"/>
      <c r="DB9" s="1019"/>
      <c r="DC9" s="1019"/>
      <c r="DD9" s="1019"/>
      <c r="DE9" s="1019"/>
      <c r="DF9" s="1019"/>
      <c r="DG9" s="1019"/>
      <c r="DH9" s="1019"/>
      <c r="DI9" s="1019"/>
      <c r="DJ9" s="1019"/>
      <c r="DK9" s="1019"/>
      <c r="DL9" s="1020"/>
    </row>
    <row r="10" spans="1:117" ht="17.25" customHeight="1">
      <c r="A10" s="841"/>
      <c r="B10" s="842"/>
      <c r="C10" s="842"/>
      <c r="D10" s="842"/>
      <c r="E10" s="842"/>
      <c r="F10" s="842"/>
      <c r="G10" s="842"/>
      <c r="H10" s="842"/>
      <c r="I10" s="842"/>
      <c r="J10" s="842"/>
      <c r="K10" s="842"/>
      <c r="L10" s="842"/>
      <c r="M10" s="842"/>
      <c r="N10" s="842"/>
      <c r="O10" s="842"/>
      <c r="P10" s="842"/>
      <c r="Q10" s="1022"/>
      <c r="R10" s="1022"/>
      <c r="S10" s="1022"/>
      <c r="T10" s="1022"/>
      <c r="U10" s="1022"/>
      <c r="V10" s="1022"/>
      <c r="W10" s="1022"/>
      <c r="X10" s="1022"/>
      <c r="Y10" s="1022"/>
      <c r="Z10" s="1022"/>
      <c r="AA10" s="1022"/>
      <c r="AB10" s="1022"/>
      <c r="AC10" s="1022"/>
      <c r="AD10" s="1022"/>
      <c r="AE10" s="931"/>
      <c r="AF10" s="931"/>
      <c r="AG10" s="931"/>
      <c r="AH10" s="931"/>
      <c r="AI10" s="931"/>
      <c r="AJ10" s="931"/>
      <c r="AK10" s="931"/>
      <c r="AL10" s="931"/>
      <c r="AM10" s="931"/>
      <c r="AN10" s="931"/>
      <c r="AO10" s="931"/>
      <c r="AP10" s="931"/>
      <c r="AQ10" s="931"/>
      <c r="AR10" s="931"/>
      <c r="AS10" s="969"/>
      <c r="AT10" s="928"/>
      <c r="AU10" s="928"/>
      <c r="AV10" s="928"/>
      <c r="AW10" s="928"/>
      <c r="AX10" s="928"/>
      <c r="AY10" s="928"/>
      <c r="AZ10" s="928"/>
      <c r="BA10" s="928"/>
      <c r="BB10" s="928"/>
      <c r="BC10" s="928"/>
      <c r="BD10" s="928"/>
      <c r="BE10" s="928"/>
      <c r="BF10" s="928"/>
      <c r="BG10" s="928"/>
      <c r="BH10" s="928"/>
      <c r="BI10" s="928"/>
      <c r="BJ10" s="107"/>
      <c r="BK10" s="106"/>
      <c r="BL10" s="106"/>
      <c r="BM10" s="108"/>
      <c r="BN10" s="108"/>
      <c r="BO10" s="108"/>
      <c r="BP10" s="108"/>
      <c r="BQ10" s="108"/>
      <c r="BR10" s="108"/>
      <c r="BS10" s="108"/>
      <c r="BT10" s="108"/>
      <c r="BU10" s="108"/>
      <c r="BV10" s="108"/>
      <c r="BW10" s="108"/>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9"/>
    </row>
    <row r="11" spans="1:117" ht="20.25" customHeight="1">
      <c r="A11" s="964" t="s">
        <v>504</v>
      </c>
      <c r="B11" s="1012"/>
      <c r="C11" s="1012"/>
      <c r="D11" s="1012"/>
      <c r="E11" s="1012"/>
      <c r="F11" s="1012"/>
      <c r="G11" s="1012"/>
      <c r="H11" s="1012"/>
      <c r="I11" s="1012"/>
      <c r="J11" s="1012"/>
      <c r="K11" s="1012"/>
      <c r="L11" s="1012"/>
      <c r="M11" s="1012"/>
      <c r="N11" s="1012"/>
      <c r="O11" s="1012"/>
      <c r="P11" s="1023"/>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1024" t="s">
        <v>505</v>
      </c>
      <c r="AT11" s="1025"/>
      <c r="AU11" s="1025"/>
      <c r="AV11" s="1025"/>
      <c r="AW11" s="1025"/>
      <c r="AX11" s="1025"/>
      <c r="AY11" s="1025"/>
      <c r="AZ11" s="1025"/>
      <c r="BA11" s="1025"/>
      <c r="BB11" s="1025"/>
      <c r="BC11" s="1025"/>
      <c r="BD11" s="1025"/>
      <c r="BE11" s="1025"/>
      <c r="BF11" s="1025"/>
      <c r="BG11" s="1025"/>
      <c r="BH11" s="1025"/>
      <c r="BI11" s="1026"/>
      <c r="BJ11" s="1027" t="s">
        <v>502</v>
      </c>
      <c r="BK11" s="1028"/>
      <c r="BL11" s="1028"/>
      <c r="BM11" s="1028"/>
      <c r="BN11" s="1028"/>
      <c r="BO11" s="1028"/>
      <c r="BP11" s="1028"/>
      <c r="BQ11" s="1028"/>
      <c r="BR11" s="1028"/>
      <c r="BS11" s="1029"/>
      <c r="BT11" s="1029"/>
      <c r="BU11" s="1029"/>
      <c r="BV11" s="1029"/>
      <c r="BW11" s="1029"/>
      <c r="BX11" s="1029"/>
      <c r="BY11" s="1029"/>
      <c r="BZ11" s="1029"/>
      <c r="CA11" s="1029"/>
      <c r="CB11" s="1029"/>
      <c r="CC11" s="1029"/>
      <c r="CD11" s="1029"/>
      <c r="CE11" s="1029"/>
      <c r="CF11" s="1029"/>
      <c r="CG11" s="1029"/>
      <c r="CH11" s="1029"/>
      <c r="CI11" s="1029"/>
      <c r="CJ11" s="1029"/>
      <c r="CK11" s="1029"/>
      <c r="CL11" s="1029"/>
      <c r="CM11" s="1029"/>
      <c r="CN11" s="1029"/>
      <c r="CO11" s="1029"/>
      <c r="CP11" s="1029"/>
      <c r="CQ11" s="1029"/>
      <c r="CR11" s="1029"/>
      <c r="CS11" s="1029"/>
      <c r="CT11" s="1029"/>
      <c r="CU11" s="1029"/>
      <c r="CV11" s="1029"/>
      <c r="CW11" s="1029"/>
      <c r="CX11" s="1029"/>
      <c r="CY11" s="1029"/>
      <c r="CZ11" s="1029"/>
      <c r="DA11" s="1029"/>
      <c r="DB11" s="1029"/>
      <c r="DC11" s="1029"/>
      <c r="DD11" s="1029"/>
      <c r="DE11" s="1029"/>
      <c r="DF11" s="1029"/>
      <c r="DG11" s="1029"/>
      <c r="DH11" s="1029"/>
      <c r="DI11" s="1029"/>
      <c r="DJ11" s="1029"/>
      <c r="DK11" s="1029"/>
      <c r="DL11" s="1030"/>
    </row>
    <row r="12" spans="1:117" ht="17.25" hidden="1" customHeight="1">
      <c r="A12" s="918"/>
      <c r="B12" s="955"/>
      <c r="C12" s="955"/>
      <c r="D12" s="955"/>
      <c r="E12" s="955"/>
      <c r="F12" s="955"/>
      <c r="G12" s="955"/>
      <c r="H12" s="955"/>
      <c r="I12" s="955"/>
      <c r="J12" s="955"/>
      <c r="K12" s="955"/>
      <c r="L12" s="955"/>
      <c r="M12" s="955"/>
      <c r="N12" s="955"/>
      <c r="O12" s="955"/>
      <c r="P12" s="956"/>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68"/>
      <c r="AT12" s="871"/>
      <c r="AU12" s="871"/>
      <c r="AV12" s="871"/>
      <c r="AW12" s="871"/>
      <c r="AX12" s="871"/>
      <c r="AY12" s="871"/>
      <c r="AZ12" s="871"/>
      <c r="BA12" s="871"/>
      <c r="BB12" s="871"/>
      <c r="BC12" s="871"/>
      <c r="BD12" s="871"/>
      <c r="BE12" s="871"/>
      <c r="BF12" s="871"/>
      <c r="BG12" s="871"/>
      <c r="BH12" s="871"/>
      <c r="BI12" s="926"/>
      <c r="BJ12" s="1031"/>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32"/>
      <c r="DE12" s="1032"/>
      <c r="DF12" s="1032"/>
      <c r="DG12" s="1032"/>
      <c r="DH12" s="1032"/>
      <c r="DI12" s="1032"/>
      <c r="DJ12" s="1032"/>
      <c r="DK12" s="1032"/>
      <c r="DL12" s="1033"/>
    </row>
    <row r="13" spans="1:117" ht="36.75" customHeight="1">
      <c r="A13" s="942"/>
      <c r="B13" s="943"/>
      <c r="C13" s="943"/>
      <c r="D13" s="943"/>
      <c r="E13" s="943"/>
      <c r="F13" s="943"/>
      <c r="G13" s="943"/>
      <c r="H13" s="943"/>
      <c r="I13" s="943"/>
      <c r="J13" s="943"/>
      <c r="K13" s="943"/>
      <c r="L13" s="943"/>
      <c r="M13" s="943"/>
      <c r="N13" s="943"/>
      <c r="O13" s="943"/>
      <c r="P13" s="944"/>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69"/>
      <c r="AT13" s="928"/>
      <c r="AU13" s="928"/>
      <c r="AV13" s="928"/>
      <c r="AW13" s="928"/>
      <c r="AX13" s="928"/>
      <c r="AY13" s="928"/>
      <c r="AZ13" s="928"/>
      <c r="BA13" s="928"/>
      <c r="BB13" s="928"/>
      <c r="BC13" s="928"/>
      <c r="BD13" s="928"/>
      <c r="BE13" s="928"/>
      <c r="BF13" s="928"/>
      <c r="BG13" s="928"/>
      <c r="BH13" s="928"/>
      <c r="BI13" s="929"/>
      <c r="BJ13" s="1034"/>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35"/>
      <c r="DE13" s="1035"/>
      <c r="DF13" s="1035"/>
      <c r="DG13" s="1035"/>
      <c r="DH13" s="1035"/>
      <c r="DI13" s="1035"/>
      <c r="DJ13" s="1035"/>
      <c r="DK13" s="1035"/>
      <c r="DL13" s="1036"/>
    </row>
    <row r="14" spans="1:117" ht="17.25" customHeight="1">
      <c r="A14" s="861" t="s">
        <v>506</v>
      </c>
      <c r="B14" s="842"/>
      <c r="C14" s="842"/>
      <c r="D14" s="842"/>
      <c r="E14" s="842"/>
      <c r="F14" s="842"/>
      <c r="G14" s="842"/>
      <c r="H14" s="842"/>
      <c r="I14" s="842"/>
      <c r="J14" s="842"/>
      <c r="K14" s="842"/>
      <c r="L14" s="842"/>
      <c r="M14" s="842"/>
      <c r="N14" s="842"/>
      <c r="O14" s="842"/>
      <c r="P14" s="842"/>
      <c r="Q14" s="863" t="s">
        <v>507</v>
      </c>
      <c r="R14" s="864"/>
      <c r="S14" s="864"/>
      <c r="T14" s="425" t="s">
        <v>508</v>
      </c>
      <c r="U14" s="851" t="str">
        <f>IF(施設別教育訓練講座票!C18=0,"自動で入力されます",施設別教育訓練講座票!C18)</f>
        <v>自動で入力されます</v>
      </c>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425" t="s">
        <v>509</v>
      </c>
      <c r="AS14" s="426"/>
      <c r="AT14" s="426"/>
      <c r="AU14" s="426"/>
      <c r="AV14" s="426"/>
      <c r="AW14" s="426"/>
      <c r="AX14" s="426"/>
      <c r="AY14" s="426"/>
      <c r="AZ14" s="426"/>
      <c r="BA14" s="426"/>
      <c r="BB14" s="426"/>
      <c r="BC14" s="426"/>
      <c r="BD14" s="426"/>
      <c r="BE14" s="426"/>
      <c r="BF14" s="426"/>
      <c r="BG14" s="426"/>
      <c r="BH14" s="426"/>
      <c r="BI14" s="426"/>
      <c r="BJ14" s="426"/>
      <c r="BK14" s="426"/>
      <c r="BL14" s="426"/>
      <c r="BM14" s="860" t="s">
        <v>510</v>
      </c>
      <c r="BN14" s="860"/>
      <c r="BO14" s="860"/>
      <c r="BP14" s="860"/>
      <c r="BQ14" s="860"/>
      <c r="BR14" s="851" t="str">
        <f>IF(施設別教育訓練講座票!L18=0,"自動で入力されます",施設別教育訓練講座票!L18)</f>
        <v>自動で入力されます</v>
      </c>
      <c r="BS14" s="851"/>
      <c r="BT14" s="851"/>
      <c r="BU14" s="851"/>
      <c r="BV14" s="851"/>
      <c r="BW14" s="851"/>
      <c r="BX14" s="851"/>
      <c r="BY14" s="851"/>
      <c r="BZ14" s="851"/>
      <c r="CA14" s="851"/>
      <c r="CB14" s="851"/>
      <c r="CC14" s="851"/>
      <c r="CD14" s="851"/>
      <c r="CE14" s="851"/>
      <c r="CF14" s="851"/>
      <c r="CG14" s="851"/>
      <c r="CH14" s="851"/>
      <c r="CI14" s="851"/>
      <c r="CJ14" s="851"/>
      <c r="CK14" s="851"/>
      <c r="CL14" s="851"/>
      <c r="CM14" s="851"/>
      <c r="CN14" s="851"/>
      <c r="CO14" s="851"/>
      <c r="CP14" s="851"/>
      <c r="CQ14" s="851"/>
      <c r="CR14" s="851"/>
      <c r="CS14" s="851"/>
      <c r="CT14" s="851"/>
      <c r="CU14" s="851"/>
      <c r="CV14" s="851"/>
      <c r="CW14" s="851"/>
      <c r="CX14" s="851"/>
      <c r="CY14" s="851"/>
      <c r="CZ14" s="851"/>
      <c r="DA14" s="851"/>
      <c r="DB14" s="851"/>
      <c r="DC14" s="851"/>
      <c r="DD14" s="851"/>
      <c r="DE14" s="426"/>
      <c r="DF14" s="426"/>
      <c r="DG14" s="426"/>
      <c r="DH14" s="426"/>
      <c r="DI14" s="426"/>
      <c r="DJ14" s="426"/>
      <c r="DK14" s="426"/>
      <c r="DL14" s="110"/>
    </row>
    <row r="15" spans="1:117" ht="17.25" customHeight="1">
      <c r="A15" s="841"/>
      <c r="B15" s="842"/>
      <c r="C15" s="842"/>
      <c r="D15" s="842"/>
      <c r="E15" s="842"/>
      <c r="F15" s="842"/>
      <c r="G15" s="842"/>
      <c r="H15" s="842"/>
      <c r="I15" s="842"/>
      <c r="J15" s="842"/>
      <c r="K15" s="842"/>
      <c r="L15" s="842"/>
      <c r="M15" s="842"/>
      <c r="N15" s="842"/>
      <c r="O15" s="842"/>
      <c r="P15" s="862"/>
      <c r="Q15" s="111"/>
      <c r="R15" s="112"/>
      <c r="S15" s="112"/>
      <c r="T15" s="904" t="str">
        <f>IF(施設別教育訓練講座票!B19=0,"自動で入力されます",施設別教育訓練講座票!B19)</f>
        <v>自動で入力されます</v>
      </c>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4"/>
      <c r="AY15" s="904"/>
      <c r="AZ15" s="904"/>
      <c r="BA15" s="904"/>
      <c r="BB15" s="904"/>
      <c r="BC15" s="904"/>
      <c r="BD15" s="904"/>
      <c r="BE15" s="904"/>
      <c r="BF15" s="904"/>
      <c r="BG15" s="904"/>
      <c r="BH15" s="904"/>
      <c r="BI15" s="904"/>
      <c r="BJ15" s="904"/>
      <c r="BK15" s="904"/>
      <c r="BL15" s="904"/>
      <c r="BM15" s="904"/>
      <c r="BN15" s="904"/>
      <c r="BO15" s="904"/>
      <c r="BP15" s="904"/>
      <c r="BQ15" s="904"/>
      <c r="BR15" s="904"/>
      <c r="BS15" s="904"/>
      <c r="BT15" s="904"/>
      <c r="BU15" s="904"/>
      <c r="BV15" s="904"/>
      <c r="BW15" s="904"/>
      <c r="BX15" s="904"/>
      <c r="BY15" s="904"/>
      <c r="BZ15" s="904"/>
      <c r="CA15" s="904"/>
      <c r="CB15" s="904"/>
      <c r="CC15" s="904"/>
      <c r="CD15" s="904"/>
      <c r="CE15" s="904"/>
      <c r="CF15" s="904"/>
      <c r="CG15" s="904"/>
      <c r="CH15" s="904"/>
      <c r="CI15" s="904"/>
      <c r="CJ15" s="904"/>
      <c r="CK15" s="904"/>
      <c r="CL15" s="904"/>
      <c r="CM15" s="904"/>
      <c r="CN15" s="904"/>
      <c r="CO15" s="904"/>
      <c r="CP15" s="904"/>
      <c r="CQ15" s="904"/>
      <c r="CR15" s="904"/>
      <c r="CS15" s="904"/>
      <c r="CT15" s="904"/>
      <c r="CU15" s="904"/>
      <c r="CV15" s="904"/>
      <c r="CW15" s="904"/>
      <c r="CX15" s="904"/>
      <c r="CY15" s="904"/>
      <c r="CZ15" s="904"/>
      <c r="DA15" s="904"/>
      <c r="DB15" s="904"/>
      <c r="DC15" s="904"/>
      <c r="DD15" s="904"/>
      <c r="DE15" s="904"/>
      <c r="DF15" s="904"/>
      <c r="DG15" s="904"/>
      <c r="DH15" s="904"/>
      <c r="DI15" s="904"/>
      <c r="DJ15" s="112"/>
      <c r="DK15" s="112"/>
      <c r="DL15" s="112"/>
      <c r="DM15" s="288"/>
    </row>
    <row r="16" spans="1:117" ht="17.25" customHeight="1">
      <c r="A16" s="841"/>
      <c r="B16" s="842"/>
      <c r="C16" s="842"/>
      <c r="D16" s="842"/>
      <c r="E16" s="842"/>
      <c r="F16" s="842"/>
      <c r="G16" s="842"/>
      <c r="H16" s="842"/>
      <c r="I16" s="842"/>
      <c r="J16" s="842"/>
      <c r="K16" s="842"/>
      <c r="L16" s="842"/>
      <c r="M16" s="842"/>
      <c r="N16" s="842"/>
      <c r="O16" s="842"/>
      <c r="P16" s="862"/>
      <c r="Q16" s="111"/>
      <c r="R16" s="112"/>
      <c r="S16" s="112"/>
      <c r="T16" s="904"/>
      <c r="U16" s="904"/>
      <c r="V16" s="904"/>
      <c r="W16" s="904"/>
      <c r="X16" s="904"/>
      <c r="Y16" s="904"/>
      <c r="Z16" s="904"/>
      <c r="AA16" s="904"/>
      <c r="AB16" s="904"/>
      <c r="AC16" s="904"/>
      <c r="AD16" s="904"/>
      <c r="AE16" s="904"/>
      <c r="AF16" s="904"/>
      <c r="AG16" s="904"/>
      <c r="AH16" s="904"/>
      <c r="AI16" s="904"/>
      <c r="AJ16" s="904"/>
      <c r="AK16" s="904"/>
      <c r="AL16" s="904"/>
      <c r="AM16" s="904"/>
      <c r="AN16" s="904"/>
      <c r="AO16" s="904"/>
      <c r="AP16" s="904"/>
      <c r="AQ16" s="904"/>
      <c r="AR16" s="904"/>
      <c r="AS16" s="904"/>
      <c r="AT16" s="904"/>
      <c r="AU16" s="904"/>
      <c r="AV16" s="904"/>
      <c r="AW16" s="904"/>
      <c r="AX16" s="904"/>
      <c r="AY16" s="904"/>
      <c r="AZ16" s="904"/>
      <c r="BA16" s="904"/>
      <c r="BB16" s="904"/>
      <c r="BC16" s="904"/>
      <c r="BD16" s="904"/>
      <c r="BE16" s="904"/>
      <c r="BF16" s="904"/>
      <c r="BG16" s="904"/>
      <c r="BH16" s="904"/>
      <c r="BI16" s="904"/>
      <c r="BJ16" s="904"/>
      <c r="BK16" s="904"/>
      <c r="BL16" s="904"/>
      <c r="BM16" s="904"/>
      <c r="BN16" s="904"/>
      <c r="BO16" s="904"/>
      <c r="BP16" s="904"/>
      <c r="BQ16" s="904"/>
      <c r="BR16" s="904"/>
      <c r="BS16" s="904"/>
      <c r="BT16" s="904"/>
      <c r="BU16" s="904"/>
      <c r="BV16" s="904"/>
      <c r="BW16" s="904"/>
      <c r="BX16" s="904"/>
      <c r="BY16" s="904"/>
      <c r="BZ16" s="904"/>
      <c r="CA16" s="904"/>
      <c r="CB16" s="904"/>
      <c r="CC16" s="904"/>
      <c r="CD16" s="904"/>
      <c r="CE16" s="904"/>
      <c r="CF16" s="904"/>
      <c r="CG16" s="904"/>
      <c r="CH16" s="904"/>
      <c r="CI16" s="904"/>
      <c r="CJ16" s="904"/>
      <c r="CK16" s="904"/>
      <c r="CL16" s="904"/>
      <c r="CM16" s="904"/>
      <c r="CN16" s="904"/>
      <c r="CO16" s="904"/>
      <c r="CP16" s="904"/>
      <c r="CQ16" s="904"/>
      <c r="CR16" s="904"/>
      <c r="CS16" s="904"/>
      <c r="CT16" s="904"/>
      <c r="CU16" s="904"/>
      <c r="CV16" s="904"/>
      <c r="CW16" s="904"/>
      <c r="CX16" s="904"/>
      <c r="CY16" s="904"/>
      <c r="CZ16" s="904"/>
      <c r="DA16" s="904"/>
      <c r="DB16" s="904"/>
      <c r="DC16" s="904"/>
      <c r="DD16" s="904"/>
      <c r="DE16" s="904"/>
      <c r="DF16" s="904"/>
      <c r="DG16" s="904"/>
      <c r="DH16" s="904"/>
      <c r="DI16" s="904"/>
      <c r="DJ16" s="112"/>
      <c r="DK16" s="112"/>
      <c r="DL16" s="113"/>
      <c r="DM16" s="288"/>
    </row>
    <row r="17" spans="1:117" ht="17.25" customHeight="1">
      <c r="A17" s="841"/>
      <c r="B17" s="842"/>
      <c r="C17" s="842"/>
      <c r="D17" s="842"/>
      <c r="E17" s="842"/>
      <c r="F17" s="842"/>
      <c r="G17" s="842"/>
      <c r="H17" s="842"/>
      <c r="I17" s="842"/>
      <c r="J17" s="842"/>
      <c r="K17" s="842"/>
      <c r="L17" s="842"/>
      <c r="M17" s="842"/>
      <c r="N17" s="842"/>
      <c r="O17" s="842"/>
      <c r="P17" s="842"/>
      <c r="Q17" s="114"/>
      <c r="R17" s="108"/>
      <c r="S17" s="108"/>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907"/>
      <c r="BH17" s="907"/>
      <c r="BI17" s="907"/>
      <c r="BJ17" s="907"/>
      <c r="BK17" s="907"/>
      <c r="BL17" s="907"/>
      <c r="BM17" s="907"/>
      <c r="BN17" s="907"/>
      <c r="BO17" s="907"/>
      <c r="BP17" s="907"/>
      <c r="BQ17" s="907"/>
      <c r="BR17" s="907"/>
      <c r="BS17" s="907"/>
      <c r="BT17" s="907"/>
      <c r="BU17" s="907"/>
      <c r="BV17" s="907"/>
      <c r="BW17" s="907"/>
      <c r="BX17" s="907"/>
      <c r="BY17" s="907"/>
      <c r="BZ17" s="907"/>
      <c r="CA17" s="907"/>
      <c r="CB17" s="907"/>
      <c r="CC17" s="907"/>
      <c r="CD17" s="907"/>
      <c r="CE17" s="907"/>
      <c r="CF17" s="907"/>
      <c r="CG17" s="907"/>
      <c r="CH17" s="907"/>
      <c r="CI17" s="907"/>
      <c r="CJ17" s="907"/>
      <c r="CK17" s="907"/>
      <c r="CL17" s="907"/>
      <c r="CM17" s="907"/>
      <c r="CN17" s="907"/>
      <c r="CO17" s="907"/>
      <c r="CP17" s="907"/>
      <c r="CQ17" s="907"/>
      <c r="CR17" s="907"/>
      <c r="CS17" s="907"/>
      <c r="CT17" s="907"/>
      <c r="CU17" s="907"/>
      <c r="CV17" s="907"/>
      <c r="CW17" s="907"/>
      <c r="CX17" s="907"/>
      <c r="CY17" s="907"/>
      <c r="CZ17" s="907"/>
      <c r="DA17" s="907"/>
      <c r="DB17" s="907"/>
      <c r="DC17" s="907"/>
      <c r="DD17" s="907"/>
      <c r="DE17" s="907"/>
      <c r="DF17" s="907"/>
      <c r="DG17" s="907"/>
      <c r="DH17" s="907"/>
      <c r="DI17" s="907"/>
      <c r="DJ17" s="112"/>
      <c r="DK17" s="112"/>
      <c r="DL17" s="108"/>
      <c r="DM17" s="288"/>
    </row>
    <row r="18" spans="1:117" ht="17.25" customHeight="1">
      <c r="A18" s="841" t="s">
        <v>511</v>
      </c>
      <c r="B18" s="842"/>
      <c r="C18" s="842"/>
      <c r="D18" s="842"/>
      <c r="E18" s="842"/>
      <c r="F18" s="842"/>
      <c r="G18" s="842"/>
      <c r="H18" s="842"/>
      <c r="I18" s="842"/>
      <c r="J18" s="842"/>
      <c r="K18" s="842"/>
      <c r="L18" s="842"/>
      <c r="M18" s="842"/>
      <c r="N18" s="842"/>
      <c r="O18" s="842"/>
      <c r="P18" s="842"/>
      <c r="Q18" s="1006"/>
      <c r="R18" s="886"/>
      <c r="S18" s="886"/>
      <c r="T18" s="886"/>
      <c r="U18" s="886"/>
      <c r="V18" s="886"/>
      <c r="W18" s="886"/>
      <c r="X18" s="886"/>
      <c r="Y18" s="886"/>
      <c r="Z18" s="919" t="s">
        <v>512</v>
      </c>
      <c r="AA18" s="919"/>
      <c r="AB18" s="919"/>
      <c r="AC18" s="919"/>
      <c r="AD18" s="1008"/>
      <c r="AE18" s="968" t="s">
        <v>513</v>
      </c>
      <c r="AF18" s="871"/>
      <c r="AG18" s="871"/>
      <c r="AH18" s="871"/>
      <c r="AI18" s="871"/>
      <c r="AJ18" s="871"/>
      <c r="AK18" s="871"/>
      <c r="AL18" s="871"/>
      <c r="AM18" s="871"/>
      <c r="AN18" s="871"/>
      <c r="AO18" s="871"/>
      <c r="AP18" s="871"/>
      <c r="AQ18" s="871"/>
      <c r="AR18" s="871"/>
      <c r="AS18" s="871"/>
      <c r="AT18" s="871"/>
      <c r="AU18" s="871"/>
      <c r="AV18" s="871"/>
      <c r="AW18" s="871"/>
      <c r="AX18" s="1009"/>
      <c r="AY18" s="984"/>
      <c r="AZ18" s="984"/>
      <c r="BA18" s="984"/>
      <c r="BB18" s="984"/>
      <c r="BC18" s="984"/>
      <c r="BD18" s="984"/>
      <c r="BE18" s="984"/>
      <c r="BF18" s="984"/>
      <c r="BG18" s="984"/>
      <c r="BH18" s="984"/>
      <c r="BI18" s="984"/>
      <c r="BJ18" s="984"/>
      <c r="BK18" s="984"/>
      <c r="BL18" s="984"/>
      <c r="BM18" s="1010"/>
      <c r="BN18" s="945" t="s">
        <v>514</v>
      </c>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46"/>
      <c r="CO18" s="946"/>
      <c r="CP18" s="946"/>
      <c r="CQ18" s="946"/>
      <c r="CR18" s="946"/>
      <c r="CS18" s="946"/>
      <c r="CT18" s="946"/>
      <c r="CU18" s="946"/>
      <c r="CV18" s="946"/>
      <c r="CW18" s="946"/>
      <c r="CX18" s="946"/>
      <c r="CY18" s="946"/>
      <c r="CZ18" s="946"/>
      <c r="DA18" s="946"/>
      <c r="DB18" s="946"/>
      <c r="DC18" s="946"/>
      <c r="DD18" s="946"/>
      <c r="DE18" s="947"/>
      <c r="DF18" s="947"/>
      <c r="DG18" s="947"/>
      <c r="DH18" s="947"/>
      <c r="DI18" s="947"/>
      <c r="DJ18" s="947"/>
      <c r="DK18" s="947"/>
      <c r="DL18" s="948"/>
    </row>
    <row r="19" spans="1:117" ht="17.25" customHeight="1">
      <c r="A19" s="841"/>
      <c r="B19" s="842"/>
      <c r="C19" s="842"/>
      <c r="D19" s="842"/>
      <c r="E19" s="842"/>
      <c r="F19" s="842"/>
      <c r="G19" s="842"/>
      <c r="H19" s="842"/>
      <c r="I19" s="842"/>
      <c r="J19" s="842"/>
      <c r="K19" s="842"/>
      <c r="L19" s="842"/>
      <c r="M19" s="842"/>
      <c r="N19" s="842"/>
      <c r="O19" s="842"/>
      <c r="P19" s="842"/>
      <c r="Q19" s="1007"/>
      <c r="R19" s="974"/>
      <c r="S19" s="974"/>
      <c r="T19" s="974"/>
      <c r="U19" s="974"/>
      <c r="V19" s="974"/>
      <c r="W19" s="974"/>
      <c r="X19" s="974"/>
      <c r="Y19" s="974"/>
      <c r="Z19" s="972"/>
      <c r="AA19" s="972"/>
      <c r="AB19" s="972"/>
      <c r="AC19" s="972"/>
      <c r="AD19" s="976"/>
      <c r="AE19" s="969"/>
      <c r="AF19" s="928"/>
      <c r="AG19" s="928"/>
      <c r="AH19" s="928"/>
      <c r="AI19" s="928"/>
      <c r="AJ19" s="928"/>
      <c r="AK19" s="928"/>
      <c r="AL19" s="928"/>
      <c r="AM19" s="928"/>
      <c r="AN19" s="928"/>
      <c r="AO19" s="928"/>
      <c r="AP19" s="928"/>
      <c r="AQ19" s="928"/>
      <c r="AR19" s="928"/>
      <c r="AS19" s="928"/>
      <c r="AT19" s="928"/>
      <c r="AU19" s="928"/>
      <c r="AV19" s="928"/>
      <c r="AW19" s="928"/>
      <c r="AX19" s="1007"/>
      <c r="AY19" s="974"/>
      <c r="AZ19" s="974"/>
      <c r="BA19" s="974"/>
      <c r="BB19" s="974"/>
      <c r="BC19" s="974"/>
      <c r="BD19" s="974"/>
      <c r="BE19" s="974"/>
      <c r="BF19" s="974"/>
      <c r="BG19" s="974"/>
      <c r="BH19" s="974"/>
      <c r="BI19" s="974"/>
      <c r="BJ19" s="974"/>
      <c r="BK19" s="974"/>
      <c r="BL19" s="974"/>
      <c r="BM19" s="1011"/>
      <c r="BN19" s="949"/>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0"/>
      <c r="CT19" s="950"/>
      <c r="CU19" s="950"/>
      <c r="CV19" s="950"/>
      <c r="CW19" s="950"/>
      <c r="CX19" s="950"/>
      <c r="CY19" s="950"/>
      <c r="CZ19" s="950"/>
      <c r="DA19" s="950"/>
      <c r="DB19" s="950"/>
      <c r="DC19" s="950"/>
      <c r="DD19" s="950"/>
      <c r="DE19" s="950"/>
      <c r="DF19" s="950"/>
      <c r="DG19" s="950"/>
      <c r="DH19" s="950"/>
      <c r="DI19" s="950"/>
      <c r="DJ19" s="950"/>
      <c r="DK19" s="950"/>
      <c r="DL19" s="951"/>
    </row>
    <row r="20" spans="1:117" ht="17.25" customHeight="1">
      <c r="A20" s="861" t="s">
        <v>515</v>
      </c>
      <c r="B20" s="932"/>
      <c r="C20" s="932"/>
      <c r="D20" s="932"/>
      <c r="E20" s="932"/>
      <c r="F20" s="932"/>
      <c r="G20" s="932"/>
      <c r="H20" s="932"/>
      <c r="I20" s="932"/>
      <c r="J20" s="932"/>
      <c r="K20" s="932"/>
      <c r="L20" s="932"/>
      <c r="M20" s="932"/>
      <c r="N20" s="932"/>
      <c r="O20" s="932"/>
      <c r="P20" s="932"/>
      <c r="Q20" s="933" t="str">
        <f>IF('申請書・総括票（共通）'!H27=0,"自動で入力されます",'申請書・総括票（共通）'!H27)</f>
        <v>自動で入力されます</v>
      </c>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4"/>
      <c r="BJ20" s="934"/>
      <c r="BK20" s="934"/>
      <c r="BL20" s="934"/>
      <c r="BM20" s="934"/>
      <c r="BN20" s="934"/>
      <c r="BO20" s="934"/>
      <c r="BP20" s="934"/>
      <c r="BQ20" s="934"/>
      <c r="BR20" s="934"/>
      <c r="BS20" s="934"/>
      <c r="BT20" s="934"/>
      <c r="BU20" s="934"/>
      <c r="BV20" s="934"/>
      <c r="BW20" s="934"/>
      <c r="BX20" s="934"/>
      <c r="BY20" s="934"/>
      <c r="BZ20" s="934"/>
      <c r="CA20" s="934"/>
      <c r="CB20" s="934"/>
      <c r="CC20" s="934"/>
      <c r="CD20" s="934"/>
      <c r="CE20" s="934"/>
      <c r="CF20" s="934"/>
      <c r="CG20" s="934"/>
      <c r="CH20" s="934"/>
      <c r="CI20" s="934"/>
      <c r="CJ20" s="934"/>
      <c r="CK20" s="934"/>
      <c r="CL20" s="934"/>
      <c r="CM20" s="934"/>
      <c r="CN20" s="934"/>
      <c r="CO20" s="934"/>
      <c r="CP20" s="934"/>
      <c r="CQ20" s="934"/>
      <c r="CR20" s="934"/>
      <c r="CS20" s="934"/>
      <c r="CT20" s="934"/>
      <c r="CU20" s="934"/>
      <c r="CV20" s="934"/>
      <c r="CW20" s="934"/>
      <c r="CX20" s="934"/>
      <c r="CY20" s="934"/>
      <c r="CZ20" s="934"/>
      <c r="DA20" s="934"/>
      <c r="DB20" s="934"/>
      <c r="DC20" s="934"/>
      <c r="DD20" s="934"/>
      <c r="DE20" s="934"/>
      <c r="DF20" s="934"/>
      <c r="DG20" s="934"/>
      <c r="DH20" s="934"/>
      <c r="DI20" s="934"/>
      <c r="DJ20" s="934"/>
      <c r="DK20" s="934"/>
      <c r="DL20" s="935"/>
    </row>
    <row r="21" spans="1:117" ht="17.25" customHeight="1" thickBot="1">
      <c r="A21" s="861"/>
      <c r="B21" s="932"/>
      <c r="C21" s="932"/>
      <c r="D21" s="932"/>
      <c r="E21" s="932"/>
      <c r="F21" s="932"/>
      <c r="G21" s="932"/>
      <c r="H21" s="932"/>
      <c r="I21" s="932"/>
      <c r="J21" s="932"/>
      <c r="K21" s="932"/>
      <c r="L21" s="932"/>
      <c r="M21" s="932"/>
      <c r="N21" s="932"/>
      <c r="O21" s="932"/>
      <c r="P21" s="932"/>
      <c r="Q21" s="936"/>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c r="CB21" s="937"/>
      <c r="CC21" s="937"/>
      <c r="CD21" s="937"/>
      <c r="CE21" s="937"/>
      <c r="CF21" s="937"/>
      <c r="CG21" s="937"/>
      <c r="CH21" s="937"/>
      <c r="CI21" s="937"/>
      <c r="CJ21" s="937"/>
      <c r="CK21" s="937"/>
      <c r="CL21" s="937"/>
      <c r="CM21" s="937"/>
      <c r="CN21" s="937"/>
      <c r="CO21" s="937"/>
      <c r="CP21" s="937"/>
      <c r="CQ21" s="937"/>
      <c r="CR21" s="937"/>
      <c r="CS21" s="937"/>
      <c r="CT21" s="937"/>
      <c r="CU21" s="937"/>
      <c r="CV21" s="937"/>
      <c r="CW21" s="937"/>
      <c r="CX21" s="937"/>
      <c r="CY21" s="937"/>
      <c r="CZ21" s="937"/>
      <c r="DA21" s="937"/>
      <c r="DB21" s="937"/>
      <c r="DC21" s="937"/>
      <c r="DD21" s="937"/>
      <c r="DE21" s="937"/>
      <c r="DF21" s="937"/>
      <c r="DG21" s="937"/>
      <c r="DH21" s="937"/>
      <c r="DI21" s="937"/>
      <c r="DJ21" s="937"/>
      <c r="DK21" s="937"/>
      <c r="DL21" s="938"/>
    </row>
    <row r="22" spans="1:117" ht="17.25" customHeight="1">
      <c r="A22" s="861" t="s">
        <v>516</v>
      </c>
      <c r="B22" s="932"/>
      <c r="C22" s="932"/>
      <c r="D22" s="932"/>
      <c r="E22" s="932"/>
      <c r="F22" s="932"/>
      <c r="G22" s="932"/>
      <c r="H22" s="932"/>
      <c r="I22" s="932"/>
      <c r="J22" s="932"/>
      <c r="K22" s="932"/>
      <c r="L22" s="932"/>
      <c r="M22" s="932"/>
      <c r="N22" s="932"/>
      <c r="O22" s="932"/>
      <c r="P22" s="981"/>
      <c r="Q22" s="939" t="s">
        <v>517</v>
      </c>
      <c r="R22" s="940"/>
      <c r="S22" s="940"/>
      <c r="T22" s="940"/>
      <c r="U22" s="940"/>
      <c r="V22" s="940"/>
      <c r="W22" s="940"/>
      <c r="X22" s="940"/>
      <c r="Y22" s="940"/>
      <c r="Z22" s="941"/>
      <c r="AA22" s="971" t="s">
        <v>363</v>
      </c>
      <c r="AB22" s="971"/>
      <c r="AC22" s="971"/>
      <c r="AD22" s="973"/>
      <c r="AE22" s="973"/>
      <c r="AF22" s="973"/>
      <c r="AG22" s="973"/>
      <c r="AH22" s="973"/>
      <c r="AI22" s="973"/>
      <c r="AJ22" s="971" t="s">
        <v>343</v>
      </c>
      <c r="AK22" s="971"/>
      <c r="AL22" s="971"/>
      <c r="AM22" s="971"/>
      <c r="AN22" s="971"/>
      <c r="AO22" s="97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6"/>
    </row>
    <row r="23" spans="1:117" ht="17.25" customHeight="1">
      <c r="A23" s="861"/>
      <c r="B23" s="932"/>
      <c r="C23" s="932"/>
      <c r="D23" s="932"/>
      <c r="E23" s="932"/>
      <c r="F23" s="932"/>
      <c r="G23" s="932"/>
      <c r="H23" s="932"/>
      <c r="I23" s="932"/>
      <c r="J23" s="932"/>
      <c r="K23" s="932"/>
      <c r="L23" s="932"/>
      <c r="M23" s="932"/>
      <c r="N23" s="932"/>
      <c r="O23" s="932"/>
      <c r="P23" s="981"/>
      <c r="Q23" s="942"/>
      <c r="R23" s="943"/>
      <c r="S23" s="943"/>
      <c r="T23" s="943"/>
      <c r="U23" s="943"/>
      <c r="V23" s="943"/>
      <c r="W23" s="943"/>
      <c r="X23" s="943"/>
      <c r="Y23" s="943"/>
      <c r="Z23" s="944"/>
      <c r="AA23" s="972"/>
      <c r="AB23" s="972"/>
      <c r="AC23" s="972"/>
      <c r="AD23" s="974"/>
      <c r="AE23" s="974"/>
      <c r="AF23" s="974"/>
      <c r="AG23" s="974"/>
      <c r="AH23" s="974"/>
      <c r="AI23" s="974"/>
      <c r="AJ23" s="972"/>
      <c r="AK23" s="972"/>
      <c r="AL23" s="972"/>
      <c r="AM23" s="972"/>
      <c r="AN23" s="972"/>
      <c r="AO23" s="976"/>
      <c r="DL23" s="117"/>
    </row>
    <row r="24" spans="1:117" ht="17.25" customHeight="1">
      <c r="A24" s="861"/>
      <c r="B24" s="932"/>
      <c r="C24" s="932"/>
      <c r="D24" s="932"/>
      <c r="E24" s="932"/>
      <c r="F24" s="932"/>
      <c r="G24" s="932"/>
      <c r="H24" s="932"/>
      <c r="I24" s="932"/>
      <c r="J24" s="932"/>
      <c r="K24" s="932"/>
      <c r="L24" s="932"/>
      <c r="M24" s="932"/>
      <c r="N24" s="932"/>
      <c r="O24" s="932"/>
      <c r="P24" s="981"/>
      <c r="Q24" s="918" t="s">
        <v>518</v>
      </c>
      <c r="R24" s="919"/>
      <c r="S24" s="919"/>
      <c r="T24" s="919"/>
      <c r="U24" s="919"/>
      <c r="V24" s="919"/>
      <c r="W24" s="919"/>
      <c r="X24" s="919"/>
      <c r="Y24" s="919"/>
      <c r="Z24" s="919"/>
      <c r="AA24" s="919"/>
      <c r="AB24" s="919"/>
      <c r="AC24" s="919"/>
      <c r="AD24" s="984"/>
      <c r="AE24" s="984"/>
      <c r="AF24" s="984"/>
      <c r="AG24" s="984"/>
      <c r="AH24" s="984"/>
      <c r="AI24" s="984"/>
      <c r="AJ24" s="919" t="s">
        <v>343</v>
      </c>
      <c r="AK24" s="919"/>
      <c r="AL24" s="919"/>
      <c r="AM24" s="919"/>
      <c r="AN24" s="919"/>
      <c r="AO24" s="919"/>
      <c r="AP24" s="891" t="s">
        <v>519</v>
      </c>
      <c r="AQ24" s="1012"/>
      <c r="AR24" s="1012"/>
      <c r="AS24" s="1012"/>
      <c r="AT24" s="1012"/>
      <c r="AU24" s="1012"/>
      <c r="AV24" s="1012"/>
      <c r="AW24" s="1012"/>
      <c r="AX24" s="1012"/>
      <c r="AY24" s="1012"/>
      <c r="AZ24" s="1012"/>
      <c r="BA24" s="1012"/>
      <c r="BB24" s="1012"/>
      <c r="BC24" s="886"/>
      <c r="BD24" s="886"/>
      <c r="BE24" s="886"/>
      <c r="BF24" s="886"/>
      <c r="BG24" s="886"/>
      <c r="BH24" s="886"/>
      <c r="BI24" s="888" t="s">
        <v>343</v>
      </c>
      <c r="BJ24" s="888"/>
      <c r="BK24" s="888"/>
      <c r="BL24" s="888"/>
      <c r="BM24" s="888"/>
      <c r="BN24" s="889"/>
      <c r="BO24" s="891" t="s">
        <v>520</v>
      </c>
      <c r="BP24" s="1012"/>
      <c r="BQ24" s="1012"/>
      <c r="BR24" s="1012"/>
      <c r="BS24" s="1012"/>
      <c r="BT24" s="1012"/>
      <c r="BU24" s="1012"/>
      <c r="BV24" s="1012"/>
      <c r="BW24" s="1012"/>
      <c r="BX24" s="1012"/>
      <c r="BY24" s="1012"/>
      <c r="BZ24" s="1012"/>
      <c r="CA24" s="1012"/>
      <c r="CB24" s="886"/>
      <c r="CC24" s="886"/>
      <c r="CD24" s="886"/>
      <c r="CE24" s="886"/>
      <c r="CF24" s="886"/>
      <c r="CG24" s="886"/>
      <c r="CH24" s="888" t="s">
        <v>343</v>
      </c>
      <c r="CI24" s="888"/>
      <c r="CJ24" s="888"/>
      <c r="CK24" s="888"/>
      <c r="CL24" s="888"/>
      <c r="CM24" s="889"/>
      <c r="CN24" s="1015"/>
      <c r="CO24" s="919"/>
      <c r="CP24" s="919"/>
      <c r="CQ24" s="919"/>
      <c r="CR24" s="919"/>
      <c r="CS24" s="919"/>
      <c r="CT24" s="919"/>
      <c r="CU24" s="919"/>
      <c r="CV24" s="919"/>
      <c r="CW24" s="919"/>
      <c r="CX24" s="919"/>
      <c r="CY24" s="919"/>
      <c r="CZ24" s="919"/>
      <c r="DA24" s="919"/>
      <c r="DB24" s="919"/>
      <c r="DC24" s="919"/>
      <c r="DD24" s="919"/>
      <c r="DE24" s="919"/>
      <c r="DF24" s="919"/>
      <c r="DG24" s="919"/>
      <c r="DH24" s="919"/>
      <c r="DI24" s="919"/>
      <c r="DJ24" s="919"/>
      <c r="DK24" s="919"/>
      <c r="DL24" s="970"/>
    </row>
    <row r="25" spans="1:117" ht="17.25" customHeight="1" thickBot="1">
      <c r="A25" s="861"/>
      <c r="B25" s="932"/>
      <c r="C25" s="932"/>
      <c r="D25" s="932"/>
      <c r="E25" s="932"/>
      <c r="F25" s="932"/>
      <c r="G25" s="932"/>
      <c r="H25" s="932"/>
      <c r="I25" s="932"/>
      <c r="J25" s="932"/>
      <c r="K25" s="932"/>
      <c r="L25" s="932"/>
      <c r="M25" s="932"/>
      <c r="N25" s="932"/>
      <c r="O25" s="932"/>
      <c r="P25" s="981"/>
      <c r="Q25" s="920"/>
      <c r="R25" s="857"/>
      <c r="S25" s="857"/>
      <c r="T25" s="857"/>
      <c r="U25" s="857"/>
      <c r="V25" s="857"/>
      <c r="W25" s="857"/>
      <c r="X25" s="857"/>
      <c r="Y25" s="857"/>
      <c r="Z25" s="857"/>
      <c r="AA25" s="857"/>
      <c r="AB25" s="857"/>
      <c r="AC25" s="857"/>
      <c r="AD25" s="887"/>
      <c r="AE25" s="887"/>
      <c r="AF25" s="887"/>
      <c r="AG25" s="887"/>
      <c r="AH25" s="887"/>
      <c r="AI25" s="887"/>
      <c r="AJ25" s="857"/>
      <c r="AK25" s="857"/>
      <c r="AL25" s="857"/>
      <c r="AM25" s="857"/>
      <c r="AN25" s="857"/>
      <c r="AO25" s="857"/>
      <c r="AP25" s="1013"/>
      <c r="AQ25" s="1014"/>
      <c r="AR25" s="1014"/>
      <c r="AS25" s="1014"/>
      <c r="AT25" s="1014"/>
      <c r="AU25" s="1014"/>
      <c r="AV25" s="1014"/>
      <c r="AW25" s="1014"/>
      <c r="AX25" s="1014"/>
      <c r="AY25" s="1014"/>
      <c r="AZ25" s="1014"/>
      <c r="BA25" s="1014"/>
      <c r="BB25" s="1014"/>
      <c r="BC25" s="887"/>
      <c r="BD25" s="887"/>
      <c r="BE25" s="887"/>
      <c r="BF25" s="887"/>
      <c r="BG25" s="887"/>
      <c r="BH25" s="887"/>
      <c r="BI25" s="857"/>
      <c r="BJ25" s="857"/>
      <c r="BK25" s="857"/>
      <c r="BL25" s="857"/>
      <c r="BM25" s="857"/>
      <c r="BN25" s="890"/>
      <c r="BO25" s="1013"/>
      <c r="BP25" s="1014"/>
      <c r="BQ25" s="1014"/>
      <c r="BR25" s="1014"/>
      <c r="BS25" s="1014"/>
      <c r="BT25" s="1014"/>
      <c r="BU25" s="1014"/>
      <c r="BV25" s="1014"/>
      <c r="BW25" s="1014"/>
      <c r="BX25" s="1014"/>
      <c r="BY25" s="1014"/>
      <c r="BZ25" s="1014"/>
      <c r="CA25" s="1014"/>
      <c r="CB25" s="887"/>
      <c r="CC25" s="887"/>
      <c r="CD25" s="887"/>
      <c r="CE25" s="887"/>
      <c r="CF25" s="887"/>
      <c r="CG25" s="887"/>
      <c r="CH25" s="857"/>
      <c r="CI25" s="857"/>
      <c r="CJ25" s="857"/>
      <c r="CK25" s="857"/>
      <c r="CL25" s="857"/>
      <c r="CM25" s="890"/>
      <c r="CN25" s="856"/>
      <c r="CO25" s="857"/>
      <c r="CP25" s="857"/>
      <c r="CQ25" s="857"/>
      <c r="CR25" s="857"/>
      <c r="CS25" s="857"/>
      <c r="CT25" s="857"/>
      <c r="CU25" s="857"/>
      <c r="CV25" s="857"/>
      <c r="CW25" s="857"/>
      <c r="CX25" s="857"/>
      <c r="CY25" s="857"/>
      <c r="CZ25" s="857"/>
      <c r="DA25" s="857"/>
      <c r="DB25" s="857"/>
      <c r="DC25" s="857"/>
      <c r="DD25" s="857"/>
      <c r="DE25" s="857"/>
      <c r="DF25" s="857"/>
      <c r="DG25" s="857"/>
      <c r="DH25" s="857"/>
      <c r="DI25" s="857"/>
      <c r="DJ25" s="857"/>
      <c r="DK25" s="857"/>
      <c r="DL25" s="963"/>
    </row>
    <row r="26" spans="1:117" ht="17.25" customHeight="1">
      <c r="A26" s="861"/>
      <c r="B26" s="932"/>
      <c r="C26" s="932"/>
      <c r="D26" s="932"/>
      <c r="E26" s="932"/>
      <c r="F26" s="932"/>
      <c r="G26" s="932"/>
      <c r="H26" s="932"/>
      <c r="I26" s="932"/>
      <c r="J26" s="932"/>
      <c r="K26" s="932"/>
      <c r="L26" s="932"/>
      <c r="M26" s="932"/>
      <c r="N26" s="932"/>
      <c r="O26" s="932"/>
      <c r="P26" s="932"/>
      <c r="Q26" s="939" t="s">
        <v>521</v>
      </c>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1"/>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6"/>
    </row>
    <row r="27" spans="1:117" ht="17.25" customHeight="1">
      <c r="A27" s="861"/>
      <c r="B27" s="932"/>
      <c r="C27" s="932"/>
      <c r="D27" s="932"/>
      <c r="E27" s="932"/>
      <c r="F27" s="932"/>
      <c r="G27" s="932"/>
      <c r="H27" s="932"/>
      <c r="I27" s="932"/>
      <c r="J27" s="932"/>
      <c r="K27" s="932"/>
      <c r="L27" s="932"/>
      <c r="M27" s="932"/>
      <c r="N27" s="932"/>
      <c r="O27" s="932"/>
      <c r="P27" s="932"/>
      <c r="Q27" s="942"/>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4"/>
      <c r="BK27" s="118"/>
      <c r="DL27" s="117"/>
    </row>
    <row r="28" spans="1:117" ht="17.25" customHeight="1">
      <c r="A28" s="861"/>
      <c r="B28" s="932"/>
      <c r="C28" s="932"/>
      <c r="D28" s="932"/>
      <c r="E28" s="932"/>
      <c r="F28" s="932"/>
      <c r="G28" s="932"/>
      <c r="H28" s="932"/>
      <c r="I28" s="932"/>
      <c r="J28" s="932"/>
      <c r="K28" s="932"/>
      <c r="L28" s="932"/>
      <c r="M28" s="932"/>
      <c r="N28" s="932"/>
      <c r="O28" s="932"/>
      <c r="P28" s="932"/>
      <c r="Q28" s="918" t="s">
        <v>522</v>
      </c>
      <c r="R28" s="919"/>
      <c r="S28" s="919"/>
      <c r="T28" s="919"/>
      <c r="U28" s="919"/>
      <c r="V28" s="919"/>
      <c r="W28" s="919"/>
      <c r="X28" s="919"/>
      <c r="Y28" s="919"/>
      <c r="Z28" s="919"/>
      <c r="AA28" s="919"/>
      <c r="AB28" s="919"/>
      <c r="AC28" s="919"/>
      <c r="AD28" s="984"/>
      <c r="AE28" s="984"/>
      <c r="AF28" s="984"/>
      <c r="AG28" s="984"/>
      <c r="AH28" s="984"/>
      <c r="AI28" s="984"/>
      <c r="AJ28" s="919" t="s">
        <v>343</v>
      </c>
      <c r="AK28" s="919"/>
      <c r="AL28" s="919"/>
      <c r="AM28" s="919"/>
      <c r="AN28" s="919"/>
      <c r="AO28" s="919"/>
      <c r="AP28" s="891" t="s">
        <v>523</v>
      </c>
      <c r="AQ28" s="888"/>
      <c r="AR28" s="888"/>
      <c r="AS28" s="888"/>
      <c r="AT28" s="888"/>
      <c r="AU28" s="888"/>
      <c r="AV28" s="888"/>
      <c r="AW28" s="888"/>
      <c r="AX28" s="888"/>
      <c r="AY28" s="888"/>
      <c r="AZ28" s="888"/>
      <c r="BA28" s="888"/>
      <c r="BB28" s="888"/>
      <c r="BC28" s="886"/>
      <c r="BD28" s="886"/>
      <c r="BE28" s="886"/>
      <c r="BF28" s="886"/>
      <c r="BG28" s="886"/>
      <c r="BH28" s="886"/>
      <c r="BI28" s="888" t="s">
        <v>343</v>
      </c>
      <c r="BJ28" s="888"/>
      <c r="BK28" s="888"/>
      <c r="BL28" s="888"/>
      <c r="BM28" s="888"/>
      <c r="BN28" s="889"/>
      <c r="BO28" s="891" t="s">
        <v>524</v>
      </c>
      <c r="BP28" s="888"/>
      <c r="BQ28" s="888"/>
      <c r="BR28" s="888"/>
      <c r="BS28" s="888"/>
      <c r="BT28" s="888"/>
      <c r="BU28" s="888"/>
      <c r="BV28" s="888"/>
      <c r="BW28" s="888"/>
      <c r="BX28" s="888"/>
      <c r="BY28" s="888"/>
      <c r="BZ28" s="888"/>
      <c r="CA28" s="888"/>
      <c r="CB28" s="886"/>
      <c r="CC28" s="886"/>
      <c r="CD28" s="886"/>
      <c r="CE28" s="886"/>
      <c r="CF28" s="886"/>
      <c r="CG28" s="886"/>
      <c r="CH28" s="888" t="s">
        <v>343</v>
      </c>
      <c r="CI28" s="888"/>
      <c r="CJ28" s="888"/>
      <c r="CK28" s="888"/>
      <c r="CL28" s="888"/>
      <c r="CM28" s="889"/>
      <c r="CN28" s="921" t="s">
        <v>525</v>
      </c>
      <c r="CO28" s="888"/>
      <c r="CP28" s="888"/>
      <c r="CQ28" s="888"/>
      <c r="CR28" s="888"/>
      <c r="CS28" s="888"/>
      <c r="CT28" s="888"/>
      <c r="CU28" s="888"/>
      <c r="CV28" s="888"/>
      <c r="CW28" s="888"/>
      <c r="CX28" s="888"/>
      <c r="CY28" s="888"/>
      <c r="CZ28" s="888"/>
      <c r="DA28" s="886"/>
      <c r="DB28" s="886"/>
      <c r="DC28" s="886"/>
      <c r="DD28" s="886"/>
      <c r="DE28" s="886"/>
      <c r="DF28" s="886"/>
      <c r="DG28" s="888" t="s">
        <v>343</v>
      </c>
      <c r="DH28" s="888"/>
      <c r="DI28" s="888"/>
      <c r="DJ28" s="888"/>
      <c r="DK28" s="888"/>
      <c r="DL28" s="962"/>
    </row>
    <row r="29" spans="1:117" ht="17.25" customHeight="1" thickBot="1">
      <c r="A29" s="861"/>
      <c r="B29" s="932"/>
      <c r="C29" s="932"/>
      <c r="D29" s="932"/>
      <c r="E29" s="932"/>
      <c r="F29" s="932"/>
      <c r="G29" s="932"/>
      <c r="H29" s="932"/>
      <c r="I29" s="932"/>
      <c r="J29" s="932"/>
      <c r="K29" s="932"/>
      <c r="L29" s="932"/>
      <c r="M29" s="932"/>
      <c r="N29" s="932"/>
      <c r="O29" s="932"/>
      <c r="P29" s="932"/>
      <c r="Q29" s="920"/>
      <c r="R29" s="857"/>
      <c r="S29" s="857"/>
      <c r="T29" s="857"/>
      <c r="U29" s="857"/>
      <c r="V29" s="857"/>
      <c r="W29" s="857"/>
      <c r="X29" s="857"/>
      <c r="Y29" s="857"/>
      <c r="Z29" s="857"/>
      <c r="AA29" s="857"/>
      <c r="AB29" s="857"/>
      <c r="AC29" s="857"/>
      <c r="AD29" s="887"/>
      <c r="AE29" s="887"/>
      <c r="AF29" s="887"/>
      <c r="AG29" s="887"/>
      <c r="AH29" s="887"/>
      <c r="AI29" s="887"/>
      <c r="AJ29" s="857"/>
      <c r="AK29" s="857"/>
      <c r="AL29" s="857"/>
      <c r="AM29" s="857"/>
      <c r="AN29" s="857"/>
      <c r="AO29" s="857"/>
      <c r="AP29" s="856"/>
      <c r="AQ29" s="857"/>
      <c r="AR29" s="857"/>
      <c r="AS29" s="857"/>
      <c r="AT29" s="857"/>
      <c r="AU29" s="857"/>
      <c r="AV29" s="857"/>
      <c r="AW29" s="857"/>
      <c r="AX29" s="857"/>
      <c r="AY29" s="857"/>
      <c r="AZ29" s="857"/>
      <c r="BA29" s="857"/>
      <c r="BB29" s="857"/>
      <c r="BC29" s="887"/>
      <c r="BD29" s="887"/>
      <c r="BE29" s="887"/>
      <c r="BF29" s="887"/>
      <c r="BG29" s="887"/>
      <c r="BH29" s="887"/>
      <c r="BI29" s="857"/>
      <c r="BJ29" s="857"/>
      <c r="BK29" s="857"/>
      <c r="BL29" s="857"/>
      <c r="BM29" s="857"/>
      <c r="BN29" s="890"/>
      <c r="BO29" s="856"/>
      <c r="BP29" s="857"/>
      <c r="BQ29" s="857"/>
      <c r="BR29" s="857"/>
      <c r="BS29" s="857"/>
      <c r="BT29" s="857"/>
      <c r="BU29" s="857"/>
      <c r="BV29" s="857"/>
      <c r="BW29" s="857"/>
      <c r="BX29" s="857"/>
      <c r="BY29" s="857"/>
      <c r="BZ29" s="857"/>
      <c r="CA29" s="857"/>
      <c r="CB29" s="887"/>
      <c r="CC29" s="887"/>
      <c r="CD29" s="887"/>
      <c r="CE29" s="887"/>
      <c r="CF29" s="887"/>
      <c r="CG29" s="887"/>
      <c r="CH29" s="857"/>
      <c r="CI29" s="857"/>
      <c r="CJ29" s="857"/>
      <c r="CK29" s="857"/>
      <c r="CL29" s="857"/>
      <c r="CM29" s="890"/>
      <c r="CN29" s="856"/>
      <c r="CO29" s="857"/>
      <c r="CP29" s="857"/>
      <c r="CQ29" s="857"/>
      <c r="CR29" s="857"/>
      <c r="CS29" s="857"/>
      <c r="CT29" s="857"/>
      <c r="CU29" s="857"/>
      <c r="CV29" s="857"/>
      <c r="CW29" s="857"/>
      <c r="CX29" s="857"/>
      <c r="CY29" s="857"/>
      <c r="CZ29" s="857"/>
      <c r="DA29" s="887"/>
      <c r="DB29" s="887"/>
      <c r="DC29" s="887"/>
      <c r="DD29" s="887"/>
      <c r="DE29" s="887"/>
      <c r="DF29" s="887"/>
      <c r="DG29" s="857"/>
      <c r="DH29" s="857"/>
      <c r="DI29" s="857"/>
      <c r="DJ29" s="857"/>
      <c r="DK29" s="857"/>
      <c r="DL29" s="963"/>
    </row>
    <row r="30" spans="1:117" ht="17.25" customHeight="1">
      <c r="A30" s="861"/>
      <c r="B30" s="932"/>
      <c r="C30" s="932"/>
      <c r="D30" s="932"/>
      <c r="E30" s="932"/>
      <c r="F30" s="932"/>
      <c r="G30" s="932"/>
      <c r="H30" s="932"/>
      <c r="I30" s="932"/>
      <c r="J30" s="932"/>
      <c r="K30" s="932"/>
      <c r="L30" s="932"/>
      <c r="M30" s="932"/>
      <c r="N30" s="932"/>
      <c r="O30" s="932"/>
      <c r="P30" s="932"/>
      <c r="Q30" s="939" t="s">
        <v>526</v>
      </c>
      <c r="R30" s="940"/>
      <c r="S30" s="940"/>
      <c r="T30" s="940"/>
      <c r="U30" s="940"/>
      <c r="V30" s="940"/>
      <c r="W30" s="940"/>
      <c r="X30" s="940"/>
      <c r="Y30" s="940"/>
      <c r="Z30" s="940"/>
      <c r="AA30" s="940"/>
      <c r="AB30" s="940"/>
      <c r="AC30" s="940"/>
      <c r="AD30" s="940"/>
      <c r="AE30" s="940"/>
      <c r="AF30" s="940"/>
      <c r="AG30" s="940"/>
      <c r="AH30" s="940"/>
      <c r="AI30" s="940"/>
      <c r="AJ30" s="940"/>
      <c r="AK30" s="940"/>
      <c r="AL30" s="940"/>
      <c r="AM30" s="940"/>
      <c r="AN30" s="940"/>
      <c r="AO30" s="941"/>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6"/>
    </row>
    <row r="31" spans="1:117" ht="17.25" customHeight="1">
      <c r="A31" s="861"/>
      <c r="B31" s="932"/>
      <c r="C31" s="932"/>
      <c r="D31" s="932"/>
      <c r="E31" s="932"/>
      <c r="F31" s="932"/>
      <c r="G31" s="932"/>
      <c r="H31" s="932"/>
      <c r="I31" s="932"/>
      <c r="J31" s="932"/>
      <c r="K31" s="932"/>
      <c r="L31" s="932"/>
      <c r="M31" s="932"/>
      <c r="N31" s="932"/>
      <c r="O31" s="932"/>
      <c r="P31" s="932"/>
      <c r="Q31" s="942"/>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4"/>
      <c r="DL31" s="117"/>
    </row>
    <row r="32" spans="1:117" ht="17.25" customHeight="1">
      <c r="A32" s="861"/>
      <c r="B32" s="932"/>
      <c r="C32" s="932"/>
      <c r="D32" s="932"/>
      <c r="E32" s="932"/>
      <c r="F32" s="932"/>
      <c r="G32" s="932"/>
      <c r="H32" s="932"/>
      <c r="I32" s="932"/>
      <c r="J32" s="932"/>
      <c r="K32" s="932"/>
      <c r="L32" s="932"/>
      <c r="M32" s="932"/>
      <c r="N32" s="932"/>
      <c r="O32" s="932"/>
      <c r="P32" s="932"/>
      <c r="Q32" s="964" t="s">
        <v>522</v>
      </c>
      <c r="R32" s="888"/>
      <c r="S32" s="888"/>
      <c r="T32" s="888"/>
      <c r="U32" s="888"/>
      <c r="V32" s="888"/>
      <c r="W32" s="888"/>
      <c r="X32" s="888"/>
      <c r="Y32" s="888"/>
      <c r="Z32" s="888"/>
      <c r="AA32" s="888"/>
      <c r="AB32" s="888"/>
      <c r="AC32" s="888"/>
      <c r="AD32" s="886"/>
      <c r="AE32" s="886"/>
      <c r="AF32" s="886"/>
      <c r="AG32" s="886"/>
      <c r="AH32" s="886"/>
      <c r="AI32" s="886"/>
      <c r="AJ32" s="888" t="s">
        <v>343</v>
      </c>
      <c r="AK32" s="888"/>
      <c r="AL32" s="888"/>
      <c r="AM32" s="888"/>
      <c r="AN32" s="888"/>
      <c r="AO32" s="889"/>
      <c r="AP32" s="891" t="s">
        <v>523</v>
      </c>
      <c r="AQ32" s="888"/>
      <c r="AR32" s="888"/>
      <c r="AS32" s="888"/>
      <c r="AT32" s="888"/>
      <c r="AU32" s="888"/>
      <c r="AV32" s="888"/>
      <c r="AW32" s="888"/>
      <c r="AX32" s="888"/>
      <c r="AY32" s="888"/>
      <c r="AZ32" s="888"/>
      <c r="BA32" s="888"/>
      <c r="BB32" s="888"/>
      <c r="BC32" s="886"/>
      <c r="BD32" s="886"/>
      <c r="BE32" s="886"/>
      <c r="BF32" s="886"/>
      <c r="BG32" s="886"/>
      <c r="BH32" s="886"/>
      <c r="BI32" s="888" t="s">
        <v>343</v>
      </c>
      <c r="BJ32" s="888"/>
      <c r="BK32" s="888"/>
      <c r="BL32" s="888"/>
      <c r="BM32" s="888"/>
      <c r="BN32" s="889"/>
      <c r="BO32" s="891" t="s">
        <v>524</v>
      </c>
      <c r="BP32" s="888"/>
      <c r="BQ32" s="888"/>
      <c r="BR32" s="888"/>
      <c r="BS32" s="888"/>
      <c r="BT32" s="888"/>
      <c r="BU32" s="888"/>
      <c r="BV32" s="888"/>
      <c r="BW32" s="888"/>
      <c r="BX32" s="888"/>
      <c r="BY32" s="888"/>
      <c r="BZ32" s="888"/>
      <c r="CA32" s="888"/>
      <c r="CB32" s="886"/>
      <c r="CC32" s="886"/>
      <c r="CD32" s="886"/>
      <c r="CE32" s="886"/>
      <c r="CF32" s="886"/>
      <c r="CG32" s="886"/>
      <c r="CH32" s="888" t="s">
        <v>343</v>
      </c>
      <c r="CI32" s="888"/>
      <c r="CJ32" s="888"/>
      <c r="CK32" s="888"/>
      <c r="CL32" s="888"/>
      <c r="CM32" s="889"/>
      <c r="CN32" s="958" t="s">
        <v>527</v>
      </c>
      <c r="CO32" s="959"/>
      <c r="CP32" s="959"/>
      <c r="CQ32" s="959"/>
      <c r="CR32" s="959"/>
      <c r="CS32" s="959"/>
      <c r="CT32" s="959"/>
      <c r="CU32" s="959"/>
      <c r="CV32" s="959"/>
      <c r="CW32" s="959"/>
      <c r="CX32" s="959"/>
      <c r="CY32" s="959"/>
      <c r="CZ32" s="959"/>
      <c r="DA32" s="886"/>
      <c r="DB32" s="886"/>
      <c r="DC32" s="886"/>
      <c r="DD32" s="886"/>
      <c r="DE32" s="886"/>
      <c r="DF32" s="886"/>
      <c r="DG32" s="888" t="s">
        <v>343</v>
      </c>
      <c r="DH32" s="888"/>
      <c r="DI32" s="888"/>
      <c r="DJ32" s="888"/>
      <c r="DK32" s="888"/>
      <c r="DL32" s="962"/>
    </row>
    <row r="33" spans="1:116" ht="17.25" customHeight="1" thickBot="1">
      <c r="A33" s="861"/>
      <c r="B33" s="932"/>
      <c r="C33" s="932"/>
      <c r="D33" s="932"/>
      <c r="E33" s="932"/>
      <c r="F33" s="932"/>
      <c r="G33" s="932"/>
      <c r="H33" s="932"/>
      <c r="I33" s="932"/>
      <c r="J33" s="932"/>
      <c r="K33" s="932"/>
      <c r="L33" s="932"/>
      <c r="M33" s="932"/>
      <c r="N33" s="932"/>
      <c r="O33" s="932"/>
      <c r="P33" s="932"/>
      <c r="Q33" s="920"/>
      <c r="R33" s="857"/>
      <c r="S33" s="857"/>
      <c r="T33" s="857"/>
      <c r="U33" s="857"/>
      <c r="V33" s="857"/>
      <c r="W33" s="857"/>
      <c r="X33" s="857"/>
      <c r="Y33" s="857"/>
      <c r="Z33" s="857"/>
      <c r="AA33" s="857"/>
      <c r="AB33" s="857"/>
      <c r="AC33" s="857"/>
      <c r="AD33" s="887"/>
      <c r="AE33" s="887"/>
      <c r="AF33" s="887"/>
      <c r="AG33" s="887"/>
      <c r="AH33" s="887"/>
      <c r="AI33" s="887"/>
      <c r="AJ33" s="857"/>
      <c r="AK33" s="857"/>
      <c r="AL33" s="857"/>
      <c r="AM33" s="857"/>
      <c r="AN33" s="857"/>
      <c r="AO33" s="890"/>
      <c r="AP33" s="856"/>
      <c r="AQ33" s="857"/>
      <c r="AR33" s="857"/>
      <c r="AS33" s="857"/>
      <c r="AT33" s="857"/>
      <c r="AU33" s="857"/>
      <c r="AV33" s="857"/>
      <c r="AW33" s="857"/>
      <c r="AX33" s="857"/>
      <c r="AY33" s="857"/>
      <c r="AZ33" s="857"/>
      <c r="BA33" s="857"/>
      <c r="BB33" s="857"/>
      <c r="BC33" s="887"/>
      <c r="BD33" s="887"/>
      <c r="BE33" s="887"/>
      <c r="BF33" s="887"/>
      <c r="BG33" s="887"/>
      <c r="BH33" s="887"/>
      <c r="BI33" s="857"/>
      <c r="BJ33" s="857"/>
      <c r="BK33" s="857"/>
      <c r="BL33" s="857"/>
      <c r="BM33" s="857"/>
      <c r="BN33" s="890"/>
      <c r="BO33" s="856"/>
      <c r="BP33" s="857"/>
      <c r="BQ33" s="857"/>
      <c r="BR33" s="857"/>
      <c r="BS33" s="857"/>
      <c r="BT33" s="857"/>
      <c r="BU33" s="857"/>
      <c r="BV33" s="857"/>
      <c r="BW33" s="857"/>
      <c r="BX33" s="857"/>
      <c r="BY33" s="857"/>
      <c r="BZ33" s="857"/>
      <c r="CA33" s="857"/>
      <c r="CB33" s="887"/>
      <c r="CC33" s="887"/>
      <c r="CD33" s="887"/>
      <c r="CE33" s="887"/>
      <c r="CF33" s="887"/>
      <c r="CG33" s="887"/>
      <c r="CH33" s="857"/>
      <c r="CI33" s="857"/>
      <c r="CJ33" s="857"/>
      <c r="CK33" s="857"/>
      <c r="CL33" s="857"/>
      <c r="CM33" s="890"/>
      <c r="CN33" s="960"/>
      <c r="CO33" s="961"/>
      <c r="CP33" s="961"/>
      <c r="CQ33" s="961"/>
      <c r="CR33" s="961"/>
      <c r="CS33" s="961"/>
      <c r="CT33" s="961"/>
      <c r="CU33" s="961"/>
      <c r="CV33" s="961"/>
      <c r="CW33" s="961"/>
      <c r="CX33" s="961"/>
      <c r="CY33" s="961"/>
      <c r="CZ33" s="961"/>
      <c r="DA33" s="887"/>
      <c r="DB33" s="887"/>
      <c r="DC33" s="887"/>
      <c r="DD33" s="887"/>
      <c r="DE33" s="887"/>
      <c r="DF33" s="887"/>
      <c r="DG33" s="857"/>
      <c r="DH33" s="857"/>
      <c r="DI33" s="857"/>
      <c r="DJ33" s="857"/>
      <c r="DK33" s="857"/>
      <c r="DL33" s="963"/>
    </row>
    <row r="34" spans="1:116" ht="17.25" customHeight="1">
      <c r="A34" s="861"/>
      <c r="B34" s="932"/>
      <c r="C34" s="932"/>
      <c r="D34" s="932"/>
      <c r="E34" s="932"/>
      <c r="F34" s="932"/>
      <c r="G34" s="932"/>
      <c r="H34" s="932"/>
      <c r="I34" s="932"/>
      <c r="J34" s="932"/>
      <c r="K34" s="932"/>
      <c r="L34" s="932"/>
      <c r="M34" s="932"/>
      <c r="N34" s="932"/>
      <c r="O34" s="932"/>
      <c r="P34" s="932"/>
      <c r="Q34" s="939" t="s">
        <v>528</v>
      </c>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1"/>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6"/>
    </row>
    <row r="35" spans="1:116" ht="17.25" customHeight="1">
      <c r="A35" s="861"/>
      <c r="B35" s="932"/>
      <c r="C35" s="932"/>
      <c r="D35" s="932"/>
      <c r="E35" s="932"/>
      <c r="F35" s="932"/>
      <c r="G35" s="932"/>
      <c r="H35" s="932"/>
      <c r="I35" s="932"/>
      <c r="J35" s="932"/>
      <c r="K35" s="932"/>
      <c r="L35" s="932"/>
      <c r="M35" s="932"/>
      <c r="N35" s="932"/>
      <c r="O35" s="932"/>
      <c r="P35" s="932"/>
      <c r="Q35" s="942"/>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4"/>
      <c r="DL35" s="117"/>
    </row>
    <row r="36" spans="1:116" ht="17.25" customHeight="1">
      <c r="A36" s="861"/>
      <c r="B36" s="932"/>
      <c r="C36" s="932"/>
      <c r="D36" s="932"/>
      <c r="E36" s="932"/>
      <c r="F36" s="932"/>
      <c r="G36" s="932"/>
      <c r="H36" s="932"/>
      <c r="I36" s="932"/>
      <c r="J36" s="932"/>
      <c r="K36" s="932"/>
      <c r="L36" s="932"/>
      <c r="M36" s="932"/>
      <c r="N36" s="932"/>
      <c r="O36" s="932"/>
      <c r="P36" s="932"/>
      <c r="Q36" s="964" t="s">
        <v>522</v>
      </c>
      <c r="R36" s="888"/>
      <c r="S36" s="888"/>
      <c r="T36" s="888"/>
      <c r="U36" s="888"/>
      <c r="V36" s="888"/>
      <c r="W36" s="888"/>
      <c r="X36" s="888"/>
      <c r="Y36" s="888"/>
      <c r="Z36" s="888"/>
      <c r="AA36" s="888"/>
      <c r="AB36" s="888"/>
      <c r="AC36" s="888"/>
      <c r="AD36" s="886"/>
      <c r="AE36" s="886"/>
      <c r="AF36" s="886"/>
      <c r="AG36" s="886"/>
      <c r="AH36" s="886"/>
      <c r="AI36" s="886"/>
      <c r="AJ36" s="888" t="s">
        <v>343</v>
      </c>
      <c r="AK36" s="888"/>
      <c r="AL36" s="888"/>
      <c r="AM36" s="888"/>
      <c r="AN36" s="888"/>
      <c r="AO36" s="889"/>
      <c r="AP36" s="891" t="s">
        <v>523</v>
      </c>
      <c r="AQ36" s="888"/>
      <c r="AR36" s="888"/>
      <c r="AS36" s="888"/>
      <c r="AT36" s="888"/>
      <c r="AU36" s="888"/>
      <c r="AV36" s="888"/>
      <c r="AW36" s="888"/>
      <c r="AX36" s="888"/>
      <c r="AY36" s="888"/>
      <c r="AZ36" s="888"/>
      <c r="BA36" s="888"/>
      <c r="BB36" s="888"/>
      <c r="BC36" s="886"/>
      <c r="BD36" s="886"/>
      <c r="BE36" s="886"/>
      <c r="BF36" s="886"/>
      <c r="BG36" s="886"/>
      <c r="BH36" s="886"/>
      <c r="BI36" s="888" t="s">
        <v>343</v>
      </c>
      <c r="BJ36" s="888"/>
      <c r="BK36" s="888"/>
      <c r="BL36" s="888"/>
      <c r="BM36" s="888"/>
      <c r="BN36" s="889"/>
      <c r="BO36" s="891" t="s">
        <v>524</v>
      </c>
      <c r="BP36" s="888"/>
      <c r="BQ36" s="888"/>
      <c r="BR36" s="888"/>
      <c r="BS36" s="888"/>
      <c r="BT36" s="888"/>
      <c r="BU36" s="888"/>
      <c r="BV36" s="888"/>
      <c r="BW36" s="888"/>
      <c r="BX36" s="888"/>
      <c r="BY36" s="888"/>
      <c r="BZ36" s="888"/>
      <c r="CA36" s="888"/>
      <c r="CB36" s="886"/>
      <c r="CC36" s="886"/>
      <c r="CD36" s="886"/>
      <c r="CE36" s="886"/>
      <c r="CF36" s="886"/>
      <c r="CG36" s="886"/>
      <c r="CH36" s="888" t="s">
        <v>343</v>
      </c>
      <c r="CI36" s="888"/>
      <c r="CJ36" s="888"/>
      <c r="CK36" s="888"/>
      <c r="CL36" s="888"/>
      <c r="CM36" s="889"/>
      <c r="CN36" s="958" t="s">
        <v>527</v>
      </c>
      <c r="CO36" s="959"/>
      <c r="CP36" s="959"/>
      <c r="CQ36" s="959"/>
      <c r="CR36" s="959"/>
      <c r="CS36" s="959"/>
      <c r="CT36" s="959"/>
      <c r="CU36" s="959"/>
      <c r="CV36" s="959"/>
      <c r="CW36" s="959"/>
      <c r="CX36" s="959"/>
      <c r="CY36" s="959"/>
      <c r="CZ36" s="959"/>
      <c r="DA36" s="886"/>
      <c r="DB36" s="886"/>
      <c r="DC36" s="886"/>
      <c r="DD36" s="886"/>
      <c r="DE36" s="886"/>
      <c r="DF36" s="886"/>
      <c r="DG36" s="888" t="s">
        <v>343</v>
      </c>
      <c r="DH36" s="888"/>
      <c r="DI36" s="888"/>
      <c r="DJ36" s="888"/>
      <c r="DK36" s="888"/>
      <c r="DL36" s="962"/>
    </row>
    <row r="37" spans="1:116" ht="17.25" customHeight="1" thickBot="1">
      <c r="A37" s="982"/>
      <c r="B37" s="983"/>
      <c r="C37" s="983"/>
      <c r="D37" s="983"/>
      <c r="E37" s="983"/>
      <c r="F37" s="983"/>
      <c r="G37" s="983"/>
      <c r="H37" s="983"/>
      <c r="I37" s="983"/>
      <c r="J37" s="983"/>
      <c r="K37" s="983"/>
      <c r="L37" s="983"/>
      <c r="M37" s="983"/>
      <c r="N37" s="983"/>
      <c r="O37" s="983"/>
      <c r="P37" s="983"/>
      <c r="Q37" s="920"/>
      <c r="R37" s="857"/>
      <c r="S37" s="857"/>
      <c r="T37" s="857"/>
      <c r="U37" s="857"/>
      <c r="V37" s="857"/>
      <c r="W37" s="857"/>
      <c r="X37" s="857"/>
      <c r="Y37" s="857"/>
      <c r="Z37" s="857"/>
      <c r="AA37" s="857"/>
      <c r="AB37" s="857"/>
      <c r="AC37" s="857"/>
      <c r="AD37" s="887"/>
      <c r="AE37" s="887"/>
      <c r="AF37" s="887"/>
      <c r="AG37" s="887"/>
      <c r="AH37" s="887"/>
      <c r="AI37" s="887"/>
      <c r="AJ37" s="857"/>
      <c r="AK37" s="857"/>
      <c r="AL37" s="857"/>
      <c r="AM37" s="857"/>
      <c r="AN37" s="857"/>
      <c r="AO37" s="890"/>
      <c r="AP37" s="856"/>
      <c r="AQ37" s="857"/>
      <c r="AR37" s="857"/>
      <c r="AS37" s="857"/>
      <c r="AT37" s="857"/>
      <c r="AU37" s="857"/>
      <c r="AV37" s="857"/>
      <c r="AW37" s="857"/>
      <c r="AX37" s="857"/>
      <c r="AY37" s="857"/>
      <c r="AZ37" s="857"/>
      <c r="BA37" s="857"/>
      <c r="BB37" s="857"/>
      <c r="BC37" s="887"/>
      <c r="BD37" s="887"/>
      <c r="BE37" s="887"/>
      <c r="BF37" s="887"/>
      <c r="BG37" s="887"/>
      <c r="BH37" s="887"/>
      <c r="BI37" s="857"/>
      <c r="BJ37" s="857"/>
      <c r="BK37" s="857"/>
      <c r="BL37" s="857"/>
      <c r="BM37" s="857"/>
      <c r="BN37" s="890"/>
      <c r="BO37" s="856"/>
      <c r="BP37" s="857"/>
      <c r="BQ37" s="857"/>
      <c r="BR37" s="857"/>
      <c r="BS37" s="857"/>
      <c r="BT37" s="857"/>
      <c r="BU37" s="857"/>
      <c r="BV37" s="857"/>
      <c r="BW37" s="857"/>
      <c r="BX37" s="857"/>
      <c r="BY37" s="857"/>
      <c r="BZ37" s="857"/>
      <c r="CA37" s="857"/>
      <c r="CB37" s="887"/>
      <c r="CC37" s="887"/>
      <c r="CD37" s="887"/>
      <c r="CE37" s="887"/>
      <c r="CF37" s="887"/>
      <c r="CG37" s="887"/>
      <c r="CH37" s="857"/>
      <c r="CI37" s="857"/>
      <c r="CJ37" s="857"/>
      <c r="CK37" s="857"/>
      <c r="CL37" s="857"/>
      <c r="CM37" s="890"/>
      <c r="CN37" s="960"/>
      <c r="CO37" s="961"/>
      <c r="CP37" s="961"/>
      <c r="CQ37" s="961"/>
      <c r="CR37" s="961"/>
      <c r="CS37" s="961"/>
      <c r="CT37" s="961"/>
      <c r="CU37" s="961"/>
      <c r="CV37" s="961"/>
      <c r="CW37" s="961"/>
      <c r="CX37" s="961"/>
      <c r="CY37" s="961"/>
      <c r="CZ37" s="961"/>
      <c r="DA37" s="887"/>
      <c r="DB37" s="887"/>
      <c r="DC37" s="887"/>
      <c r="DD37" s="887"/>
      <c r="DE37" s="887"/>
      <c r="DF37" s="887"/>
      <c r="DG37" s="857"/>
      <c r="DH37" s="857"/>
      <c r="DI37" s="857"/>
      <c r="DJ37" s="857"/>
      <c r="DK37" s="857"/>
      <c r="DL37" s="963"/>
    </row>
    <row r="38" spans="1:116" ht="17.25" customHeight="1">
      <c r="Q38" s="99">
        <v>1</v>
      </c>
    </row>
    <row r="39" spans="1:116" ht="17.25" customHeight="1" thickBot="1">
      <c r="A39" s="104" t="s">
        <v>529</v>
      </c>
    </row>
    <row r="40" spans="1:116" ht="17.25" customHeight="1">
      <c r="A40" s="875" t="s">
        <v>530</v>
      </c>
      <c r="B40" s="923"/>
      <c r="C40" s="923"/>
      <c r="D40" s="923"/>
      <c r="E40" s="923"/>
      <c r="F40" s="923"/>
      <c r="G40" s="923"/>
      <c r="H40" s="923"/>
      <c r="I40" s="923"/>
      <c r="J40" s="923"/>
      <c r="K40" s="923"/>
      <c r="L40" s="923"/>
      <c r="M40" s="923"/>
      <c r="N40" s="923"/>
      <c r="O40" s="923"/>
      <c r="P40" s="924"/>
      <c r="Q40" s="965" t="s">
        <v>531</v>
      </c>
      <c r="R40" s="966"/>
      <c r="S40" s="966"/>
      <c r="T40" s="966"/>
      <c r="U40" s="966"/>
      <c r="V40" s="966"/>
      <c r="W40" s="966"/>
      <c r="X40" s="966"/>
      <c r="Y40" s="966"/>
      <c r="Z40" s="119"/>
      <c r="AA40" s="901" t="str">
        <f>IF('申請書・総括票（共通）'!E18=0,"自動で入力されます",'申請書・総括票（共通）'!E18)</f>
        <v>自動で入力されます</v>
      </c>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1"/>
      <c r="AY40" s="901"/>
      <c r="AZ40" s="901"/>
      <c r="BA40" s="901"/>
      <c r="BB40" s="901"/>
      <c r="BC40" s="901"/>
      <c r="BD40" s="901"/>
      <c r="BE40" s="901"/>
      <c r="BF40" s="901"/>
      <c r="BG40" s="901"/>
      <c r="BH40" s="901"/>
      <c r="BI40" s="901"/>
      <c r="BJ40" s="901"/>
      <c r="BK40" s="967" t="s">
        <v>532</v>
      </c>
      <c r="BL40" s="923"/>
      <c r="BM40" s="923"/>
      <c r="BN40" s="923"/>
      <c r="BO40" s="923"/>
      <c r="BP40" s="923"/>
      <c r="BQ40" s="923"/>
      <c r="BR40" s="923"/>
      <c r="BS40" s="923"/>
      <c r="BT40" s="924"/>
      <c r="BU40" s="900" t="str">
        <f>IF('申請書・総括票（共通）'!C21=0,"自動で入力されます",'申請書・総括票（共通）'!C21)</f>
        <v>自動で入力されます</v>
      </c>
      <c r="BV40" s="901"/>
      <c r="BW40" s="901"/>
      <c r="BX40" s="901"/>
      <c r="BY40" s="901"/>
      <c r="BZ40" s="901"/>
      <c r="CA40" s="901"/>
      <c r="CB40" s="901"/>
      <c r="CC40" s="901"/>
      <c r="CD40" s="901"/>
      <c r="CE40" s="901"/>
      <c r="CF40" s="901"/>
      <c r="CG40" s="901"/>
      <c r="CH40" s="901"/>
      <c r="CI40" s="901"/>
      <c r="CJ40" s="901"/>
      <c r="CK40" s="901"/>
      <c r="CL40" s="901"/>
      <c r="CM40" s="901"/>
      <c r="CN40" s="901"/>
      <c r="CO40" s="901"/>
      <c r="CP40" s="901"/>
      <c r="CQ40" s="901"/>
      <c r="CR40" s="901"/>
      <c r="CS40" s="901"/>
      <c r="CT40" s="901"/>
      <c r="CU40" s="902"/>
      <c r="CV40" s="953" t="s">
        <v>330</v>
      </c>
      <c r="CW40" s="940"/>
      <c r="CX40" s="940"/>
      <c r="CY40" s="940"/>
      <c r="CZ40" s="941"/>
      <c r="DA40" s="909" t="str">
        <f>IF('申請書・総括票（共通）'!I20=0,"自動で入力されます",'申請書・総括票（共通）'!I20)</f>
        <v>自動で入力されます</v>
      </c>
      <c r="DB40" s="910"/>
      <c r="DC40" s="910"/>
      <c r="DD40" s="910"/>
      <c r="DE40" s="910"/>
      <c r="DF40" s="910"/>
      <c r="DG40" s="910"/>
      <c r="DH40" s="910"/>
      <c r="DI40" s="910"/>
      <c r="DJ40" s="910"/>
      <c r="DK40" s="910"/>
      <c r="DL40" s="911"/>
    </row>
    <row r="41" spans="1:116" ht="17.25" customHeight="1">
      <c r="A41" s="925"/>
      <c r="B41" s="871"/>
      <c r="C41" s="871"/>
      <c r="D41" s="871"/>
      <c r="E41" s="871"/>
      <c r="F41" s="871"/>
      <c r="G41" s="871"/>
      <c r="H41" s="871"/>
      <c r="I41" s="871"/>
      <c r="J41" s="871"/>
      <c r="K41" s="871"/>
      <c r="L41" s="871"/>
      <c r="M41" s="871"/>
      <c r="N41" s="871"/>
      <c r="O41" s="871"/>
      <c r="P41" s="926"/>
      <c r="Q41" s="903" t="str">
        <f>IF('申請書・総括票（共通）'!C19=0,"自動で入力されます",'申請書・総括票（共通）'!C19)</f>
        <v>自動で入力されます</v>
      </c>
      <c r="R41" s="904"/>
      <c r="S41" s="904"/>
      <c r="T41" s="904"/>
      <c r="U41" s="904"/>
      <c r="V41" s="904"/>
      <c r="W41" s="904"/>
      <c r="X41" s="904"/>
      <c r="Y41" s="904"/>
      <c r="Z41" s="904"/>
      <c r="AA41" s="904"/>
      <c r="AB41" s="904"/>
      <c r="AC41" s="904"/>
      <c r="AD41" s="904"/>
      <c r="AE41" s="904"/>
      <c r="AF41" s="904"/>
      <c r="AG41" s="904"/>
      <c r="AH41" s="904"/>
      <c r="AI41" s="904"/>
      <c r="AJ41" s="904"/>
      <c r="AK41" s="904"/>
      <c r="AL41" s="904"/>
      <c r="AM41" s="904"/>
      <c r="AN41" s="904"/>
      <c r="AO41" s="904"/>
      <c r="AP41" s="904"/>
      <c r="AQ41" s="904"/>
      <c r="AR41" s="904"/>
      <c r="AS41" s="904"/>
      <c r="AT41" s="904"/>
      <c r="AU41" s="904"/>
      <c r="AV41" s="904"/>
      <c r="AW41" s="904"/>
      <c r="AX41" s="904"/>
      <c r="AY41" s="904"/>
      <c r="AZ41" s="904"/>
      <c r="BA41" s="904"/>
      <c r="BB41" s="904"/>
      <c r="BC41" s="904"/>
      <c r="BD41" s="904"/>
      <c r="BE41" s="904"/>
      <c r="BF41" s="904"/>
      <c r="BG41" s="904"/>
      <c r="BH41" s="904"/>
      <c r="BI41" s="904"/>
      <c r="BJ41" s="904"/>
      <c r="BK41" s="968"/>
      <c r="BL41" s="871"/>
      <c r="BM41" s="871"/>
      <c r="BN41" s="871"/>
      <c r="BO41" s="871"/>
      <c r="BP41" s="871"/>
      <c r="BQ41" s="871"/>
      <c r="BR41" s="871"/>
      <c r="BS41" s="871"/>
      <c r="BT41" s="926"/>
      <c r="BU41" s="903"/>
      <c r="BV41" s="904"/>
      <c r="BW41" s="904"/>
      <c r="BX41" s="904"/>
      <c r="BY41" s="904"/>
      <c r="BZ41" s="904"/>
      <c r="CA41" s="904"/>
      <c r="CB41" s="904"/>
      <c r="CC41" s="904"/>
      <c r="CD41" s="904"/>
      <c r="CE41" s="904"/>
      <c r="CF41" s="904"/>
      <c r="CG41" s="904"/>
      <c r="CH41" s="904"/>
      <c r="CI41" s="904"/>
      <c r="CJ41" s="904"/>
      <c r="CK41" s="904"/>
      <c r="CL41" s="904"/>
      <c r="CM41" s="904"/>
      <c r="CN41" s="904"/>
      <c r="CO41" s="904"/>
      <c r="CP41" s="904"/>
      <c r="CQ41" s="904"/>
      <c r="CR41" s="904"/>
      <c r="CS41" s="904"/>
      <c r="CT41" s="904"/>
      <c r="CU41" s="905"/>
      <c r="CV41" s="954"/>
      <c r="CW41" s="955"/>
      <c r="CX41" s="955"/>
      <c r="CY41" s="955"/>
      <c r="CZ41" s="956"/>
      <c r="DA41" s="912"/>
      <c r="DB41" s="913"/>
      <c r="DC41" s="913"/>
      <c r="DD41" s="913"/>
      <c r="DE41" s="913"/>
      <c r="DF41" s="913"/>
      <c r="DG41" s="913"/>
      <c r="DH41" s="913"/>
      <c r="DI41" s="913"/>
      <c r="DJ41" s="913"/>
      <c r="DK41" s="913"/>
      <c r="DL41" s="914"/>
    </row>
    <row r="42" spans="1:116" ht="17.25" customHeight="1">
      <c r="A42" s="925"/>
      <c r="B42" s="871"/>
      <c r="C42" s="871"/>
      <c r="D42" s="871"/>
      <c r="E42" s="871"/>
      <c r="F42" s="871"/>
      <c r="G42" s="871"/>
      <c r="H42" s="871"/>
      <c r="I42" s="871"/>
      <c r="J42" s="871"/>
      <c r="K42" s="871"/>
      <c r="L42" s="871"/>
      <c r="M42" s="871"/>
      <c r="N42" s="871"/>
      <c r="O42" s="871"/>
      <c r="P42" s="926"/>
      <c r="Q42" s="903"/>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4"/>
      <c r="AY42" s="904"/>
      <c r="AZ42" s="904"/>
      <c r="BA42" s="904"/>
      <c r="BB42" s="904"/>
      <c r="BC42" s="904"/>
      <c r="BD42" s="904"/>
      <c r="BE42" s="904"/>
      <c r="BF42" s="904"/>
      <c r="BG42" s="904"/>
      <c r="BH42" s="904"/>
      <c r="BI42" s="904"/>
      <c r="BJ42" s="904"/>
      <c r="BK42" s="968"/>
      <c r="BL42" s="871"/>
      <c r="BM42" s="871"/>
      <c r="BN42" s="871"/>
      <c r="BO42" s="871"/>
      <c r="BP42" s="871"/>
      <c r="BQ42" s="871"/>
      <c r="BR42" s="871"/>
      <c r="BS42" s="871"/>
      <c r="BT42" s="926"/>
      <c r="BU42" s="903"/>
      <c r="BV42" s="904"/>
      <c r="BW42" s="904"/>
      <c r="BX42" s="904"/>
      <c r="BY42" s="904"/>
      <c r="BZ42" s="904"/>
      <c r="CA42" s="904"/>
      <c r="CB42" s="904"/>
      <c r="CC42" s="904"/>
      <c r="CD42" s="904"/>
      <c r="CE42" s="904"/>
      <c r="CF42" s="904"/>
      <c r="CG42" s="904"/>
      <c r="CH42" s="904"/>
      <c r="CI42" s="904"/>
      <c r="CJ42" s="904"/>
      <c r="CK42" s="904"/>
      <c r="CL42" s="904"/>
      <c r="CM42" s="904"/>
      <c r="CN42" s="904"/>
      <c r="CO42" s="904"/>
      <c r="CP42" s="904"/>
      <c r="CQ42" s="904"/>
      <c r="CR42" s="904"/>
      <c r="CS42" s="904"/>
      <c r="CT42" s="904"/>
      <c r="CU42" s="905"/>
      <c r="CV42" s="954"/>
      <c r="CW42" s="955"/>
      <c r="CX42" s="955"/>
      <c r="CY42" s="955"/>
      <c r="CZ42" s="956"/>
      <c r="DA42" s="912"/>
      <c r="DB42" s="913"/>
      <c r="DC42" s="913"/>
      <c r="DD42" s="913"/>
      <c r="DE42" s="913"/>
      <c r="DF42" s="913"/>
      <c r="DG42" s="913"/>
      <c r="DH42" s="913"/>
      <c r="DI42" s="913"/>
      <c r="DJ42" s="913"/>
      <c r="DK42" s="913"/>
      <c r="DL42" s="914"/>
    </row>
    <row r="43" spans="1:116" ht="17.25" customHeight="1">
      <c r="A43" s="927"/>
      <c r="B43" s="928"/>
      <c r="C43" s="928"/>
      <c r="D43" s="928"/>
      <c r="E43" s="928"/>
      <c r="F43" s="928"/>
      <c r="G43" s="928"/>
      <c r="H43" s="928"/>
      <c r="I43" s="928"/>
      <c r="J43" s="928"/>
      <c r="K43" s="928"/>
      <c r="L43" s="928"/>
      <c r="M43" s="928"/>
      <c r="N43" s="928"/>
      <c r="O43" s="928"/>
      <c r="P43" s="929"/>
      <c r="Q43" s="114"/>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969"/>
      <c r="BL43" s="928"/>
      <c r="BM43" s="928"/>
      <c r="BN43" s="928"/>
      <c r="BO43" s="928"/>
      <c r="BP43" s="928"/>
      <c r="BQ43" s="928"/>
      <c r="BR43" s="928"/>
      <c r="BS43" s="928"/>
      <c r="BT43" s="929"/>
      <c r="BU43" s="906"/>
      <c r="BV43" s="907"/>
      <c r="BW43" s="907"/>
      <c r="BX43" s="907"/>
      <c r="BY43" s="907"/>
      <c r="BZ43" s="907"/>
      <c r="CA43" s="907"/>
      <c r="CB43" s="907"/>
      <c r="CC43" s="907"/>
      <c r="CD43" s="907"/>
      <c r="CE43" s="907"/>
      <c r="CF43" s="907"/>
      <c r="CG43" s="907"/>
      <c r="CH43" s="907"/>
      <c r="CI43" s="907"/>
      <c r="CJ43" s="907"/>
      <c r="CK43" s="907"/>
      <c r="CL43" s="907"/>
      <c r="CM43" s="907"/>
      <c r="CN43" s="907"/>
      <c r="CO43" s="907"/>
      <c r="CP43" s="907"/>
      <c r="CQ43" s="907"/>
      <c r="CR43" s="907"/>
      <c r="CS43" s="907"/>
      <c r="CT43" s="907"/>
      <c r="CU43" s="908"/>
      <c r="CV43" s="957"/>
      <c r="CW43" s="943"/>
      <c r="CX43" s="943"/>
      <c r="CY43" s="943"/>
      <c r="CZ43" s="944"/>
      <c r="DA43" s="915"/>
      <c r="DB43" s="916"/>
      <c r="DC43" s="916"/>
      <c r="DD43" s="916"/>
      <c r="DE43" s="916"/>
      <c r="DF43" s="916"/>
      <c r="DG43" s="916"/>
      <c r="DH43" s="916"/>
      <c r="DI43" s="916"/>
      <c r="DJ43" s="916"/>
      <c r="DK43" s="916"/>
      <c r="DL43" s="917"/>
    </row>
    <row r="44" spans="1:116" ht="17.25" customHeight="1">
      <c r="A44" s="861" t="s">
        <v>533</v>
      </c>
      <c r="B44" s="842"/>
      <c r="C44" s="842"/>
      <c r="D44" s="842"/>
      <c r="E44" s="842"/>
      <c r="F44" s="842"/>
      <c r="G44" s="842"/>
      <c r="H44" s="842"/>
      <c r="I44" s="842"/>
      <c r="J44" s="842"/>
      <c r="K44" s="842"/>
      <c r="L44" s="842"/>
      <c r="M44" s="842"/>
      <c r="N44" s="842"/>
      <c r="O44" s="842"/>
      <c r="P44" s="842"/>
      <c r="Q44" s="863" t="s">
        <v>507</v>
      </c>
      <c r="R44" s="864"/>
      <c r="S44" s="864"/>
      <c r="T44" s="425" t="s">
        <v>508</v>
      </c>
      <c r="U44" s="851" t="str">
        <f>IF('申請書・総括票（共通）'!D22=0,"自動で入力されます",'申請書・総括票（共通）'!D22)</f>
        <v>自動で入力されます</v>
      </c>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425" t="s">
        <v>509</v>
      </c>
      <c r="AS44" s="426"/>
      <c r="AT44" s="426"/>
      <c r="AU44" s="426"/>
      <c r="AV44" s="426"/>
      <c r="AW44" s="426"/>
      <c r="AX44" s="426"/>
      <c r="AY44" s="426"/>
      <c r="AZ44" s="426"/>
      <c r="BA44" s="426"/>
      <c r="BB44" s="426"/>
      <c r="BC44" s="426"/>
      <c r="BD44" s="426"/>
      <c r="BE44" s="426"/>
      <c r="BF44" s="426"/>
      <c r="BG44" s="426"/>
      <c r="BH44" s="426"/>
      <c r="BI44" s="426"/>
      <c r="BJ44" s="426"/>
      <c r="BK44" s="426"/>
      <c r="BL44" s="426"/>
      <c r="BM44" s="860" t="s">
        <v>510</v>
      </c>
      <c r="BN44" s="860"/>
      <c r="BO44" s="860"/>
      <c r="BP44" s="860"/>
      <c r="BQ44" s="860"/>
      <c r="BR44" s="851" t="str">
        <f>IF('申請書・総括票（共通）'!J22=0,"自動で入力されます",'申請書・総括票（共通）'!J22)</f>
        <v>自動で入力されます</v>
      </c>
      <c r="BS44" s="851"/>
      <c r="BT44" s="851"/>
      <c r="BU44" s="851"/>
      <c r="BV44" s="851"/>
      <c r="BW44" s="851"/>
      <c r="BX44" s="851"/>
      <c r="BY44" s="851"/>
      <c r="BZ44" s="851"/>
      <c r="CA44" s="851"/>
      <c r="CB44" s="851"/>
      <c r="CC44" s="851"/>
      <c r="CD44" s="851"/>
      <c r="CE44" s="851"/>
      <c r="CF44" s="851"/>
      <c r="CG44" s="851"/>
      <c r="CH44" s="851"/>
      <c r="CI44" s="851"/>
      <c r="CJ44" s="851"/>
      <c r="CK44" s="851"/>
      <c r="CL44" s="851"/>
      <c r="CM44" s="851"/>
      <c r="CN44" s="851"/>
      <c r="CO44" s="851"/>
      <c r="CP44" s="851"/>
      <c r="CQ44" s="851"/>
      <c r="CR44" s="851"/>
      <c r="CS44" s="851"/>
      <c r="CT44" s="851"/>
      <c r="CU44" s="851"/>
      <c r="CV44" s="851"/>
      <c r="CW44" s="851"/>
      <c r="CX44" s="851"/>
      <c r="CY44" s="851"/>
      <c r="CZ44" s="851"/>
      <c r="DA44" s="851"/>
      <c r="DB44" s="851"/>
      <c r="DC44" s="851"/>
      <c r="DD44" s="851"/>
      <c r="DE44" s="426"/>
      <c r="DF44" s="426"/>
      <c r="DG44" s="426"/>
      <c r="DH44" s="426"/>
      <c r="DI44" s="426"/>
      <c r="DJ44" s="426"/>
      <c r="DK44" s="426"/>
      <c r="DL44" s="110"/>
    </row>
    <row r="45" spans="1:116" ht="17.25" customHeight="1">
      <c r="A45" s="841"/>
      <c r="B45" s="842"/>
      <c r="C45" s="842"/>
      <c r="D45" s="842"/>
      <c r="E45" s="842"/>
      <c r="F45" s="842"/>
      <c r="G45" s="842"/>
      <c r="H45" s="842"/>
      <c r="I45" s="842"/>
      <c r="J45" s="842"/>
      <c r="K45" s="842"/>
      <c r="L45" s="842"/>
      <c r="M45" s="842"/>
      <c r="N45" s="842"/>
      <c r="O45" s="842"/>
      <c r="P45" s="862"/>
      <c r="Q45" s="903" t="str">
        <f>IF('申請書・総括票（共通）'!C23=0,"自動で入力されます",'申請書・総括票（共通）'!C23)</f>
        <v>自動で入力されます</v>
      </c>
      <c r="R45" s="904"/>
      <c r="S45" s="904"/>
      <c r="T45" s="904"/>
      <c r="U45" s="904"/>
      <c r="V45" s="904"/>
      <c r="W45" s="904"/>
      <c r="X45" s="904"/>
      <c r="Y45" s="904"/>
      <c r="Z45" s="904"/>
      <c r="AA45" s="904"/>
      <c r="AB45" s="904"/>
      <c r="AC45" s="904"/>
      <c r="AD45" s="904"/>
      <c r="AE45" s="904"/>
      <c r="AF45" s="904"/>
      <c r="AG45" s="904"/>
      <c r="AH45" s="904"/>
      <c r="AI45" s="904"/>
      <c r="AJ45" s="904"/>
      <c r="AK45" s="904"/>
      <c r="AL45" s="904"/>
      <c r="AM45" s="904"/>
      <c r="AN45" s="904"/>
      <c r="AO45" s="904"/>
      <c r="AP45" s="904"/>
      <c r="AQ45" s="904"/>
      <c r="AR45" s="904"/>
      <c r="AS45" s="904"/>
      <c r="AT45" s="904"/>
      <c r="AU45" s="904"/>
      <c r="AV45" s="904"/>
      <c r="AW45" s="904"/>
      <c r="AX45" s="904"/>
      <c r="AY45" s="904"/>
      <c r="AZ45" s="904"/>
      <c r="BA45" s="904"/>
      <c r="BB45" s="904"/>
      <c r="BC45" s="904"/>
      <c r="BD45" s="904"/>
      <c r="BE45" s="904"/>
      <c r="BF45" s="904"/>
      <c r="BG45" s="904"/>
      <c r="BH45" s="904"/>
      <c r="BI45" s="904"/>
      <c r="BJ45" s="904"/>
      <c r="BK45" s="904"/>
      <c r="BL45" s="904"/>
      <c r="BM45" s="904"/>
      <c r="BN45" s="904"/>
      <c r="BO45" s="904"/>
      <c r="BP45" s="904"/>
      <c r="BQ45" s="904"/>
      <c r="BR45" s="904"/>
      <c r="BS45" s="904"/>
      <c r="BT45" s="904"/>
      <c r="BU45" s="904"/>
      <c r="BV45" s="904"/>
      <c r="BW45" s="904"/>
      <c r="BX45" s="904"/>
      <c r="BY45" s="904"/>
      <c r="BZ45" s="904"/>
      <c r="CA45" s="904"/>
      <c r="CB45" s="904"/>
      <c r="CC45" s="904"/>
      <c r="CD45" s="904"/>
      <c r="CE45" s="904"/>
      <c r="CF45" s="904"/>
      <c r="CG45" s="904"/>
      <c r="CH45" s="904"/>
      <c r="CI45" s="904"/>
      <c r="CJ45" s="904"/>
      <c r="CK45" s="904"/>
      <c r="CL45" s="904"/>
      <c r="CM45" s="904"/>
      <c r="CN45" s="904"/>
      <c r="CO45" s="904"/>
      <c r="CP45" s="904"/>
      <c r="CQ45" s="904"/>
      <c r="CR45" s="904"/>
      <c r="CS45" s="904"/>
      <c r="CT45" s="904"/>
      <c r="CU45" s="904"/>
      <c r="CV45" s="904"/>
      <c r="CW45" s="904"/>
      <c r="CX45" s="904"/>
      <c r="CY45" s="904"/>
      <c r="CZ45" s="904"/>
      <c r="DA45" s="904"/>
      <c r="DB45" s="904"/>
      <c r="DC45" s="904"/>
      <c r="DD45" s="904"/>
      <c r="DE45" s="904"/>
      <c r="DF45" s="904"/>
      <c r="DG45" s="904"/>
      <c r="DH45" s="904"/>
      <c r="DI45" s="904"/>
      <c r="DJ45" s="904"/>
      <c r="DK45" s="904"/>
      <c r="DL45" s="904"/>
    </row>
    <row r="46" spans="1:116" ht="17.25" customHeight="1">
      <c r="A46" s="841"/>
      <c r="B46" s="842"/>
      <c r="C46" s="842"/>
      <c r="D46" s="842"/>
      <c r="E46" s="842"/>
      <c r="F46" s="842"/>
      <c r="G46" s="842"/>
      <c r="H46" s="842"/>
      <c r="I46" s="842"/>
      <c r="J46" s="842"/>
      <c r="K46" s="842"/>
      <c r="L46" s="842"/>
      <c r="M46" s="842"/>
      <c r="N46" s="842"/>
      <c r="O46" s="842"/>
      <c r="P46" s="862"/>
      <c r="Q46" s="903"/>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c r="BF46" s="904"/>
      <c r="BG46" s="904"/>
      <c r="BH46" s="904"/>
      <c r="BI46" s="904"/>
      <c r="BJ46" s="904"/>
      <c r="BK46" s="904"/>
      <c r="BL46" s="904"/>
      <c r="BM46" s="904"/>
      <c r="BN46" s="904"/>
      <c r="BO46" s="904"/>
      <c r="BP46" s="904"/>
      <c r="BQ46" s="904"/>
      <c r="BR46" s="904"/>
      <c r="BS46" s="904"/>
      <c r="BT46" s="904"/>
      <c r="BU46" s="904"/>
      <c r="BV46" s="904"/>
      <c r="BW46" s="904"/>
      <c r="BX46" s="904"/>
      <c r="BY46" s="904"/>
      <c r="BZ46" s="904"/>
      <c r="CA46" s="904"/>
      <c r="CB46" s="904"/>
      <c r="CC46" s="904"/>
      <c r="CD46" s="904"/>
      <c r="CE46" s="904"/>
      <c r="CF46" s="904"/>
      <c r="CG46" s="904"/>
      <c r="CH46" s="904"/>
      <c r="CI46" s="904"/>
      <c r="CJ46" s="904"/>
      <c r="CK46" s="904"/>
      <c r="CL46" s="904"/>
      <c r="CM46" s="904"/>
      <c r="CN46" s="904"/>
      <c r="CO46" s="904"/>
      <c r="CP46" s="904"/>
      <c r="CQ46" s="904"/>
      <c r="CR46" s="904"/>
      <c r="CS46" s="904"/>
      <c r="CT46" s="904"/>
      <c r="CU46" s="904"/>
      <c r="CV46" s="904"/>
      <c r="CW46" s="904"/>
      <c r="CX46" s="904"/>
      <c r="CY46" s="904"/>
      <c r="CZ46" s="904"/>
      <c r="DA46" s="904"/>
      <c r="DB46" s="904"/>
      <c r="DC46" s="904"/>
      <c r="DD46" s="904"/>
      <c r="DE46" s="904"/>
      <c r="DF46" s="904"/>
      <c r="DG46" s="904"/>
      <c r="DH46" s="904"/>
      <c r="DI46" s="904"/>
      <c r="DJ46" s="904"/>
      <c r="DK46" s="904"/>
      <c r="DL46" s="904"/>
    </row>
    <row r="47" spans="1:116" ht="17.25" customHeight="1">
      <c r="A47" s="841"/>
      <c r="B47" s="842"/>
      <c r="C47" s="842"/>
      <c r="D47" s="842"/>
      <c r="E47" s="842"/>
      <c r="F47" s="842"/>
      <c r="G47" s="842"/>
      <c r="H47" s="842"/>
      <c r="I47" s="842"/>
      <c r="J47" s="842"/>
      <c r="K47" s="842"/>
      <c r="L47" s="842"/>
      <c r="M47" s="842"/>
      <c r="N47" s="842"/>
      <c r="O47" s="842"/>
      <c r="P47" s="842"/>
      <c r="Q47" s="906"/>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07"/>
      <c r="AY47" s="907"/>
      <c r="AZ47" s="907"/>
      <c r="BA47" s="907"/>
      <c r="BB47" s="907"/>
      <c r="BC47" s="907"/>
      <c r="BD47" s="907"/>
      <c r="BE47" s="907"/>
      <c r="BF47" s="907"/>
      <c r="BG47" s="907"/>
      <c r="BH47" s="907"/>
      <c r="BI47" s="907"/>
      <c r="BJ47" s="907"/>
      <c r="BK47" s="907"/>
      <c r="BL47" s="907"/>
      <c r="BM47" s="907"/>
      <c r="BN47" s="907"/>
      <c r="BO47" s="907"/>
      <c r="BP47" s="907"/>
      <c r="BQ47" s="907"/>
      <c r="BR47" s="907"/>
      <c r="BS47" s="907"/>
      <c r="BT47" s="907"/>
      <c r="BU47" s="907"/>
      <c r="BV47" s="907"/>
      <c r="BW47" s="907"/>
      <c r="BX47" s="907"/>
      <c r="BY47" s="907"/>
      <c r="BZ47" s="907"/>
      <c r="CA47" s="907"/>
      <c r="CB47" s="907"/>
      <c r="CC47" s="907"/>
      <c r="CD47" s="907"/>
      <c r="CE47" s="907"/>
      <c r="CF47" s="907"/>
      <c r="CG47" s="907"/>
      <c r="CH47" s="907"/>
      <c r="CI47" s="907"/>
      <c r="CJ47" s="907"/>
      <c r="CK47" s="907"/>
      <c r="CL47" s="907"/>
      <c r="CM47" s="907"/>
      <c r="CN47" s="907"/>
      <c r="CO47" s="907"/>
      <c r="CP47" s="907"/>
      <c r="CQ47" s="907"/>
      <c r="CR47" s="907"/>
      <c r="CS47" s="907"/>
      <c r="CT47" s="907"/>
      <c r="CU47" s="907"/>
      <c r="CV47" s="907"/>
      <c r="CW47" s="907"/>
      <c r="CX47" s="907"/>
      <c r="CY47" s="907"/>
      <c r="CZ47" s="907"/>
      <c r="DA47" s="907"/>
      <c r="DB47" s="907"/>
      <c r="DC47" s="907"/>
      <c r="DD47" s="907"/>
      <c r="DE47" s="907"/>
      <c r="DF47" s="907"/>
      <c r="DG47" s="907"/>
      <c r="DH47" s="907"/>
      <c r="DI47" s="907"/>
      <c r="DJ47" s="907"/>
      <c r="DK47" s="907"/>
      <c r="DL47" s="907"/>
    </row>
    <row r="48" spans="1:116" ht="17.25" customHeight="1">
      <c r="A48" s="1045" t="s">
        <v>534</v>
      </c>
      <c r="B48" s="1046"/>
      <c r="C48" s="1046"/>
      <c r="D48" s="1046"/>
      <c r="E48" s="1046"/>
      <c r="F48" s="1046"/>
      <c r="G48" s="1046"/>
      <c r="H48" s="1046"/>
      <c r="I48" s="1046"/>
      <c r="J48" s="1046"/>
      <c r="K48" s="1046"/>
      <c r="L48" s="1046"/>
      <c r="M48" s="1046"/>
      <c r="N48" s="1046"/>
      <c r="O48" s="1046"/>
      <c r="P48" s="1047"/>
      <c r="Q48" s="892" t="str">
        <f>IF('申請書・総括票（共通）'!L20=0,"自動で入力されます",'申請書・総括票（共通）'!L20)</f>
        <v>自動で入力されます</v>
      </c>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P48" s="893"/>
      <c r="AQ48" s="893"/>
      <c r="AR48" s="894"/>
      <c r="AS48" s="891" t="s">
        <v>535</v>
      </c>
      <c r="AT48" s="1012"/>
      <c r="AU48" s="1012"/>
      <c r="AV48" s="1012"/>
      <c r="AW48" s="1012"/>
      <c r="AX48" s="1012"/>
      <c r="AY48" s="1012"/>
      <c r="AZ48" s="1012"/>
      <c r="BA48" s="1012"/>
      <c r="BB48" s="1012"/>
      <c r="BC48" s="1012"/>
      <c r="BD48" s="1012"/>
      <c r="BE48" s="1012"/>
      <c r="BF48" s="1012"/>
      <c r="BG48" s="1012"/>
      <c r="BH48" s="1012"/>
      <c r="BI48" s="1012"/>
      <c r="BJ48" s="1012"/>
      <c r="BK48" s="1012"/>
      <c r="BL48" s="1012"/>
      <c r="BM48" s="1012"/>
      <c r="BN48" s="1012"/>
      <c r="BO48" s="1012"/>
      <c r="BP48" s="1012"/>
      <c r="BQ48" s="1012"/>
      <c r="BR48" s="1012"/>
      <c r="BS48" s="1012"/>
      <c r="BT48" s="1012"/>
      <c r="BU48" s="1012"/>
      <c r="BV48" s="1012"/>
      <c r="BW48" s="1012"/>
      <c r="BX48" s="1012"/>
      <c r="BY48" s="1012"/>
      <c r="BZ48" s="1023"/>
      <c r="CA48" s="865" t="str">
        <f>IF('申請書・総括票（共通）'!K69=0,"自動で入力されます",'申請書・総括票（共通）'!K69)</f>
        <v>自動で入力されます</v>
      </c>
      <c r="CB48" s="866"/>
      <c r="CC48" s="866"/>
      <c r="CD48" s="866"/>
      <c r="CE48" s="866"/>
      <c r="CF48" s="866"/>
      <c r="CG48" s="866"/>
      <c r="CH48" s="866"/>
      <c r="CI48" s="866"/>
      <c r="CJ48" s="866"/>
      <c r="CK48" s="866"/>
      <c r="CL48" s="866"/>
      <c r="CM48" s="866"/>
      <c r="CN48" s="866"/>
      <c r="CO48" s="866"/>
      <c r="CP48" s="866"/>
      <c r="CQ48" s="866"/>
      <c r="CR48" s="866"/>
      <c r="CS48" s="866"/>
      <c r="CT48" s="866"/>
      <c r="CU48" s="866"/>
      <c r="CV48" s="866"/>
      <c r="CW48" s="866"/>
      <c r="CX48" s="866"/>
      <c r="CY48" s="866"/>
      <c r="CZ48" s="866"/>
      <c r="DA48" s="866"/>
      <c r="DB48" s="866"/>
      <c r="DC48" s="866"/>
      <c r="DD48" s="866"/>
      <c r="DE48" s="866"/>
      <c r="DF48" s="866"/>
      <c r="DG48" s="866"/>
      <c r="DH48" s="866"/>
      <c r="DI48" s="866"/>
      <c r="DJ48" s="866"/>
      <c r="DK48" s="866"/>
      <c r="DL48" s="867"/>
    </row>
    <row r="49" spans="1:116" ht="17.25" customHeight="1" thickBot="1">
      <c r="A49" s="879"/>
      <c r="B49" s="880"/>
      <c r="C49" s="880"/>
      <c r="D49" s="880"/>
      <c r="E49" s="880"/>
      <c r="F49" s="880"/>
      <c r="G49" s="880"/>
      <c r="H49" s="880"/>
      <c r="I49" s="880"/>
      <c r="J49" s="880"/>
      <c r="K49" s="880"/>
      <c r="L49" s="880"/>
      <c r="M49" s="880"/>
      <c r="N49" s="880"/>
      <c r="O49" s="880"/>
      <c r="P49" s="881"/>
      <c r="Q49" s="895"/>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7"/>
      <c r="AS49" s="1013"/>
      <c r="AT49" s="1014"/>
      <c r="AU49" s="1014"/>
      <c r="AV49" s="1014"/>
      <c r="AW49" s="1014"/>
      <c r="AX49" s="1014"/>
      <c r="AY49" s="1014"/>
      <c r="AZ49" s="1014"/>
      <c r="BA49" s="1014"/>
      <c r="BB49" s="1014"/>
      <c r="BC49" s="1014"/>
      <c r="BD49" s="1014"/>
      <c r="BE49" s="1014"/>
      <c r="BF49" s="1014"/>
      <c r="BG49" s="1014"/>
      <c r="BH49" s="1014"/>
      <c r="BI49" s="1014"/>
      <c r="BJ49" s="1014"/>
      <c r="BK49" s="1014"/>
      <c r="BL49" s="1014"/>
      <c r="BM49" s="1014"/>
      <c r="BN49" s="1014"/>
      <c r="BO49" s="1014"/>
      <c r="BP49" s="1014"/>
      <c r="BQ49" s="1014"/>
      <c r="BR49" s="1014"/>
      <c r="BS49" s="1014"/>
      <c r="BT49" s="1014"/>
      <c r="BU49" s="1014"/>
      <c r="BV49" s="1014"/>
      <c r="BW49" s="1014"/>
      <c r="BX49" s="1014"/>
      <c r="BY49" s="1014"/>
      <c r="BZ49" s="1048"/>
      <c r="CA49" s="868"/>
      <c r="CB49" s="869"/>
      <c r="CC49" s="869"/>
      <c r="CD49" s="869"/>
      <c r="CE49" s="869"/>
      <c r="CF49" s="869"/>
      <c r="CG49" s="869"/>
      <c r="CH49" s="869"/>
      <c r="CI49" s="869"/>
      <c r="CJ49" s="869"/>
      <c r="CK49" s="869"/>
      <c r="CL49" s="869"/>
      <c r="CM49" s="869"/>
      <c r="CN49" s="869"/>
      <c r="CO49" s="869"/>
      <c r="CP49" s="869"/>
      <c r="CQ49" s="869"/>
      <c r="CR49" s="869"/>
      <c r="CS49" s="869"/>
      <c r="CT49" s="869"/>
      <c r="CU49" s="869"/>
      <c r="CV49" s="869"/>
      <c r="CW49" s="869"/>
      <c r="CX49" s="869"/>
      <c r="CY49" s="869"/>
      <c r="CZ49" s="869"/>
      <c r="DA49" s="869"/>
      <c r="DB49" s="869"/>
      <c r="DC49" s="869"/>
      <c r="DD49" s="869"/>
      <c r="DE49" s="869"/>
      <c r="DF49" s="869"/>
      <c r="DG49" s="869"/>
      <c r="DH49" s="869"/>
      <c r="DI49" s="869"/>
      <c r="DJ49" s="869"/>
      <c r="DK49" s="869"/>
      <c r="DL49" s="870"/>
    </row>
    <row r="50" spans="1:116" ht="17.25" customHeight="1" thickBot="1"/>
    <row r="51" spans="1:116" ht="17.25" customHeight="1">
      <c r="A51" s="875" t="s">
        <v>536</v>
      </c>
      <c r="B51" s="876"/>
      <c r="C51" s="876"/>
      <c r="D51" s="876"/>
      <c r="E51" s="876"/>
      <c r="F51" s="876"/>
      <c r="G51" s="876"/>
      <c r="H51" s="876"/>
      <c r="I51" s="876"/>
      <c r="J51" s="876"/>
      <c r="K51" s="876"/>
      <c r="L51" s="876"/>
      <c r="M51" s="876"/>
      <c r="N51" s="876"/>
      <c r="O51" s="876"/>
      <c r="P51" s="876"/>
      <c r="Q51" s="882" t="s">
        <v>531</v>
      </c>
      <c r="R51" s="883"/>
      <c r="S51" s="883"/>
      <c r="T51" s="883"/>
      <c r="U51" s="883"/>
      <c r="V51" s="883"/>
      <c r="W51" s="883"/>
      <c r="X51" s="883"/>
      <c r="Y51" s="883"/>
      <c r="Z51" s="884" t="str">
        <f>IF('申請書・総括票（共通）'!E30=0,"自動で入力されます",'申請書・総括票（共通）'!E30)</f>
        <v>自動で入力されます</v>
      </c>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884"/>
      <c r="BF51" s="884"/>
      <c r="BG51" s="884"/>
      <c r="BH51" s="884"/>
      <c r="BI51" s="884"/>
      <c r="BJ51" s="884"/>
      <c r="BK51" s="884"/>
      <c r="BL51" s="884"/>
      <c r="BM51" s="884"/>
      <c r="BN51" s="884"/>
      <c r="BO51" s="884"/>
      <c r="BP51" s="884"/>
      <c r="BQ51" s="884"/>
      <c r="BR51" s="884"/>
      <c r="BS51" s="884"/>
      <c r="BT51" s="885"/>
      <c r="BU51" s="120" t="s">
        <v>510</v>
      </c>
      <c r="BV51" s="121"/>
      <c r="BW51" s="121"/>
      <c r="BX51" s="121"/>
      <c r="BY51" s="121"/>
      <c r="BZ51" s="122"/>
      <c r="CA51" s="123"/>
      <c r="CB51" s="985" t="str">
        <f>IF('申請書・総括票（共通）'!J30=0,"自動で入力されます",'申請書・総括票（共通）'!J30)</f>
        <v>自動で入力されます</v>
      </c>
      <c r="CC51" s="986"/>
      <c r="CD51" s="986"/>
      <c r="CE51" s="986"/>
      <c r="CF51" s="986"/>
      <c r="CG51" s="986"/>
      <c r="CH51" s="986"/>
      <c r="CI51" s="986"/>
      <c r="CJ51" s="986"/>
      <c r="CK51" s="986"/>
      <c r="CL51" s="986"/>
      <c r="CM51" s="986"/>
      <c r="CN51" s="986"/>
      <c r="CO51" s="986"/>
      <c r="CP51" s="986"/>
      <c r="CQ51" s="986"/>
      <c r="CR51" s="986"/>
      <c r="CS51" s="986"/>
      <c r="CT51" s="986"/>
      <c r="CU51" s="986"/>
      <c r="CV51" s="986"/>
      <c r="CW51" s="986"/>
      <c r="CX51" s="986"/>
      <c r="CY51" s="986"/>
      <c r="CZ51" s="986"/>
      <c r="DA51" s="986"/>
      <c r="DB51" s="986"/>
      <c r="DC51" s="986"/>
      <c r="DD51" s="986"/>
      <c r="DE51" s="986"/>
      <c r="DF51" s="986"/>
      <c r="DG51" s="986"/>
      <c r="DH51" s="986"/>
      <c r="DI51" s="986"/>
      <c r="DJ51" s="986"/>
      <c r="DK51" s="986"/>
      <c r="DL51" s="987"/>
    </row>
    <row r="52" spans="1:116" ht="17.25" customHeight="1">
      <c r="A52" s="877"/>
      <c r="B52" s="843"/>
      <c r="C52" s="843"/>
      <c r="D52" s="843"/>
      <c r="E52" s="843"/>
      <c r="F52" s="843"/>
      <c r="G52" s="843"/>
      <c r="H52" s="843"/>
      <c r="I52" s="843"/>
      <c r="J52" s="843"/>
      <c r="K52" s="843"/>
      <c r="L52" s="843"/>
      <c r="M52" s="843"/>
      <c r="N52" s="843"/>
      <c r="O52" s="843"/>
      <c r="P52" s="878"/>
      <c r="Q52" s="872" t="s">
        <v>537</v>
      </c>
      <c r="R52" s="843"/>
      <c r="S52" s="843"/>
      <c r="T52" s="843"/>
      <c r="U52" s="843"/>
      <c r="V52" s="843"/>
      <c r="W52" s="843"/>
      <c r="X52" s="843"/>
      <c r="Y52" s="843"/>
      <c r="Z52" s="873" t="str">
        <f>IF('申請書・総括票（共通）'!E31=0,"自動で入力されます",'申請書・総括票（共通）'!E31)</f>
        <v>自動で入力されます</v>
      </c>
      <c r="AA52" s="873"/>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3"/>
      <c r="AY52" s="873"/>
      <c r="AZ52" s="873"/>
      <c r="BA52" s="873"/>
      <c r="BB52" s="873"/>
      <c r="BC52" s="873"/>
      <c r="BD52" s="873"/>
      <c r="BE52" s="873"/>
      <c r="BF52" s="873"/>
      <c r="BG52" s="873"/>
      <c r="BH52" s="873"/>
      <c r="BI52" s="873"/>
      <c r="BJ52" s="873"/>
      <c r="BK52" s="873"/>
      <c r="BL52" s="873"/>
      <c r="BM52" s="873"/>
      <c r="BN52" s="873"/>
      <c r="BO52" s="873"/>
      <c r="BP52" s="873"/>
      <c r="BQ52" s="873"/>
      <c r="BR52" s="873"/>
      <c r="BS52" s="873"/>
      <c r="BT52" s="874"/>
      <c r="BU52" s="844" t="s">
        <v>538</v>
      </c>
      <c r="BV52" s="845"/>
      <c r="BW52" s="845"/>
      <c r="BX52" s="845"/>
      <c r="BY52" s="845"/>
      <c r="BZ52" s="845"/>
      <c r="CA52" s="846"/>
      <c r="CB52" s="850" t="str">
        <f>IF('申請書・総括票（共通）'!J31=0,"自動で入力されます",'申請書・総括票（共通）'!J31)</f>
        <v>自動で入力されます</v>
      </c>
      <c r="CC52" s="851"/>
      <c r="CD52" s="851"/>
      <c r="CE52" s="851"/>
      <c r="CF52" s="851"/>
      <c r="CG52" s="851"/>
      <c r="CH52" s="851"/>
      <c r="CI52" s="851"/>
      <c r="CJ52" s="851"/>
      <c r="CK52" s="851"/>
      <c r="CL52" s="851"/>
      <c r="CM52" s="851"/>
      <c r="CN52" s="851"/>
      <c r="CO52" s="851"/>
      <c r="CP52" s="851"/>
      <c r="CQ52" s="851"/>
      <c r="CR52" s="851"/>
      <c r="CS52" s="851"/>
      <c r="CT52" s="851"/>
      <c r="CU52" s="851"/>
      <c r="CV52" s="851"/>
      <c r="CW52" s="851"/>
      <c r="CX52" s="851"/>
      <c r="CY52" s="851"/>
      <c r="CZ52" s="851"/>
      <c r="DA52" s="851"/>
      <c r="DB52" s="851"/>
      <c r="DC52" s="851"/>
      <c r="DD52" s="851"/>
      <c r="DE52" s="851"/>
      <c r="DF52" s="851"/>
      <c r="DG52" s="851"/>
      <c r="DH52" s="851"/>
      <c r="DI52" s="851"/>
      <c r="DJ52" s="851"/>
      <c r="DK52" s="851"/>
      <c r="DL52" s="852"/>
    </row>
    <row r="53" spans="1:116" ht="17.25" customHeight="1" thickBot="1">
      <c r="A53" s="879"/>
      <c r="B53" s="880"/>
      <c r="C53" s="880"/>
      <c r="D53" s="880"/>
      <c r="E53" s="880"/>
      <c r="F53" s="880"/>
      <c r="G53" s="880"/>
      <c r="H53" s="880"/>
      <c r="I53" s="880"/>
      <c r="J53" s="880"/>
      <c r="K53" s="880"/>
      <c r="L53" s="880"/>
      <c r="M53" s="880"/>
      <c r="N53" s="880"/>
      <c r="O53" s="880"/>
      <c r="P53" s="881"/>
      <c r="Q53" s="856" t="s">
        <v>436</v>
      </c>
      <c r="R53" s="857"/>
      <c r="S53" s="857"/>
      <c r="T53" s="857"/>
      <c r="U53" s="857"/>
      <c r="V53" s="857"/>
      <c r="W53" s="857"/>
      <c r="X53" s="857"/>
      <c r="Y53" s="857"/>
      <c r="Z53" s="858" t="str">
        <f>IF('申請書・総括票（共通）'!E32=0,"自動で入力されます",'申請書・総括票（共通）'!E32)</f>
        <v>自動で入力されます</v>
      </c>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9"/>
      <c r="BU53" s="847"/>
      <c r="BV53" s="848"/>
      <c r="BW53" s="848"/>
      <c r="BX53" s="848"/>
      <c r="BY53" s="848"/>
      <c r="BZ53" s="848"/>
      <c r="CA53" s="849"/>
      <c r="CB53" s="853"/>
      <c r="CC53" s="854"/>
      <c r="CD53" s="854"/>
      <c r="CE53" s="854"/>
      <c r="CF53" s="854"/>
      <c r="CG53" s="854"/>
      <c r="CH53" s="854"/>
      <c r="CI53" s="854"/>
      <c r="CJ53" s="854"/>
      <c r="CK53" s="854"/>
      <c r="CL53" s="854"/>
      <c r="CM53" s="854"/>
      <c r="CN53" s="854"/>
      <c r="CO53" s="854"/>
      <c r="CP53" s="854"/>
      <c r="CQ53" s="854"/>
      <c r="CR53" s="854"/>
      <c r="CS53" s="854"/>
      <c r="CT53" s="854"/>
      <c r="CU53" s="854"/>
      <c r="CV53" s="854"/>
      <c r="CW53" s="854"/>
      <c r="CX53" s="854"/>
      <c r="CY53" s="854"/>
      <c r="CZ53" s="854"/>
      <c r="DA53" s="854"/>
      <c r="DB53" s="854"/>
      <c r="DC53" s="854"/>
      <c r="DD53" s="854"/>
      <c r="DE53" s="854"/>
      <c r="DF53" s="854"/>
      <c r="DG53" s="854"/>
      <c r="DH53" s="854"/>
      <c r="DI53" s="854"/>
      <c r="DJ53" s="854"/>
      <c r="DK53" s="854"/>
      <c r="DL53" s="855"/>
    </row>
    <row r="54" spans="1:116" ht="17.25" customHeight="1">
      <c r="A54" s="871" t="s">
        <v>539</v>
      </c>
      <c r="B54" s="871"/>
      <c r="C54" s="871"/>
      <c r="D54" s="871"/>
      <c r="E54" s="871"/>
      <c r="F54" s="871"/>
      <c r="G54" s="871"/>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1"/>
      <c r="AY54" s="871"/>
      <c r="AZ54" s="871"/>
      <c r="BA54" s="871"/>
      <c r="BB54" s="871"/>
      <c r="BC54" s="871"/>
      <c r="BD54" s="871"/>
      <c r="BE54" s="871"/>
      <c r="BF54" s="871"/>
      <c r="BG54" s="871"/>
      <c r="BH54" s="871"/>
      <c r="BI54" s="871"/>
      <c r="BJ54" s="871"/>
      <c r="BK54" s="871"/>
      <c r="BL54" s="871"/>
      <c r="BM54" s="871"/>
      <c r="BN54" s="871"/>
      <c r="BO54" s="871"/>
      <c r="BP54" s="871"/>
      <c r="BQ54" s="871"/>
      <c r="BR54" s="871"/>
      <c r="BS54" s="871"/>
      <c r="BT54" s="871"/>
      <c r="BU54" s="871"/>
      <c r="BV54" s="871"/>
      <c r="BW54" s="871"/>
      <c r="BX54" s="871"/>
      <c r="BY54" s="871"/>
      <c r="BZ54" s="871"/>
      <c r="CA54" s="871"/>
      <c r="CB54" s="871"/>
      <c r="CC54" s="871"/>
      <c r="CD54" s="871"/>
      <c r="CE54" s="871"/>
      <c r="CF54" s="871"/>
      <c r="CG54" s="871"/>
      <c r="CH54" s="871"/>
      <c r="CI54" s="871"/>
      <c r="CJ54" s="871"/>
      <c r="CK54" s="871"/>
      <c r="CL54" s="871"/>
      <c r="CM54" s="871"/>
      <c r="CN54" s="871"/>
      <c r="CO54" s="871"/>
      <c r="CP54" s="871"/>
      <c r="CQ54" s="871"/>
      <c r="CR54" s="871"/>
      <c r="CS54" s="871"/>
      <c r="CT54" s="871"/>
      <c r="CU54" s="871"/>
      <c r="CV54" s="871"/>
      <c r="CW54" s="871"/>
      <c r="CX54" s="871"/>
      <c r="CY54" s="871"/>
      <c r="CZ54" s="871"/>
      <c r="DA54" s="871"/>
      <c r="DB54" s="871"/>
      <c r="DC54" s="871"/>
      <c r="DD54" s="871"/>
      <c r="DE54" s="871"/>
      <c r="DF54" s="871"/>
      <c r="DG54" s="871"/>
      <c r="DH54" s="871"/>
      <c r="DI54" s="871"/>
      <c r="DJ54" s="871"/>
      <c r="DK54" s="871"/>
      <c r="DL54" s="871"/>
    </row>
    <row r="55" spans="1:116" ht="17.25" customHeight="1">
      <c r="A55" s="871"/>
      <c r="B55" s="871"/>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1"/>
      <c r="AY55" s="871"/>
      <c r="AZ55" s="871"/>
      <c r="BA55" s="871"/>
      <c r="BB55" s="871"/>
      <c r="BC55" s="871"/>
      <c r="BD55" s="871"/>
      <c r="BE55" s="871"/>
      <c r="BF55" s="871"/>
      <c r="BG55" s="871"/>
      <c r="BH55" s="871"/>
      <c r="BI55" s="871"/>
      <c r="BJ55" s="871"/>
      <c r="BK55" s="871"/>
      <c r="BL55" s="871"/>
      <c r="BM55" s="871"/>
      <c r="BN55" s="871"/>
      <c r="BO55" s="871"/>
      <c r="BP55" s="871"/>
      <c r="BQ55" s="871"/>
      <c r="BR55" s="871"/>
      <c r="BS55" s="871"/>
      <c r="BT55" s="871"/>
      <c r="BU55" s="871"/>
      <c r="BV55" s="871"/>
      <c r="BW55" s="871"/>
      <c r="BX55" s="871"/>
      <c r="BY55" s="871"/>
      <c r="BZ55" s="871"/>
      <c r="CA55" s="871"/>
      <c r="CB55" s="871"/>
      <c r="CC55" s="871"/>
      <c r="CD55" s="871"/>
      <c r="CE55" s="871"/>
      <c r="CF55" s="871"/>
      <c r="CG55" s="871"/>
      <c r="CH55" s="871"/>
      <c r="CI55" s="871"/>
      <c r="CJ55" s="871"/>
      <c r="CK55" s="871"/>
      <c r="CL55" s="871"/>
      <c r="CM55" s="871"/>
      <c r="CN55" s="871"/>
      <c r="CO55" s="871"/>
      <c r="CP55" s="871"/>
      <c r="CQ55" s="871"/>
      <c r="CR55" s="871"/>
      <c r="CS55" s="871"/>
      <c r="CT55" s="871"/>
      <c r="CU55" s="871"/>
      <c r="CV55" s="871"/>
      <c r="CW55" s="871"/>
      <c r="CX55" s="871"/>
      <c r="CY55" s="871"/>
      <c r="CZ55" s="871"/>
      <c r="DA55" s="871"/>
      <c r="DB55" s="871"/>
      <c r="DC55" s="871"/>
      <c r="DD55" s="871"/>
      <c r="DE55" s="871"/>
      <c r="DF55" s="871"/>
      <c r="DG55" s="871"/>
      <c r="DH55" s="871"/>
      <c r="DI55" s="871"/>
      <c r="DJ55" s="871"/>
      <c r="DK55" s="871"/>
      <c r="DL55" s="871"/>
    </row>
    <row r="56" spans="1:116" ht="17.25" customHeight="1">
      <c r="A56" s="843" t="s">
        <v>540</v>
      </c>
      <c r="B56" s="843"/>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843"/>
      <c r="CN56" s="843"/>
      <c r="CO56" s="843"/>
      <c r="CP56" s="843"/>
      <c r="CQ56" s="843"/>
      <c r="CR56" s="843"/>
      <c r="CS56" s="843"/>
      <c r="CT56" s="843"/>
      <c r="CU56" s="843"/>
      <c r="CV56" s="843"/>
      <c r="CW56" s="843"/>
      <c r="CX56" s="843"/>
      <c r="CY56" s="843"/>
      <c r="CZ56" s="843"/>
      <c r="DA56" s="843"/>
      <c r="DB56" s="843"/>
      <c r="DC56" s="843"/>
      <c r="DD56" s="843"/>
      <c r="DE56" s="843"/>
      <c r="DF56" s="843"/>
      <c r="DG56" s="843"/>
      <c r="DH56" s="843"/>
      <c r="DI56" s="843"/>
      <c r="DJ56" s="843"/>
      <c r="DK56" s="843"/>
      <c r="DL56" s="843"/>
    </row>
    <row r="57" spans="1:116" ht="17.25" customHeight="1">
      <c r="A57" s="980" t="s">
        <v>541</v>
      </c>
      <c r="B57" s="980"/>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0"/>
      <c r="AY57" s="980"/>
      <c r="AZ57" s="980"/>
      <c r="BA57" s="980"/>
      <c r="BB57" s="980"/>
      <c r="BC57" s="980"/>
      <c r="BD57" s="980"/>
      <c r="BE57" s="980"/>
      <c r="BF57" s="980"/>
      <c r="BG57" s="980"/>
      <c r="BH57" s="980"/>
      <c r="BI57" s="980"/>
      <c r="BJ57" s="980"/>
      <c r="BK57" s="980"/>
      <c r="BL57" s="980"/>
      <c r="BM57" s="980"/>
      <c r="BN57" s="980"/>
      <c r="BO57" s="980"/>
      <c r="BP57" s="980"/>
      <c r="BQ57" s="980"/>
      <c r="BR57" s="980"/>
      <c r="BS57" s="980"/>
      <c r="BT57" s="980"/>
      <c r="BU57" s="980"/>
      <c r="BV57" s="980"/>
      <c r="BW57" s="980"/>
      <c r="BX57" s="980"/>
      <c r="BY57" s="980"/>
      <c r="BZ57" s="980"/>
      <c r="CA57" s="980"/>
      <c r="CB57" s="980"/>
      <c r="CC57" s="980"/>
      <c r="CD57" s="980"/>
      <c r="CE57" s="980"/>
      <c r="CF57" s="980"/>
      <c r="CG57" s="980"/>
      <c r="CH57" s="980"/>
      <c r="CI57" s="980"/>
      <c r="CJ57" s="980"/>
      <c r="CK57" s="980"/>
      <c r="CL57" s="980"/>
      <c r="CM57" s="980"/>
      <c r="CN57" s="980"/>
      <c r="CO57" s="980"/>
      <c r="CP57" s="980"/>
      <c r="CQ57" s="980"/>
      <c r="CR57" s="980"/>
      <c r="CS57" s="980"/>
      <c r="CT57" s="980"/>
      <c r="CU57" s="980"/>
      <c r="CV57" s="980"/>
      <c r="CW57" s="980"/>
      <c r="CX57" s="980"/>
      <c r="CY57" s="980"/>
      <c r="CZ57" s="980"/>
      <c r="DA57" s="980"/>
      <c r="DB57" s="980"/>
      <c r="DC57" s="980"/>
      <c r="DD57" s="980"/>
      <c r="DE57" s="980"/>
      <c r="DF57" s="980"/>
      <c r="DG57" s="980"/>
      <c r="DH57" s="980"/>
      <c r="DI57" s="980"/>
      <c r="DJ57" s="980"/>
      <c r="DK57" s="980"/>
      <c r="DL57" s="980"/>
    </row>
    <row r="58" spans="1:116" ht="17.25" customHeight="1">
      <c r="A58" s="980"/>
      <c r="B58" s="980"/>
      <c r="C58" s="980"/>
      <c r="D58" s="980"/>
      <c r="E58" s="980"/>
      <c r="F58" s="980"/>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0"/>
      <c r="AR58" s="980"/>
      <c r="AS58" s="980"/>
      <c r="AT58" s="980"/>
      <c r="AU58" s="980"/>
      <c r="AV58" s="980"/>
      <c r="AW58" s="980"/>
      <c r="AX58" s="980"/>
      <c r="AY58" s="980"/>
      <c r="AZ58" s="980"/>
      <c r="BA58" s="980"/>
      <c r="BB58" s="980"/>
      <c r="BC58" s="980"/>
      <c r="BD58" s="980"/>
      <c r="BE58" s="980"/>
      <c r="BF58" s="980"/>
      <c r="BG58" s="980"/>
      <c r="BH58" s="980"/>
      <c r="BI58" s="980"/>
      <c r="BJ58" s="980"/>
      <c r="BK58" s="980"/>
      <c r="BL58" s="980"/>
      <c r="BM58" s="980"/>
      <c r="BN58" s="980"/>
      <c r="BO58" s="980"/>
      <c r="BP58" s="980"/>
      <c r="BQ58" s="980"/>
      <c r="BR58" s="980"/>
      <c r="BS58" s="980"/>
      <c r="BT58" s="980"/>
      <c r="BU58" s="980"/>
      <c r="BV58" s="980"/>
      <c r="BW58" s="980"/>
      <c r="BX58" s="980"/>
      <c r="BY58" s="980"/>
      <c r="BZ58" s="980"/>
      <c r="CA58" s="980"/>
      <c r="CB58" s="980"/>
      <c r="CC58" s="980"/>
      <c r="CD58" s="980"/>
      <c r="CE58" s="980"/>
      <c r="CF58" s="980"/>
      <c r="CG58" s="980"/>
      <c r="CH58" s="980"/>
      <c r="CI58" s="980"/>
      <c r="CJ58" s="980"/>
      <c r="CK58" s="980"/>
      <c r="CL58" s="980"/>
      <c r="CM58" s="980"/>
      <c r="CN58" s="980"/>
      <c r="CO58" s="980"/>
      <c r="CP58" s="980"/>
      <c r="CQ58" s="980"/>
      <c r="CR58" s="980"/>
      <c r="CS58" s="980"/>
      <c r="CT58" s="980"/>
      <c r="CU58" s="980"/>
      <c r="CV58" s="980"/>
      <c r="CW58" s="980"/>
      <c r="CX58" s="980"/>
      <c r="CY58" s="980"/>
      <c r="CZ58" s="980"/>
      <c r="DA58" s="980"/>
      <c r="DB58" s="980"/>
      <c r="DC58" s="980"/>
      <c r="DD58" s="980"/>
      <c r="DE58" s="980"/>
      <c r="DF58" s="980"/>
      <c r="DG58" s="980"/>
      <c r="DH58" s="980"/>
      <c r="DI58" s="980"/>
      <c r="DJ58" s="980"/>
      <c r="DK58" s="980"/>
      <c r="DL58" s="980"/>
    </row>
    <row r="59" spans="1:116" ht="17.25" customHeight="1">
      <c r="A59" s="980"/>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row>
    <row r="60" spans="1:116" ht="17.25" customHeight="1">
      <c r="A60" s="843" t="s">
        <v>542</v>
      </c>
      <c r="B60" s="843"/>
      <c r="C60" s="84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c r="AP60" s="843"/>
      <c r="AQ60" s="843"/>
      <c r="AR60" s="843"/>
      <c r="AS60" s="843"/>
      <c r="AT60" s="843"/>
      <c r="AU60" s="843"/>
      <c r="AV60" s="843"/>
      <c r="AW60" s="843"/>
      <c r="AX60" s="843"/>
      <c r="AY60" s="843"/>
      <c r="AZ60" s="843"/>
      <c r="BA60" s="843"/>
      <c r="BB60" s="843"/>
      <c r="BC60" s="843"/>
      <c r="BD60" s="843"/>
      <c r="BE60" s="843"/>
      <c r="BF60" s="843"/>
      <c r="BG60" s="843"/>
      <c r="BH60" s="843"/>
      <c r="BI60" s="843"/>
      <c r="BJ60" s="843"/>
      <c r="BK60" s="843"/>
      <c r="BL60" s="843"/>
      <c r="BM60" s="843"/>
      <c r="BN60" s="843"/>
      <c r="BO60" s="843"/>
      <c r="BP60" s="843"/>
      <c r="BQ60" s="843"/>
      <c r="BR60" s="843"/>
      <c r="BS60" s="843"/>
      <c r="BT60" s="843"/>
      <c r="BU60" s="843"/>
      <c r="BV60" s="843"/>
      <c r="BW60" s="843"/>
      <c r="BX60" s="843"/>
      <c r="BY60" s="843"/>
      <c r="BZ60" s="843"/>
      <c r="CA60" s="843"/>
      <c r="CB60" s="843"/>
      <c r="CC60" s="843"/>
      <c r="CD60" s="843"/>
      <c r="CE60" s="843"/>
      <c r="CF60" s="843"/>
      <c r="CG60" s="843"/>
      <c r="CH60" s="843"/>
      <c r="CI60" s="843"/>
      <c r="CJ60" s="843"/>
      <c r="CK60" s="843"/>
      <c r="CL60" s="843"/>
      <c r="CM60" s="843"/>
      <c r="CN60" s="843"/>
      <c r="CO60" s="843"/>
      <c r="CP60" s="843"/>
      <c r="CQ60" s="843"/>
      <c r="CR60" s="843"/>
      <c r="CS60" s="843"/>
      <c r="CT60" s="843"/>
      <c r="CU60" s="843"/>
      <c r="CV60" s="843"/>
      <c r="CW60" s="843"/>
      <c r="CX60" s="843"/>
      <c r="CY60" s="843"/>
      <c r="CZ60" s="843"/>
      <c r="DA60" s="843"/>
      <c r="DB60" s="843"/>
      <c r="DC60" s="843"/>
      <c r="DD60" s="843"/>
      <c r="DE60" s="843"/>
      <c r="DF60" s="843"/>
      <c r="DG60" s="843"/>
      <c r="DH60" s="843"/>
      <c r="DI60" s="843"/>
      <c r="DJ60" s="843"/>
      <c r="DK60" s="843"/>
      <c r="DL60" s="843"/>
    </row>
    <row r="61" spans="1:116" ht="17.25" customHeight="1">
      <c r="A61" s="843" t="s">
        <v>543</v>
      </c>
      <c r="B61" s="843"/>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3"/>
      <c r="AY61" s="843"/>
      <c r="AZ61" s="843"/>
      <c r="BA61" s="843"/>
      <c r="BB61" s="843"/>
      <c r="BC61" s="843"/>
      <c r="BD61" s="843"/>
      <c r="BE61" s="843"/>
      <c r="BF61" s="843"/>
      <c r="BG61" s="843"/>
      <c r="BH61" s="843"/>
      <c r="BI61" s="843"/>
      <c r="BJ61" s="843"/>
      <c r="BK61" s="843"/>
      <c r="BL61" s="843"/>
      <c r="BM61" s="843"/>
      <c r="BN61" s="843"/>
      <c r="BO61" s="843"/>
      <c r="BP61" s="843"/>
      <c r="BQ61" s="843"/>
      <c r="BR61" s="843"/>
      <c r="BS61" s="843"/>
      <c r="BT61" s="843"/>
      <c r="BU61" s="843"/>
      <c r="BV61" s="843"/>
      <c r="BW61" s="843"/>
      <c r="BX61" s="843"/>
      <c r="BY61" s="843"/>
      <c r="BZ61" s="843"/>
      <c r="CA61" s="843"/>
      <c r="CB61" s="843"/>
      <c r="CC61" s="843"/>
      <c r="CD61" s="843"/>
      <c r="CE61" s="843"/>
      <c r="CF61" s="843"/>
      <c r="CG61" s="843"/>
      <c r="CH61" s="843"/>
      <c r="CI61" s="843"/>
      <c r="CJ61" s="843"/>
      <c r="CK61" s="843"/>
      <c r="CL61" s="843"/>
      <c r="CM61" s="843"/>
      <c r="CN61" s="843"/>
      <c r="CO61" s="843"/>
      <c r="CP61" s="843"/>
      <c r="CQ61" s="843"/>
      <c r="CR61" s="843"/>
      <c r="CS61" s="843"/>
      <c r="CT61" s="843"/>
      <c r="CU61" s="843"/>
      <c r="CV61" s="843"/>
      <c r="CW61" s="843"/>
      <c r="CX61" s="843"/>
      <c r="CY61" s="843"/>
      <c r="CZ61" s="843"/>
      <c r="DA61" s="843"/>
      <c r="DB61" s="843"/>
      <c r="DC61" s="843"/>
      <c r="DD61" s="843"/>
      <c r="DE61" s="843"/>
      <c r="DF61" s="843"/>
      <c r="DG61" s="843"/>
      <c r="DH61" s="843"/>
      <c r="DI61" s="843"/>
      <c r="DJ61" s="843"/>
      <c r="DK61" s="843"/>
      <c r="DL61" s="843"/>
    </row>
    <row r="63" spans="1:116" ht="17.25" customHeight="1" thickBot="1">
      <c r="A63" s="104" t="s">
        <v>544</v>
      </c>
    </row>
    <row r="64" spans="1:116" ht="17.25" customHeight="1">
      <c r="A64" s="1000" t="s">
        <v>545</v>
      </c>
      <c r="B64" s="1001"/>
      <c r="C64" s="1001"/>
      <c r="D64" s="1001"/>
      <c r="E64" s="1001"/>
      <c r="F64" s="1001"/>
      <c r="G64" s="1001"/>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1"/>
      <c r="AY64" s="1001"/>
      <c r="AZ64" s="1001"/>
      <c r="BA64" s="1001"/>
      <c r="BB64" s="1001"/>
      <c r="BC64" s="1001"/>
      <c r="BD64" s="1001"/>
      <c r="BE64" s="1001"/>
      <c r="BF64" s="1001"/>
      <c r="BG64" s="1001"/>
      <c r="BH64" s="1001"/>
      <c r="BI64" s="1001"/>
      <c r="BJ64" s="1001"/>
      <c r="BK64" s="1001"/>
      <c r="BL64" s="1001"/>
      <c r="BM64" s="1001"/>
      <c r="BN64" s="1001"/>
      <c r="BO64" s="1001"/>
      <c r="BP64" s="1001"/>
      <c r="BQ64" s="1001"/>
      <c r="BR64" s="1001"/>
      <c r="BS64" s="1001"/>
      <c r="BT64" s="1001"/>
      <c r="BU64" s="1001"/>
      <c r="BV64" s="1001"/>
      <c r="BW64" s="1001"/>
      <c r="BX64" s="1001"/>
      <c r="BY64" s="1001"/>
      <c r="BZ64" s="1001"/>
      <c r="CA64" s="1001"/>
      <c r="CB64" s="1001"/>
      <c r="CC64" s="1001"/>
      <c r="CD64" s="1001"/>
      <c r="CE64" s="1001"/>
      <c r="CF64" s="1001"/>
      <c r="CG64" s="1001"/>
      <c r="CH64" s="1001"/>
      <c r="CI64" s="1001"/>
      <c r="CJ64" s="1002"/>
      <c r="CK64" s="1003"/>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4"/>
      <c r="DJ64" s="1004"/>
      <c r="DK64" s="1004"/>
      <c r="DL64" s="1005"/>
    </row>
    <row r="65" spans="1:116" ht="17.25" customHeight="1">
      <c r="A65" s="861"/>
      <c r="B65" s="932"/>
      <c r="C65" s="932"/>
      <c r="D65" s="932"/>
      <c r="E65" s="932"/>
      <c r="F65" s="932"/>
      <c r="G65" s="932"/>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c r="AL65" s="932"/>
      <c r="AM65" s="932"/>
      <c r="AN65" s="932"/>
      <c r="AO65" s="932"/>
      <c r="AP65" s="932"/>
      <c r="AQ65" s="932"/>
      <c r="AR65" s="932"/>
      <c r="AS65" s="932"/>
      <c r="AT65" s="932"/>
      <c r="AU65" s="932"/>
      <c r="AV65" s="932"/>
      <c r="AW65" s="932"/>
      <c r="AX65" s="932"/>
      <c r="AY65" s="932"/>
      <c r="AZ65" s="932"/>
      <c r="BA65" s="932"/>
      <c r="BB65" s="932"/>
      <c r="BC65" s="932"/>
      <c r="BD65" s="932"/>
      <c r="BE65" s="932"/>
      <c r="BF65" s="932"/>
      <c r="BG65" s="932"/>
      <c r="BH65" s="932"/>
      <c r="BI65" s="932"/>
      <c r="BJ65" s="932"/>
      <c r="BK65" s="932"/>
      <c r="BL65" s="932"/>
      <c r="BM65" s="932"/>
      <c r="BN65" s="932"/>
      <c r="BO65" s="932"/>
      <c r="BP65" s="932"/>
      <c r="BQ65" s="932"/>
      <c r="BR65" s="932"/>
      <c r="BS65" s="932"/>
      <c r="BT65" s="932"/>
      <c r="BU65" s="932"/>
      <c r="BV65" s="932"/>
      <c r="BW65" s="932"/>
      <c r="BX65" s="932"/>
      <c r="BY65" s="932"/>
      <c r="BZ65" s="932"/>
      <c r="CA65" s="932"/>
      <c r="CB65" s="932"/>
      <c r="CC65" s="932"/>
      <c r="CD65" s="932"/>
      <c r="CE65" s="932"/>
      <c r="CF65" s="932"/>
      <c r="CG65" s="932"/>
      <c r="CH65" s="932"/>
      <c r="CI65" s="932"/>
      <c r="CJ65" s="981"/>
      <c r="CK65" s="977"/>
      <c r="CL65" s="978"/>
      <c r="CM65" s="978"/>
      <c r="CN65" s="978"/>
      <c r="CO65" s="978"/>
      <c r="CP65" s="978"/>
      <c r="CQ65" s="978"/>
      <c r="CR65" s="978"/>
      <c r="CS65" s="978"/>
      <c r="CT65" s="978"/>
      <c r="CU65" s="978"/>
      <c r="CV65" s="978"/>
      <c r="CW65" s="978"/>
      <c r="CX65" s="978"/>
      <c r="CY65" s="978"/>
      <c r="CZ65" s="978"/>
      <c r="DA65" s="978"/>
      <c r="DB65" s="978"/>
      <c r="DC65" s="978"/>
      <c r="DD65" s="978"/>
      <c r="DE65" s="978"/>
      <c r="DF65" s="978"/>
      <c r="DG65" s="978"/>
      <c r="DH65" s="978"/>
      <c r="DI65" s="978"/>
      <c r="DJ65" s="978"/>
      <c r="DK65" s="978"/>
      <c r="DL65" s="979"/>
    </row>
    <row r="66" spans="1:116" ht="17.25" customHeight="1">
      <c r="A66" s="861"/>
      <c r="B66" s="932"/>
      <c r="C66" s="932"/>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932"/>
      <c r="AM66" s="932"/>
      <c r="AN66" s="932"/>
      <c r="AO66" s="932"/>
      <c r="AP66" s="932"/>
      <c r="AQ66" s="932"/>
      <c r="AR66" s="932"/>
      <c r="AS66" s="932"/>
      <c r="AT66" s="932"/>
      <c r="AU66" s="932"/>
      <c r="AV66" s="932"/>
      <c r="AW66" s="932"/>
      <c r="AX66" s="932"/>
      <c r="AY66" s="932"/>
      <c r="AZ66" s="932"/>
      <c r="BA66" s="932"/>
      <c r="BB66" s="932"/>
      <c r="BC66" s="932"/>
      <c r="BD66" s="932"/>
      <c r="BE66" s="932"/>
      <c r="BF66" s="932"/>
      <c r="BG66" s="932"/>
      <c r="BH66" s="932"/>
      <c r="BI66" s="932"/>
      <c r="BJ66" s="932"/>
      <c r="BK66" s="932"/>
      <c r="BL66" s="932"/>
      <c r="BM66" s="932"/>
      <c r="BN66" s="932"/>
      <c r="BO66" s="932"/>
      <c r="BP66" s="932"/>
      <c r="BQ66" s="932"/>
      <c r="BR66" s="932"/>
      <c r="BS66" s="932"/>
      <c r="BT66" s="932"/>
      <c r="BU66" s="932"/>
      <c r="BV66" s="932"/>
      <c r="BW66" s="932"/>
      <c r="BX66" s="932"/>
      <c r="BY66" s="932"/>
      <c r="BZ66" s="932"/>
      <c r="CA66" s="932"/>
      <c r="CB66" s="932"/>
      <c r="CC66" s="932"/>
      <c r="CD66" s="932"/>
      <c r="CE66" s="932"/>
      <c r="CF66" s="932"/>
      <c r="CG66" s="932"/>
      <c r="CH66" s="932"/>
      <c r="CI66" s="932"/>
      <c r="CJ66" s="981"/>
      <c r="CK66" s="977"/>
      <c r="CL66" s="978"/>
      <c r="CM66" s="978"/>
      <c r="CN66" s="978"/>
      <c r="CO66" s="978"/>
      <c r="CP66" s="978"/>
      <c r="CQ66" s="978"/>
      <c r="CR66" s="978"/>
      <c r="CS66" s="978"/>
      <c r="CT66" s="978"/>
      <c r="CU66" s="978"/>
      <c r="CV66" s="978"/>
      <c r="CW66" s="978"/>
      <c r="CX66" s="978"/>
      <c r="CY66" s="978"/>
      <c r="CZ66" s="978"/>
      <c r="DA66" s="978"/>
      <c r="DB66" s="978"/>
      <c r="DC66" s="978"/>
      <c r="DD66" s="978"/>
      <c r="DE66" s="978"/>
      <c r="DF66" s="978"/>
      <c r="DG66" s="978"/>
      <c r="DH66" s="978"/>
      <c r="DI66" s="978"/>
      <c r="DJ66" s="978"/>
      <c r="DK66" s="978"/>
      <c r="DL66" s="979"/>
    </row>
    <row r="67" spans="1:116" ht="17.25" customHeight="1">
      <c r="A67" s="861" t="s">
        <v>546</v>
      </c>
      <c r="B67" s="932"/>
      <c r="C67" s="932"/>
      <c r="D67" s="932"/>
      <c r="E67" s="932"/>
      <c r="F67" s="932"/>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2"/>
      <c r="AQ67" s="932"/>
      <c r="AR67" s="932"/>
      <c r="AS67" s="932"/>
      <c r="AT67" s="932"/>
      <c r="AU67" s="932"/>
      <c r="AV67" s="932"/>
      <c r="AW67" s="932"/>
      <c r="AX67" s="932"/>
      <c r="AY67" s="932"/>
      <c r="AZ67" s="932"/>
      <c r="BA67" s="932"/>
      <c r="BB67" s="932"/>
      <c r="BC67" s="932"/>
      <c r="BD67" s="932"/>
      <c r="BE67" s="932"/>
      <c r="BF67" s="932"/>
      <c r="BG67" s="932"/>
      <c r="BH67" s="932"/>
      <c r="BI67" s="932"/>
      <c r="BJ67" s="932"/>
      <c r="BK67" s="932"/>
      <c r="BL67" s="932"/>
      <c r="BM67" s="932"/>
      <c r="BN67" s="932"/>
      <c r="BO67" s="932"/>
      <c r="BP67" s="932"/>
      <c r="BQ67" s="932"/>
      <c r="BR67" s="932"/>
      <c r="BS67" s="932"/>
      <c r="BT67" s="932"/>
      <c r="BU67" s="932"/>
      <c r="BV67" s="932"/>
      <c r="BW67" s="932"/>
      <c r="BX67" s="932"/>
      <c r="BY67" s="932"/>
      <c r="BZ67" s="932"/>
      <c r="CA67" s="932"/>
      <c r="CB67" s="932"/>
      <c r="CC67" s="932"/>
      <c r="CD67" s="932"/>
      <c r="CE67" s="932"/>
      <c r="CF67" s="932"/>
      <c r="CG67" s="932"/>
      <c r="CH67" s="932"/>
      <c r="CI67" s="932"/>
      <c r="CJ67" s="981"/>
      <c r="CK67" s="977"/>
      <c r="CL67" s="978"/>
      <c r="CM67" s="978"/>
      <c r="CN67" s="978"/>
      <c r="CO67" s="978"/>
      <c r="CP67" s="978"/>
      <c r="CQ67" s="978"/>
      <c r="CR67" s="978"/>
      <c r="CS67" s="978"/>
      <c r="CT67" s="978"/>
      <c r="CU67" s="978"/>
      <c r="CV67" s="978"/>
      <c r="CW67" s="978"/>
      <c r="CX67" s="978"/>
      <c r="CY67" s="978"/>
      <c r="CZ67" s="978"/>
      <c r="DA67" s="978"/>
      <c r="DB67" s="978"/>
      <c r="DC67" s="978"/>
      <c r="DD67" s="978"/>
      <c r="DE67" s="978"/>
      <c r="DF67" s="978"/>
      <c r="DG67" s="978"/>
      <c r="DH67" s="978"/>
      <c r="DI67" s="978"/>
      <c r="DJ67" s="978"/>
      <c r="DK67" s="978"/>
      <c r="DL67" s="979"/>
    </row>
    <row r="68" spans="1:116" ht="17.25" customHeight="1">
      <c r="A68" s="861"/>
      <c r="B68" s="932"/>
      <c r="C68" s="932"/>
      <c r="D68" s="932"/>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932"/>
      <c r="AR68" s="932"/>
      <c r="AS68" s="932"/>
      <c r="AT68" s="932"/>
      <c r="AU68" s="932"/>
      <c r="AV68" s="932"/>
      <c r="AW68" s="932"/>
      <c r="AX68" s="932"/>
      <c r="AY68" s="932"/>
      <c r="AZ68" s="932"/>
      <c r="BA68" s="932"/>
      <c r="BB68" s="932"/>
      <c r="BC68" s="932"/>
      <c r="BD68" s="932"/>
      <c r="BE68" s="932"/>
      <c r="BF68" s="932"/>
      <c r="BG68" s="932"/>
      <c r="BH68" s="932"/>
      <c r="BI68" s="932"/>
      <c r="BJ68" s="932"/>
      <c r="BK68" s="932"/>
      <c r="BL68" s="932"/>
      <c r="BM68" s="932"/>
      <c r="BN68" s="932"/>
      <c r="BO68" s="932"/>
      <c r="BP68" s="932"/>
      <c r="BQ68" s="932"/>
      <c r="BR68" s="932"/>
      <c r="BS68" s="932"/>
      <c r="BT68" s="932"/>
      <c r="BU68" s="932"/>
      <c r="BV68" s="932"/>
      <c r="BW68" s="932"/>
      <c r="BX68" s="932"/>
      <c r="BY68" s="932"/>
      <c r="BZ68" s="932"/>
      <c r="CA68" s="932"/>
      <c r="CB68" s="932"/>
      <c r="CC68" s="932"/>
      <c r="CD68" s="932"/>
      <c r="CE68" s="932"/>
      <c r="CF68" s="932"/>
      <c r="CG68" s="932"/>
      <c r="CH68" s="932"/>
      <c r="CI68" s="932"/>
      <c r="CJ68" s="981"/>
      <c r="CK68" s="977"/>
      <c r="CL68" s="978"/>
      <c r="CM68" s="978"/>
      <c r="CN68" s="978"/>
      <c r="CO68" s="978"/>
      <c r="CP68" s="978"/>
      <c r="CQ68" s="978"/>
      <c r="CR68" s="978"/>
      <c r="CS68" s="978"/>
      <c r="CT68" s="978"/>
      <c r="CU68" s="978"/>
      <c r="CV68" s="978"/>
      <c r="CW68" s="978"/>
      <c r="CX68" s="978"/>
      <c r="CY68" s="978"/>
      <c r="CZ68" s="978"/>
      <c r="DA68" s="978"/>
      <c r="DB68" s="978"/>
      <c r="DC68" s="978"/>
      <c r="DD68" s="978"/>
      <c r="DE68" s="978"/>
      <c r="DF68" s="978"/>
      <c r="DG68" s="978"/>
      <c r="DH68" s="978"/>
      <c r="DI68" s="978"/>
      <c r="DJ68" s="978"/>
      <c r="DK68" s="978"/>
      <c r="DL68" s="979"/>
    </row>
    <row r="69" spans="1:116" ht="17.25" customHeight="1">
      <c r="A69" s="861"/>
      <c r="B69" s="932"/>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2"/>
      <c r="AQ69" s="932"/>
      <c r="AR69" s="932"/>
      <c r="AS69" s="932"/>
      <c r="AT69" s="932"/>
      <c r="AU69" s="932"/>
      <c r="AV69" s="932"/>
      <c r="AW69" s="932"/>
      <c r="AX69" s="932"/>
      <c r="AY69" s="932"/>
      <c r="AZ69" s="932"/>
      <c r="BA69" s="932"/>
      <c r="BB69" s="932"/>
      <c r="BC69" s="932"/>
      <c r="BD69" s="932"/>
      <c r="BE69" s="932"/>
      <c r="BF69" s="932"/>
      <c r="BG69" s="932"/>
      <c r="BH69" s="932"/>
      <c r="BI69" s="932"/>
      <c r="BJ69" s="932"/>
      <c r="BK69" s="932"/>
      <c r="BL69" s="932"/>
      <c r="BM69" s="932"/>
      <c r="BN69" s="932"/>
      <c r="BO69" s="932"/>
      <c r="BP69" s="932"/>
      <c r="BQ69" s="932"/>
      <c r="BR69" s="932"/>
      <c r="BS69" s="932"/>
      <c r="BT69" s="932"/>
      <c r="BU69" s="932"/>
      <c r="BV69" s="932"/>
      <c r="BW69" s="932"/>
      <c r="BX69" s="932"/>
      <c r="BY69" s="932"/>
      <c r="BZ69" s="932"/>
      <c r="CA69" s="932"/>
      <c r="CB69" s="932"/>
      <c r="CC69" s="932"/>
      <c r="CD69" s="932"/>
      <c r="CE69" s="932"/>
      <c r="CF69" s="932"/>
      <c r="CG69" s="932"/>
      <c r="CH69" s="932"/>
      <c r="CI69" s="932"/>
      <c r="CJ69" s="981"/>
      <c r="CK69" s="977"/>
      <c r="CL69" s="978"/>
      <c r="CM69" s="978"/>
      <c r="CN69" s="978"/>
      <c r="CO69" s="978"/>
      <c r="CP69" s="978"/>
      <c r="CQ69" s="978"/>
      <c r="CR69" s="978"/>
      <c r="CS69" s="978"/>
      <c r="CT69" s="978"/>
      <c r="CU69" s="978"/>
      <c r="CV69" s="978"/>
      <c r="CW69" s="978"/>
      <c r="CX69" s="978"/>
      <c r="CY69" s="978"/>
      <c r="CZ69" s="978"/>
      <c r="DA69" s="978"/>
      <c r="DB69" s="978"/>
      <c r="DC69" s="978"/>
      <c r="DD69" s="978"/>
      <c r="DE69" s="978"/>
      <c r="DF69" s="978"/>
      <c r="DG69" s="978"/>
      <c r="DH69" s="978"/>
      <c r="DI69" s="978"/>
      <c r="DJ69" s="978"/>
      <c r="DK69" s="978"/>
      <c r="DL69" s="979"/>
    </row>
    <row r="70" spans="1:116" ht="18.95" customHeight="1">
      <c r="A70" s="988" t="s">
        <v>547</v>
      </c>
      <c r="B70" s="989"/>
      <c r="C70" s="989"/>
      <c r="D70" s="989"/>
      <c r="E70" s="989"/>
      <c r="F70" s="989"/>
      <c r="G70" s="989"/>
      <c r="H70" s="989"/>
      <c r="I70" s="989"/>
      <c r="J70" s="989"/>
      <c r="K70" s="989"/>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89"/>
      <c r="AZ70" s="989"/>
      <c r="BA70" s="989"/>
      <c r="BB70" s="989"/>
      <c r="BC70" s="989"/>
      <c r="BD70" s="989"/>
      <c r="BE70" s="989"/>
      <c r="BF70" s="989"/>
      <c r="BG70" s="989"/>
      <c r="BH70" s="989"/>
      <c r="BI70" s="989"/>
      <c r="BJ70" s="989"/>
      <c r="BK70" s="989"/>
      <c r="BL70" s="989"/>
      <c r="BM70" s="989"/>
      <c r="BN70" s="989"/>
      <c r="BO70" s="989"/>
      <c r="BP70" s="989"/>
      <c r="BQ70" s="989"/>
      <c r="BR70" s="989"/>
      <c r="BS70" s="989"/>
      <c r="BT70" s="989"/>
      <c r="BU70" s="989"/>
      <c r="BV70" s="989"/>
      <c r="BW70" s="989"/>
      <c r="BX70" s="989"/>
      <c r="BY70" s="989"/>
      <c r="BZ70" s="989"/>
      <c r="CA70" s="989"/>
      <c r="CB70" s="989"/>
      <c r="CC70" s="989"/>
      <c r="CD70" s="989"/>
      <c r="CE70" s="989"/>
      <c r="CF70" s="989"/>
      <c r="CG70" s="989"/>
      <c r="CH70" s="989"/>
      <c r="CI70" s="989"/>
      <c r="CJ70" s="989"/>
      <c r="CK70" s="994"/>
      <c r="CL70" s="886"/>
      <c r="CM70" s="886"/>
      <c r="CN70" s="886"/>
      <c r="CO70" s="886"/>
      <c r="CP70" s="886"/>
      <c r="CQ70" s="886"/>
      <c r="CR70" s="886"/>
      <c r="CS70" s="886"/>
      <c r="CT70" s="886"/>
      <c r="CU70" s="886"/>
      <c r="CV70" s="886"/>
      <c r="CW70" s="886"/>
      <c r="CX70" s="886"/>
      <c r="CY70" s="886"/>
      <c r="CZ70" s="886"/>
      <c r="DA70" s="886"/>
      <c r="DB70" s="886"/>
      <c r="DC70" s="886"/>
      <c r="DD70" s="886"/>
      <c r="DE70" s="886"/>
      <c r="DF70" s="886"/>
      <c r="DG70" s="886"/>
      <c r="DH70" s="886"/>
      <c r="DI70" s="886"/>
      <c r="DJ70" s="886"/>
      <c r="DK70" s="886"/>
      <c r="DL70" s="995"/>
    </row>
    <row r="71" spans="1:116" ht="18.95" customHeight="1">
      <c r="A71" s="990"/>
      <c r="B71" s="991"/>
      <c r="C71" s="991"/>
      <c r="D71" s="991"/>
      <c r="E71" s="991"/>
      <c r="F71" s="991"/>
      <c r="G71" s="991"/>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991"/>
      <c r="BP71" s="991"/>
      <c r="BQ71" s="991"/>
      <c r="BR71" s="991"/>
      <c r="BS71" s="991"/>
      <c r="BT71" s="991"/>
      <c r="BU71" s="991"/>
      <c r="BV71" s="991"/>
      <c r="BW71" s="991"/>
      <c r="BX71" s="991"/>
      <c r="BY71" s="991"/>
      <c r="BZ71" s="991"/>
      <c r="CA71" s="991"/>
      <c r="CB71" s="991"/>
      <c r="CC71" s="991"/>
      <c r="CD71" s="991"/>
      <c r="CE71" s="991"/>
      <c r="CF71" s="991"/>
      <c r="CG71" s="991"/>
      <c r="CH71" s="991"/>
      <c r="CI71" s="991"/>
      <c r="CJ71" s="991"/>
      <c r="CK71" s="996"/>
      <c r="CL71" s="984"/>
      <c r="CM71" s="984"/>
      <c r="CN71" s="984"/>
      <c r="CO71" s="984"/>
      <c r="CP71" s="984"/>
      <c r="CQ71" s="984"/>
      <c r="CR71" s="984"/>
      <c r="CS71" s="984"/>
      <c r="CT71" s="984"/>
      <c r="CU71" s="984"/>
      <c r="CV71" s="984"/>
      <c r="CW71" s="984"/>
      <c r="CX71" s="984"/>
      <c r="CY71" s="984"/>
      <c r="CZ71" s="984"/>
      <c r="DA71" s="984"/>
      <c r="DB71" s="984"/>
      <c r="DC71" s="984"/>
      <c r="DD71" s="984"/>
      <c r="DE71" s="984"/>
      <c r="DF71" s="984"/>
      <c r="DG71" s="984"/>
      <c r="DH71" s="984"/>
      <c r="DI71" s="984"/>
      <c r="DJ71" s="984"/>
      <c r="DK71" s="984"/>
      <c r="DL71" s="997"/>
    </row>
    <row r="72" spans="1:116" ht="18.95" customHeight="1">
      <c r="A72" s="990"/>
      <c r="B72" s="991"/>
      <c r="C72" s="991"/>
      <c r="D72" s="991"/>
      <c r="E72" s="991"/>
      <c r="F72" s="991"/>
      <c r="G72" s="991"/>
      <c r="H72" s="991"/>
      <c r="I72" s="991"/>
      <c r="J72" s="991"/>
      <c r="K72" s="991"/>
      <c r="L72" s="991"/>
      <c r="M72" s="991"/>
      <c r="N72" s="991"/>
      <c r="O72" s="991"/>
      <c r="P72" s="991"/>
      <c r="Q72" s="991"/>
      <c r="R72" s="991"/>
      <c r="S72" s="991"/>
      <c r="T72" s="991"/>
      <c r="U72" s="991"/>
      <c r="V72" s="991"/>
      <c r="W72" s="991"/>
      <c r="X72" s="991"/>
      <c r="Y72" s="991"/>
      <c r="Z72" s="991"/>
      <c r="AA72" s="991"/>
      <c r="AB72" s="991"/>
      <c r="AC72" s="991"/>
      <c r="AD72" s="991"/>
      <c r="AE72" s="991"/>
      <c r="AF72" s="991"/>
      <c r="AG72" s="991"/>
      <c r="AH72" s="991"/>
      <c r="AI72" s="991"/>
      <c r="AJ72" s="991"/>
      <c r="AK72" s="991"/>
      <c r="AL72" s="991"/>
      <c r="AM72" s="991"/>
      <c r="AN72" s="991"/>
      <c r="AO72" s="991"/>
      <c r="AP72" s="991"/>
      <c r="AQ72" s="991"/>
      <c r="AR72" s="991"/>
      <c r="AS72" s="991"/>
      <c r="AT72" s="991"/>
      <c r="AU72" s="991"/>
      <c r="AV72" s="991"/>
      <c r="AW72" s="991"/>
      <c r="AX72" s="991"/>
      <c r="AY72" s="991"/>
      <c r="AZ72" s="991"/>
      <c r="BA72" s="991"/>
      <c r="BB72" s="991"/>
      <c r="BC72" s="991"/>
      <c r="BD72" s="991"/>
      <c r="BE72" s="991"/>
      <c r="BF72" s="991"/>
      <c r="BG72" s="991"/>
      <c r="BH72" s="991"/>
      <c r="BI72" s="991"/>
      <c r="BJ72" s="991"/>
      <c r="BK72" s="991"/>
      <c r="BL72" s="991"/>
      <c r="BM72" s="991"/>
      <c r="BN72" s="991"/>
      <c r="BO72" s="991"/>
      <c r="BP72" s="991"/>
      <c r="BQ72" s="991"/>
      <c r="BR72" s="991"/>
      <c r="BS72" s="991"/>
      <c r="BT72" s="991"/>
      <c r="BU72" s="991"/>
      <c r="BV72" s="991"/>
      <c r="BW72" s="991"/>
      <c r="BX72" s="991"/>
      <c r="BY72" s="991"/>
      <c r="BZ72" s="991"/>
      <c r="CA72" s="991"/>
      <c r="CB72" s="991"/>
      <c r="CC72" s="991"/>
      <c r="CD72" s="991"/>
      <c r="CE72" s="991"/>
      <c r="CF72" s="991"/>
      <c r="CG72" s="991"/>
      <c r="CH72" s="991"/>
      <c r="CI72" s="991"/>
      <c r="CJ72" s="991"/>
      <c r="CK72" s="996"/>
      <c r="CL72" s="984"/>
      <c r="CM72" s="984"/>
      <c r="CN72" s="984"/>
      <c r="CO72" s="984"/>
      <c r="CP72" s="984"/>
      <c r="CQ72" s="984"/>
      <c r="CR72" s="984"/>
      <c r="CS72" s="984"/>
      <c r="CT72" s="984"/>
      <c r="CU72" s="984"/>
      <c r="CV72" s="984"/>
      <c r="CW72" s="984"/>
      <c r="CX72" s="984"/>
      <c r="CY72" s="984"/>
      <c r="CZ72" s="984"/>
      <c r="DA72" s="984"/>
      <c r="DB72" s="984"/>
      <c r="DC72" s="984"/>
      <c r="DD72" s="984"/>
      <c r="DE72" s="984"/>
      <c r="DF72" s="984"/>
      <c r="DG72" s="984"/>
      <c r="DH72" s="984"/>
      <c r="DI72" s="984"/>
      <c r="DJ72" s="984"/>
      <c r="DK72" s="984"/>
      <c r="DL72" s="997"/>
    </row>
    <row r="73" spans="1:116" ht="18.95" customHeight="1">
      <c r="A73" s="992"/>
      <c r="B73" s="993"/>
      <c r="C73" s="993"/>
      <c r="D73" s="993"/>
      <c r="E73" s="993"/>
      <c r="F73" s="993"/>
      <c r="G73" s="993"/>
      <c r="H73" s="993"/>
      <c r="I73" s="993"/>
      <c r="J73" s="993"/>
      <c r="K73" s="993"/>
      <c r="L73" s="993"/>
      <c r="M73" s="993"/>
      <c r="N73" s="993"/>
      <c r="O73" s="993"/>
      <c r="P73" s="993"/>
      <c r="Q73" s="993"/>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3"/>
      <c r="BA73" s="993"/>
      <c r="BB73" s="993"/>
      <c r="BC73" s="993"/>
      <c r="BD73" s="993"/>
      <c r="BE73" s="993"/>
      <c r="BF73" s="993"/>
      <c r="BG73" s="993"/>
      <c r="BH73" s="993"/>
      <c r="BI73" s="993"/>
      <c r="BJ73" s="993"/>
      <c r="BK73" s="993"/>
      <c r="BL73" s="993"/>
      <c r="BM73" s="993"/>
      <c r="BN73" s="993"/>
      <c r="BO73" s="993"/>
      <c r="BP73" s="993"/>
      <c r="BQ73" s="993"/>
      <c r="BR73" s="993"/>
      <c r="BS73" s="993"/>
      <c r="BT73" s="993"/>
      <c r="BU73" s="993"/>
      <c r="BV73" s="993"/>
      <c r="BW73" s="993"/>
      <c r="BX73" s="993"/>
      <c r="BY73" s="993"/>
      <c r="BZ73" s="993"/>
      <c r="CA73" s="993"/>
      <c r="CB73" s="993"/>
      <c r="CC73" s="993"/>
      <c r="CD73" s="993"/>
      <c r="CE73" s="993"/>
      <c r="CF73" s="993"/>
      <c r="CG73" s="993"/>
      <c r="CH73" s="993"/>
      <c r="CI73" s="993"/>
      <c r="CJ73" s="993"/>
      <c r="CK73" s="998"/>
      <c r="CL73" s="974"/>
      <c r="CM73" s="974"/>
      <c r="CN73" s="974"/>
      <c r="CO73" s="974"/>
      <c r="CP73" s="974"/>
      <c r="CQ73" s="974"/>
      <c r="CR73" s="974"/>
      <c r="CS73" s="974"/>
      <c r="CT73" s="974"/>
      <c r="CU73" s="974"/>
      <c r="CV73" s="974"/>
      <c r="CW73" s="974"/>
      <c r="CX73" s="974"/>
      <c r="CY73" s="974"/>
      <c r="CZ73" s="974"/>
      <c r="DA73" s="974"/>
      <c r="DB73" s="974"/>
      <c r="DC73" s="974"/>
      <c r="DD73" s="974"/>
      <c r="DE73" s="974"/>
      <c r="DF73" s="974"/>
      <c r="DG73" s="974"/>
      <c r="DH73" s="974"/>
      <c r="DI73" s="974"/>
      <c r="DJ73" s="974"/>
      <c r="DK73" s="974"/>
      <c r="DL73" s="999"/>
    </row>
    <row r="74" spans="1:116" ht="18.95" customHeight="1">
      <c r="A74" s="861" t="s">
        <v>548</v>
      </c>
      <c r="B74" s="932"/>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932"/>
      <c r="AB74" s="932"/>
      <c r="AC74" s="932"/>
      <c r="AD74" s="932"/>
      <c r="AE74" s="932"/>
      <c r="AF74" s="932"/>
      <c r="AG74" s="932"/>
      <c r="AH74" s="932"/>
      <c r="AI74" s="932"/>
      <c r="AJ74" s="932"/>
      <c r="AK74" s="932"/>
      <c r="AL74" s="932"/>
      <c r="AM74" s="932"/>
      <c r="AN74" s="932"/>
      <c r="AO74" s="932"/>
      <c r="AP74" s="932"/>
      <c r="AQ74" s="932"/>
      <c r="AR74" s="932"/>
      <c r="AS74" s="932"/>
      <c r="AT74" s="932"/>
      <c r="AU74" s="932"/>
      <c r="AV74" s="932"/>
      <c r="AW74" s="932"/>
      <c r="AX74" s="932"/>
      <c r="AY74" s="932"/>
      <c r="AZ74" s="932"/>
      <c r="BA74" s="932"/>
      <c r="BB74" s="932"/>
      <c r="BC74" s="932"/>
      <c r="BD74" s="932"/>
      <c r="BE74" s="932"/>
      <c r="BF74" s="932"/>
      <c r="BG74" s="932"/>
      <c r="BH74" s="932"/>
      <c r="BI74" s="932"/>
      <c r="BJ74" s="932"/>
      <c r="BK74" s="932"/>
      <c r="BL74" s="932"/>
      <c r="BM74" s="932"/>
      <c r="BN74" s="932"/>
      <c r="BO74" s="932"/>
      <c r="BP74" s="932"/>
      <c r="BQ74" s="932"/>
      <c r="BR74" s="932"/>
      <c r="BS74" s="932"/>
      <c r="BT74" s="932"/>
      <c r="BU74" s="932"/>
      <c r="BV74" s="932"/>
      <c r="BW74" s="932"/>
      <c r="BX74" s="932"/>
      <c r="BY74" s="932"/>
      <c r="BZ74" s="932"/>
      <c r="CA74" s="932"/>
      <c r="CB74" s="932"/>
      <c r="CC74" s="932"/>
      <c r="CD74" s="932"/>
      <c r="CE74" s="932"/>
      <c r="CF74" s="932"/>
      <c r="CG74" s="932"/>
      <c r="CH74" s="932"/>
      <c r="CI74" s="932"/>
      <c r="CJ74" s="981"/>
      <c r="CK74" s="977"/>
      <c r="CL74" s="978"/>
      <c r="CM74" s="978"/>
      <c r="CN74" s="978"/>
      <c r="CO74" s="978"/>
      <c r="CP74" s="978"/>
      <c r="CQ74" s="978"/>
      <c r="CR74" s="978"/>
      <c r="CS74" s="978"/>
      <c r="CT74" s="978"/>
      <c r="CU74" s="978"/>
      <c r="CV74" s="978"/>
      <c r="CW74" s="978"/>
      <c r="CX74" s="978"/>
      <c r="CY74" s="978"/>
      <c r="CZ74" s="978"/>
      <c r="DA74" s="978"/>
      <c r="DB74" s="978"/>
      <c r="DC74" s="978"/>
      <c r="DD74" s="978"/>
      <c r="DE74" s="978"/>
      <c r="DF74" s="978"/>
      <c r="DG74" s="978"/>
      <c r="DH74" s="978"/>
      <c r="DI74" s="978"/>
      <c r="DJ74" s="978"/>
      <c r="DK74" s="978"/>
      <c r="DL74" s="979"/>
    </row>
    <row r="75" spans="1:116" ht="18.95" customHeight="1">
      <c r="A75" s="861"/>
      <c r="B75" s="932"/>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c r="AL75" s="932"/>
      <c r="AM75" s="932"/>
      <c r="AN75" s="932"/>
      <c r="AO75" s="932"/>
      <c r="AP75" s="932"/>
      <c r="AQ75" s="932"/>
      <c r="AR75" s="932"/>
      <c r="AS75" s="932"/>
      <c r="AT75" s="932"/>
      <c r="AU75" s="932"/>
      <c r="AV75" s="932"/>
      <c r="AW75" s="932"/>
      <c r="AX75" s="932"/>
      <c r="AY75" s="932"/>
      <c r="AZ75" s="932"/>
      <c r="BA75" s="932"/>
      <c r="BB75" s="932"/>
      <c r="BC75" s="932"/>
      <c r="BD75" s="932"/>
      <c r="BE75" s="932"/>
      <c r="BF75" s="932"/>
      <c r="BG75" s="932"/>
      <c r="BH75" s="932"/>
      <c r="BI75" s="932"/>
      <c r="BJ75" s="932"/>
      <c r="BK75" s="932"/>
      <c r="BL75" s="932"/>
      <c r="BM75" s="932"/>
      <c r="BN75" s="932"/>
      <c r="BO75" s="932"/>
      <c r="BP75" s="932"/>
      <c r="BQ75" s="932"/>
      <c r="BR75" s="932"/>
      <c r="BS75" s="932"/>
      <c r="BT75" s="932"/>
      <c r="BU75" s="932"/>
      <c r="BV75" s="932"/>
      <c r="BW75" s="932"/>
      <c r="BX75" s="932"/>
      <c r="BY75" s="932"/>
      <c r="BZ75" s="932"/>
      <c r="CA75" s="932"/>
      <c r="CB75" s="932"/>
      <c r="CC75" s="932"/>
      <c r="CD75" s="932"/>
      <c r="CE75" s="932"/>
      <c r="CF75" s="932"/>
      <c r="CG75" s="932"/>
      <c r="CH75" s="932"/>
      <c r="CI75" s="932"/>
      <c r="CJ75" s="981"/>
      <c r="CK75" s="977"/>
      <c r="CL75" s="978"/>
      <c r="CM75" s="978"/>
      <c r="CN75" s="978"/>
      <c r="CO75" s="978"/>
      <c r="CP75" s="978"/>
      <c r="CQ75" s="978"/>
      <c r="CR75" s="978"/>
      <c r="CS75" s="978"/>
      <c r="CT75" s="978"/>
      <c r="CU75" s="978"/>
      <c r="CV75" s="978"/>
      <c r="CW75" s="978"/>
      <c r="CX75" s="978"/>
      <c r="CY75" s="978"/>
      <c r="CZ75" s="978"/>
      <c r="DA75" s="978"/>
      <c r="DB75" s="978"/>
      <c r="DC75" s="978"/>
      <c r="DD75" s="978"/>
      <c r="DE75" s="978"/>
      <c r="DF75" s="978"/>
      <c r="DG75" s="978"/>
      <c r="DH75" s="978"/>
      <c r="DI75" s="978"/>
      <c r="DJ75" s="978"/>
      <c r="DK75" s="978"/>
      <c r="DL75" s="979"/>
    </row>
    <row r="76" spans="1:116" ht="18.95" customHeight="1">
      <c r="A76" s="861"/>
      <c r="B76" s="932"/>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c r="AL76" s="932"/>
      <c r="AM76" s="932"/>
      <c r="AN76" s="932"/>
      <c r="AO76" s="932"/>
      <c r="AP76" s="932"/>
      <c r="AQ76" s="932"/>
      <c r="AR76" s="932"/>
      <c r="AS76" s="932"/>
      <c r="AT76" s="932"/>
      <c r="AU76" s="932"/>
      <c r="AV76" s="932"/>
      <c r="AW76" s="932"/>
      <c r="AX76" s="932"/>
      <c r="AY76" s="932"/>
      <c r="AZ76" s="932"/>
      <c r="BA76" s="932"/>
      <c r="BB76" s="932"/>
      <c r="BC76" s="932"/>
      <c r="BD76" s="932"/>
      <c r="BE76" s="932"/>
      <c r="BF76" s="932"/>
      <c r="BG76" s="932"/>
      <c r="BH76" s="932"/>
      <c r="BI76" s="932"/>
      <c r="BJ76" s="932"/>
      <c r="BK76" s="932"/>
      <c r="BL76" s="932"/>
      <c r="BM76" s="932"/>
      <c r="BN76" s="932"/>
      <c r="BO76" s="932"/>
      <c r="BP76" s="932"/>
      <c r="BQ76" s="932"/>
      <c r="BR76" s="932"/>
      <c r="BS76" s="932"/>
      <c r="BT76" s="932"/>
      <c r="BU76" s="932"/>
      <c r="BV76" s="932"/>
      <c r="BW76" s="932"/>
      <c r="BX76" s="932"/>
      <c r="BY76" s="932"/>
      <c r="BZ76" s="932"/>
      <c r="CA76" s="932"/>
      <c r="CB76" s="932"/>
      <c r="CC76" s="932"/>
      <c r="CD76" s="932"/>
      <c r="CE76" s="932"/>
      <c r="CF76" s="932"/>
      <c r="CG76" s="932"/>
      <c r="CH76" s="932"/>
      <c r="CI76" s="932"/>
      <c r="CJ76" s="981"/>
      <c r="CK76" s="977"/>
      <c r="CL76" s="978"/>
      <c r="CM76" s="978"/>
      <c r="CN76" s="978"/>
      <c r="CO76" s="978"/>
      <c r="CP76" s="978"/>
      <c r="CQ76" s="978"/>
      <c r="CR76" s="978"/>
      <c r="CS76" s="978"/>
      <c r="CT76" s="978"/>
      <c r="CU76" s="978"/>
      <c r="CV76" s="978"/>
      <c r="CW76" s="978"/>
      <c r="CX76" s="978"/>
      <c r="CY76" s="978"/>
      <c r="CZ76" s="978"/>
      <c r="DA76" s="978"/>
      <c r="DB76" s="978"/>
      <c r="DC76" s="978"/>
      <c r="DD76" s="978"/>
      <c r="DE76" s="978"/>
      <c r="DF76" s="978"/>
      <c r="DG76" s="978"/>
      <c r="DH76" s="978"/>
      <c r="DI76" s="978"/>
      <c r="DJ76" s="978"/>
      <c r="DK76" s="978"/>
      <c r="DL76" s="979"/>
    </row>
    <row r="78" spans="1:116" s="289" customFormat="1" ht="17.25" customHeight="1">
      <c r="A78" s="289" t="s">
        <v>549</v>
      </c>
    </row>
    <row r="79" spans="1:116" s="289" customFormat="1" ht="22.5" customHeight="1">
      <c r="A79" s="289" t="s">
        <v>550</v>
      </c>
    </row>
    <row r="80" spans="1:116" s="289" customFormat="1" ht="17.25" customHeight="1">
      <c r="A80" s="1039" t="s">
        <v>551</v>
      </c>
      <c r="B80" s="1040"/>
      <c r="C80" s="1040"/>
      <c r="D80" s="1040"/>
      <c r="E80" s="1040"/>
      <c r="F80" s="1040"/>
      <c r="G80" s="1040"/>
      <c r="H80" s="1041"/>
      <c r="I80" s="1039" t="s">
        <v>552</v>
      </c>
      <c r="J80" s="1040"/>
      <c r="K80" s="1040"/>
      <c r="L80" s="1040"/>
      <c r="M80" s="1040"/>
      <c r="N80" s="1040"/>
      <c r="O80" s="1040"/>
      <c r="P80" s="1040"/>
      <c r="Q80" s="1040"/>
      <c r="R80" s="1040"/>
      <c r="S80" s="1040"/>
      <c r="T80" s="1040"/>
      <c r="U80" s="1040"/>
      <c r="V80" s="1040"/>
      <c r="W80" s="1040"/>
      <c r="X80" s="1040"/>
      <c r="Y80" s="1040"/>
      <c r="Z80" s="1040"/>
      <c r="AA80" s="1040"/>
      <c r="AB80" s="1040"/>
      <c r="AC80" s="1040"/>
      <c r="AD80" s="1040"/>
      <c r="AE80" s="1040"/>
      <c r="AF80" s="1040"/>
      <c r="AG80" s="1041"/>
    </row>
    <row r="81" spans="1:33" s="289" customFormat="1" ht="17.25" customHeight="1">
      <c r="A81" s="290"/>
      <c r="B81" s="291" t="s">
        <v>553</v>
      </c>
      <c r="C81" s="291"/>
      <c r="D81" s="291"/>
      <c r="E81" s="291"/>
      <c r="F81" s="291"/>
      <c r="G81" s="291"/>
      <c r="H81" s="292"/>
      <c r="I81" s="1039" t="s">
        <v>554</v>
      </c>
      <c r="J81" s="1040"/>
      <c r="K81" s="1040"/>
      <c r="L81" s="1040"/>
      <c r="M81" s="1040"/>
      <c r="N81" s="1040"/>
      <c r="O81" s="1040"/>
      <c r="P81" s="1040"/>
      <c r="Q81" s="1040"/>
      <c r="R81" s="1040"/>
      <c r="S81" s="1040"/>
      <c r="T81" s="1041"/>
      <c r="U81" s="1039" t="s">
        <v>555</v>
      </c>
      <c r="V81" s="1040"/>
      <c r="W81" s="1040"/>
      <c r="X81" s="1040"/>
      <c r="Y81" s="1040"/>
      <c r="Z81" s="1040"/>
      <c r="AA81" s="1040"/>
      <c r="AB81" s="1040"/>
      <c r="AC81" s="1040"/>
      <c r="AD81" s="1040"/>
      <c r="AE81" s="1040"/>
      <c r="AF81" s="1040"/>
      <c r="AG81" s="1041"/>
    </row>
    <row r="82" spans="1:33" s="289" customFormat="1" ht="17.25" customHeight="1">
      <c r="A82" s="1042">
        <v>910</v>
      </c>
      <c r="B82" s="1043"/>
      <c r="C82" s="1043"/>
      <c r="D82" s="1043"/>
      <c r="E82" s="1043"/>
      <c r="F82" s="1043"/>
      <c r="G82" s="1043"/>
      <c r="H82" s="1044"/>
      <c r="I82" s="1042">
        <v>97100</v>
      </c>
      <c r="J82" s="1043"/>
      <c r="K82" s="1043"/>
      <c r="L82" s="1043"/>
      <c r="M82" s="1043"/>
      <c r="N82" s="1043"/>
      <c r="O82" s="1043"/>
      <c r="P82" s="1043"/>
      <c r="Q82" s="1043"/>
      <c r="R82" s="1043"/>
      <c r="S82" s="1043"/>
      <c r="T82" s="1044"/>
      <c r="U82" s="1042" t="s">
        <v>556</v>
      </c>
      <c r="V82" s="1043"/>
      <c r="W82" s="1043"/>
      <c r="X82" s="1043"/>
      <c r="Y82" s="1043"/>
      <c r="Z82" s="1043"/>
      <c r="AA82" s="1043"/>
      <c r="AB82" s="1043"/>
      <c r="AC82" s="1043"/>
      <c r="AD82" s="1043"/>
      <c r="AE82" s="1043"/>
      <c r="AF82" s="1043"/>
      <c r="AG82" s="1044"/>
    </row>
  </sheetData>
  <sheetProtection selectLockedCells="1"/>
  <mergeCells count="137">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s>
  <phoneticPr fontId="21"/>
  <conditionalFormatting sqref="A63">
    <cfRule type="cellIs" dxfId="158" priority="1" operator="equal">
      <formula>"自動で入力されます"</formula>
    </cfRule>
  </conditionalFormatting>
  <conditionalFormatting sqref="A4:DL44 A45:Q45 A46:P47 A48:CA48 A49:BZ49 A50:DL50 A51:CB52 A53:CA53 A54:DL61">
    <cfRule type="cellIs" dxfId="157" priority="2" operator="equal">
      <formula>"自動で入力されます"</formula>
    </cfRule>
  </conditionalFormatting>
  <conditionalFormatting sqref="I4:AF4">
    <cfRule type="expression" dxfId="156"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7"/>
  <sheetViews>
    <sheetView showGridLines="0" view="pageBreakPreview" zoomScale="85" zoomScaleNormal="100" zoomScaleSheetLayoutView="85" workbookViewId="0">
      <selection activeCell="Y13" sqref="Y13"/>
    </sheetView>
  </sheetViews>
  <sheetFormatPr defaultColWidth="9" defaultRowHeight="13.5"/>
  <cols>
    <col min="1" max="1" width="10" style="124" customWidth="1"/>
    <col min="2" max="4" width="3.5" style="124" customWidth="1"/>
    <col min="5" max="9" width="3.125" style="124" customWidth="1"/>
    <col min="10" max="11" width="3.5" style="124" customWidth="1"/>
    <col min="12" max="12" width="15" style="124" customWidth="1"/>
    <col min="13" max="17" width="3.125" style="124" customWidth="1"/>
    <col min="18" max="18" width="5.625" style="124" customWidth="1"/>
    <col min="19" max="19" width="5" style="124" customWidth="1"/>
    <col min="20" max="20" width="9" style="124"/>
    <col min="21" max="23" width="30.625" style="124" customWidth="1"/>
    <col min="24" max="24" width="27.375" style="124" customWidth="1"/>
    <col min="25" max="16384" width="9" style="124"/>
  </cols>
  <sheetData>
    <row r="1" spans="1:24">
      <c r="A1" s="140"/>
      <c r="U1" s="139"/>
      <c r="X1" s="283" t="s">
        <v>557</v>
      </c>
    </row>
    <row r="2" spans="1:24">
      <c r="A2" s="140"/>
      <c r="U2" s="139"/>
      <c r="X2" s="283" t="s">
        <v>558</v>
      </c>
    </row>
    <row r="3" spans="1:24">
      <c r="A3" s="137"/>
      <c r="U3" s="138"/>
      <c r="X3" s="293">
        <f>'申請書・総括票（共通）'!L3</f>
        <v>0</v>
      </c>
    </row>
    <row r="4" spans="1:24" ht="9" customHeight="1">
      <c r="X4" s="35"/>
    </row>
    <row r="5" spans="1:24" ht="37.5" customHeight="1">
      <c r="A5" s="1095" t="s">
        <v>559</v>
      </c>
      <c r="B5" s="1096"/>
      <c r="C5" s="1096"/>
      <c r="D5" s="1096"/>
      <c r="E5" s="1096"/>
      <c r="F5" s="1096"/>
      <c r="G5" s="1096"/>
      <c r="H5" s="1096"/>
      <c r="I5" s="1096"/>
      <c r="J5" s="1096"/>
      <c r="K5" s="1096"/>
      <c r="L5" s="1096"/>
      <c r="M5" s="1096"/>
      <c r="N5" s="1096"/>
      <c r="O5" s="1096"/>
      <c r="P5" s="1096"/>
      <c r="Q5" s="1096"/>
      <c r="R5" s="1096"/>
      <c r="S5" s="1096"/>
      <c r="T5" s="1096"/>
      <c r="U5" s="1096"/>
      <c r="V5" s="1096"/>
      <c r="W5" s="1096"/>
      <c r="X5" s="1096"/>
    </row>
    <row r="6" spans="1:24" ht="9" customHeight="1"/>
    <row r="7" spans="1:24">
      <c r="A7" s="1100" t="str">
        <f>IF('申請書・総括票（共通）'!C19=0,"自動で入力されます",'申請書・総括票（共通）'!C19)</f>
        <v>自動で入力されます</v>
      </c>
      <c r="B7" s="1100"/>
      <c r="C7" s="1100"/>
      <c r="D7" s="1100"/>
      <c r="E7" s="1100"/>
      <c r="F7" s="1100"/>
      <c r="G7" s="1100"/>
      <c r="H7" s="1100"/>
      <c r="I7" s="1100"/>
      <c r="J7" s="1100"/>
      <c r="K7" s="1100"/>
      <c r="L7" s="1100"/>
      <c r="M7" s="1100"/>
      <c r="N7" s="125"/>
    </row>
    <row r="8" spans="1:24">
      <c r="A8" s="126"/>
      <c r="B8" s="126"/>
      <c r="C8" s="126"/>
      <c r="D8" s="126"/>
      <c r="E8" s="126"/>
      <c r="F8" s="126"/>
      <c r="G8" s="126"/>
      <c r="H8" s="126"/>
      <c r="I8" s="126"/>
      <c r="J8" s="126"/>
      <c r="K8" s="126"/>
      <c r="L8" s="126"/>
      <c r="M8" s="126"/>
      <c r="N8" s="126"/>
    </row>
    <row r="9" spans="1:24">
      <c r="A9" s="1104" t="s">
        <v>560</v>
      </c>
      <c r="B9" s="1104"/>
      <c r="C9" s="1104"/>
      <c r="D9" s="1104"/>
      <c r="E9" s="1104"/>
      <c r="F9" s="1104"/>
      <c r="G9" s="1104"/>
      <c r="H9" s="1104"/>
      <c r="I9" s="1104"/>
      <c r="J9" s="1104"/>
      <c r="K9" s="1104"/>
      <c r="L9" s="1104"/>
      <c r="M9" s="1104"/>
      <c r="N9" s="1104"/>
      <c r="O9" s="1104"/>
      <c r="P9" s="1104"/>
      <c r="Q9" s="1104"/>
      <c r="R9" s="1104"/>
      <c r="S9" s="1104"/>
      <c r="T9" s="1104"/>
      <c r="U9" s="1104"/>
      <c r="V9" s="1104"/>
      <c r="W9" s="1104"/>
      <c r="X9" s="127"/>
    </row>
    <row r="10" spans="1:24">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27"/>
    </row>
    <row r="11" spans="1:24" ht="13.5" customHeight="1">
      <c r="A11" s="1105" t="s">
        <v>1059</v>
      </c>
      <c r="B11" s="1105"/>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28"/>
    </row>
    <row r="12" spans="1:24" ht="13.5" customHeight="1">
      <c r="A12" s="1105"/>
      <c r="B12" s="1105"/>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28"/>
    </row>
    <row r="13" spans="1:24" ht="1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8"/>
    </row>
    <row r="14" spans="1:24" ht="8.25" customHeight="1">
      <c r="A14" s="130"/>
    </row>
    <row r="15" spans="1:24" ht="24.75" customHeight="1" thickBot="1">
      <c r="A15" s="1101" t="s">
        <v>561</v>
      </c>
      <c r="B15" s="1102"/>
      <c r="C15" s="1102"/>
      <c r="D15" s="1102"/>
      <c r="E15" s="1102"/>
      <c r="F15" s="1102"/>
      <c r="G15" s="1102"/>
      <c r="H15" s="1102"/>
      <c r="I15" s="1102"/>
      <c r="J15" s="1102"/>
      <c r="K15" s="1102"/>
      <c r="L15" s="1102"/>
      <c r="M15" s="1102"/>
      <c r="N15" s="1102"/>
      <c r="O15" s="1102"/>
      <c r="P15" s="1102"/>
      <c r="Q15" s="427"/>
      <c r="R15" s="1101" t="s">
        <v>562</v>
      </c>
      <c r="S15" s="1102"/>
      <c r="T15" s="1103"/>
      <c r="U15" s="428" t="s">
        <v>563</v>
      </c>
      <c r="V15" s="429" t="s">
        <v>564</v>
      </c>
      <c r="W15" s="430" t="s">
        <v>565</v>
      </c>
      <c r="X15" s="431" t="s">
        <v>566</v>
      </c>
    </row>
    <row r="16" spans="1:24" ht="14.1" customHeight="1">
      <c r="A16" s="1077" t="s">
        <v>567</v>
      </c>
      <c r="B16" s="1078"/>
      <c r="C16" s="1081"/>
      <c r="D16" s="1081"/>
      <c r="E16" s="1081"/>
      <c r="F16" s="1081"/>
      <c r="G16" s="1081"/>
      <c r="H16" s="1081"/>
      <c r="I16" s="1081"/>
      <c r="J16" s="1081"/>
      <c r="K16" s="1081"/>
      <c r="L16" s="1081"/>
      <c r="M16" s="1081"/>
      <c r="N16" s="1081"/>
      <c r="O16" s="1081"/>
      <c r="P16" s="1081"/>
      <c r="Q16" s="271"/>
      <c r="R16" s="1083"/>
      <c r="S16" s="1085" t="s">
        <v>568</v>
      </c>
      <c r="T16" s="1086"/>
      <c r="U16" s="1092"/>
      <c r="V16" s="1071"/>
      <c r="W16" s="1049"/>
      <c r="X16" s="1097"/>
    </row>
    <row r="17" spans="1:24" ht="14.1" customHeight="1">
      <c r="A17" s="1079"/>
      <c r="B17" s="1080"/>
      <c r="C17" s="1082"/>
      <c r="D17" s="1082"/>
      <c r="E17" s="1082"/>
      <c r="F17" s="1082"/>
      <c r="G17" s="1082"/>
      <c r="H17" s="1082"/>
      <c r="I17" s="1082"/>
      <c r="J17" s="1082"/>
      <c r="K17" s="1082"/>
      <c r="L17" s="1082"/>
      <c r="M17" s="1082"/>
      <c r="N17" s="1082"/>
      <c r="O17" s="1082"/>
      <c r="P17" s="1082"/>
      <c r="Q17" s="81"/>
      <c r="R17" s="1084"/>
      <c r="S17" s="1059"/>
      <c r="T17" s="1060"/>
      <c r="U17" s="1093"/>
      <c r="V17" s="1072"/>
      <c r="W17" s="1050"/>
      <c r="X17" s="1098"/>
    </row>
    <row r="18" spans="1:24" ht="13.5" customHeight="1">
      <c r="A18" s="1052" t="s">
        <v>569</v>
      </c>
      <c r="B18" s="432" t="s">
        <v>570</v>
      </c>
      <c r="C18" s="1067"/>
      <c r="D18" s="1067"/>
      <c r="E18" s="1067"/>
      <c r="F18" s="1067"/>
      <c r="G18" s="1067"/>
      <c r="H18" s="433" t="s">
        <v>571</v>
      </c>
      <c r="I18" s="1068" t="s">
        <v>572</v>
      </c>
      <c r="J18" s="1068"/>
      <c r="K18" s="1068"/>
      <c r="L18" s="434"/>
      <c r="M18" s="435"/>
      <c r="N18" s="435"/>
      <c r="O18" s="435"/>
      <c r="P18" s="435"/>
      <c r="Q18" s="82"/>
      <c r="R18" s="1065"/>
      <c r="S18" s="1057" t="s">
        <v>573</v>
      </c>
      <c r="T18" s="1058"/>
      <c r="U18" s="1093"/>
      <c r="V18" s="1072"/>
      <c r="W18" s="1050"/>
      <c r="X18" s="1098"/>
    </row>
    <row r="19" spans="1:24" ht="14.1" customHeight="1">
      <c r="A19" s="1053"/>
      <c r="B19" s="1088"/>
      <c r="C19" s="1089"/>
      <c r="D19" s="1089"/>
      <c r="E19" s="1089"/>
      <c r="F19" s="1089"/>
      <c r="G19" s="1089"/>
      <c r="H19" s="1089"/>
      <c r="I19" s="1089"/>
      <c r="J19" s="1089"/>
      <c r="K19" s="1089"/>
      <c r="L19" s="1089"/>
      <c r="M19" s="1089"/>
      <c r="N19" s="1089"/>
      <c r="O19" s="1089"/>
      <c r="P19" s="1089"/>
      <c r="Q19" s="83"/>
      <c r="R19" s="1076"/>
      <c r="S19" s="1059"/>
      <c r="T19" s="1060"/>
      <c r="U19" s="1093"/>
      <c r="V19" s="1072"/>
      <c r="W19" s="1050"/>
      <c r="X19" s="1098"/>
    </row>
    <row r="20" spans="1:24" ht="14.1" customHeight="1">
      <c r="A20" s="1053"/>
      <c r="B20" s="1088"/>
      <c r="C20" s="1089"/>
      <c r="D20" s="1089"/>
      <c r="E20" s="1089"/>
      <c r="F20" s="1089"/>
      <c r="G20" s="1089"/>
      <c r="H20" s="1089"/>
      <c r="I20" s="1089"/>
      <c r="J20" s="1089"/>
      <c r="K20" s="1089"/>
      <c r="L20" s="1089"/>
      <c r="M20" s="1089"/>
      <c r="N20" s="1089"/>
      <c r="O20" s="1089"/>
      <c r="P20" s="1089"/>
      <c r="Q20" s="83"/>
      <c r="R20" s="1075"/>
      <c r="S20" s="1057" t="s">
        <v>574</v>
      </c>
      <c r="T20" s="1058"/>
      <c r="U20" s="1093"/>
      <c r="V20" s="1072"/>
      <c r="W20" s="1050"/>
      <c r="X20" s="1098"/>
    </row>
    <row r="21" spans="1:24" ht="14.1" customHeight="1">
      <c r="A21" s="1053"/>
      <c r="B21" s="1088"/>
      <c r="C21" s="1089"/>
      <c r="D21" s="1089"/>
      <c r="E21" s="1089"/>
      <c r="F21" s="1089"/>
      <c r="G21" s="1089"/>
      <c r="H21" s="1089"/>
      <c r="I21" s="1089"/>
      <c r="J21" s="1089"/>
      <c r="K21" s="1089"/>
      <c r="L21" s="1089"/>
      <c r="M21" s="1089"/>
      <c r="N21" s="1089"/>
      <c r="O21" s="1089"/>
      <c r="P21" s="1089"/>
      <c r="Q21" s="83"/>
      <c r="R21" s="1076"/>
      <c r="S21" s="1059"/>
      <c r="T21" s="1060"/>
      <c r="U21" s="1093"/>
      <c r="V21" s="1072"/>
      <c r="W21" s="1050"/>
      <c r="X21" s="1098"/>
    </row>
    <row r="22" spans="1:24" ht="14.1" customHeight="1">
      <c r="A22" s="1053"/>
      <c r="B22" s="1088"/>
      <c r="C22" s="1089"/>
      <c r="D22" s="1089"/>
      <c r="E22" s="1089"/>
      <c r="F22" s="1089"/>
      <c r="G22" s="1089"/>
      <c r="H22" s="1089"/>
      <c r="I22" s="1089"/>
      <c r="J22" s="1089"/>
      <c r="K22" s="1089"/>
      <c r="L22" s="1089"/>
      <c r="M22" s="1089"/>
      <c r="N22" s="1089"/>
      <c r="O22" s="1089"/>
      <c r="P22" s="1089"/>
      <c r="Q22" s="270"/>
      <c r="R22" s="1065"/>
      <c r="S22" s="1057" t="s">
        <v>575</v>
      </c>
      <c r="T22" s="1058"/>
      <c r="U22" s="1093"/>
      <c r="V22" s="1072"/>
      <c r="W22" s="1050"/>
      <c r="X22" s="1098"/>
    </row>
    <row r="23" spans="1:24" ht="14.1" customHeight="1">
      <c r="A23" s="1053"/>
      <c r="B23" s="269"/>
      <c r="C23" s="270"/>
      <c r="D23" s="270"/>
      <c r="E23" s="270"/>
      <c r="F23" s="270"/>
      <c r="G23" s="270"/>
      <c r="H23" s="270"/>
      <c r="I23" s="270"/>
      <c r="J23" s="270"/>
      <c r="K23" s="270"/>
      <c r="L23" s="270"/>
      <c r="M23" s="270"/>
      <c r="N23" s="270"/>
      <c r="O23" s="270"/>
      <c r="P23" s="270"/>
      <c r="Q23" s="270"/>
      <c r="R23" s="1087"/>
      <c r="S23" s="1059"/>
      <c r="T23" s="1060"/>
      <c r="U23" s="1093"/>
      <c r="V23" s="1072"/>
      <c r="W23" s="1050"/>
      <c r="X23" s="1098"/>
    </row>
    <row r="24" spans="1:24" ht="14.1" customHeight="1">
      <c r="A24" s="1053"/>
      <c r="B24" s="269"/>
      <c r="C24" s="270"/>
      <c r="D24" s="270"/>
      <c r="E24" s="270"/>
      <c r="F24" s="270"/>
      <c r="G24" s="270"/>
      <c r="H24" s="270"/>
      <c r="I24" s="270"/>
      <c r="J24" s="84"/>
      <c r="K24" s="84"/>
      <c r="L24" s="1055" t="s">
        <v>576</v>
      </c>
      <c r="M24" s="1069"/>
      <c r="N24" s="1069"/>
      <c r="O24" s="1069"/>
      <c r="P24" s="1090"/>
      <c r="Q24" s="270"/>
      <c r="R24" s="1065"/>
      <c r="S24" s="1061" t="s">
        <v>577</v>
      </c>
      <c r="T24" s="1062"/>
      <c r="U24" s="1093"/>
      <c r="V24" s="1072"/>
      <c r="W24" s="1050"/>
      <c r="X24" s="1098"/>
    </row>
    <row r="25" spans="1:24" ht="14.1" customHeight="1" thickBot="1">
      <c r="A25" s="1054"/>
      <c r="B25" s="269"/>
      <c r="C25" s="270"/>
      <c r="D25" s="270"/>
      <c r="E25" s="270"/>
      <c r="F25" s="270"/>
      <c r="G25" s="270"/>
      <c r="H25" s="270"/>
      <c r="I25" s="270"/>
      <c r="J25" s="85"/>
      <c r="K25" s="85"/>
      <c r="L25" s="1056"/>
      <c r="M25" s="1070"/>
      <c r="N25" s="1070"/>
      <c r="O25" s="1070"/>
      <c r="P25" s="1091"/>
      <c r="Q25" s="270"/>
      <c r="R25" s="1066"/>
      <c r="S25" s="1063"/>
      <c r="T25" s="1064"/>
      <c r="U25" s="1094"/>
      <c r="V25" s="1073"/>
      <c r="W25" s="1051"/>
      <c r="X25" s="1099"/>
    </row>
    <row r="26" spans="1:24" ht="14.1" customHeight="1">
      <c r="A26" s="1077" t="s">
        <v>578</v>
      </c>
      <c r="B26" s="1078"/>
      <c r="C26" s="1081"/>
      <c r="D26" s="1081"/>
      <c r="E26" s="1081"/>
      <c r="F26" s="1081"/>
      <c r="G26" s="1081"/>
      <c r="H26" s="1081"/>
      <c r="I26" s="1081"/>
      <c r="J26" s="1081"/>
      <c r="K26" s="1081"/>
      <c r="L26" s="1081"/>
      <c r="M26" s="1081"/>
      <c r="N26" s="1081"/>
      <c r="O26" s="1081"/>
      <c r="P26" s="1081"/>
      <c r="Q26" s="271"/>
      <c r="R26" s="1083"/>
      <c r="S26" s="1085" t="s">
        <v>568</v>
      </c>
      <c r="T26" s="1086"/>
      <c r="U26" s="1092"/>
      <c r="V26" s="1071"/>
      <c r="W26" s="1049"/>
      <c r="X26" s="1097"/>
    </row>
    <row r="27" spans="1:24" ht="14.1" customHeight="1">
      <c r="A27" s="1079"/>
      <c r="B27" s="1080"/>
      <c r="C27" s="1082"/>
      <c r="D27" s="1082"/>
      <c r="E27" s="1082"/>
      <c r="F27" s="1082"/>
      <c r="G27" s="1082"/>
      <c r="H27" s="1082"/>
      <c r="I27" s="1082"/>
      <c r="J27" s="1082"/>
      <c r="K27" s="1082"/>
      <c r="L27" s="1082"/>
      <c r="M27" s="1082"/>
      <c r="N27" s="1082"/>
      <c r="O27" s="1082"/>
      <c r="P27" s="1082"/>
      <c r="Q27" s="81"/>
      <c r="R27" s="1084"/>
      <c r="S27" s="1059"/>
      <c r="T27" s="1060"/>
      <c r="U27" s="1093"/>
      <c r="V27" s="1072"/>
      <c r="W27" s="1050"/>
      <c r="X27" s="1098"/>
    </row>
    <row r="28" spans="1:24" ht="13.5" customHeight="1">
      <c r="A28" s="1052" t="s">
        <v>569</v>
      </c>
      <c r="B28" s="432" t="s">
        <v>570</v>
      </c>
      <c r="C28" s="1067"/>
      <c r="D28" s="1067"/>
      <c r="E28" s="1067"/>
      <c r="F28" s="1067"/>
      <c r="G28" s="1067"/>
      <c r="H28" s="433" t="s">
        <v>571</v>
      </c>
      <c r="I28" s="1068" t="s">
        <v>572</v>
      </c>
      <c r="J28" s="1068"/>
      <c r="K28" s="1068"/>
      <c r="L28" s="434"/>
      <c r="M28" s="435"/>
      <c r="N28" s="435"/>
      <c r="O28" s="435"/>
      <c r="P28" s="435"/>
      <c r="Q28" s="82"/>
      <c r="R28" s="1065"/>
      <c r="S28" s="1057" t="s">
        <v>573</v>
      </c>
      <c r="T28" s="1058"/>
      <c r="U28" s="1093"/>
      <c r="V28" s="1072"/>
      <c r="W28" s="1050"/>
      <c r="X28" s="1098"/>
    </row>
    <row r="29" spans="1:24" ht="14.1" customHeight="1">
      <c r="A29" s="1053"/>
      <c r="B29" s="1088"/>
      <c r="C29" s="1089"/>
      <c r="D29" s="1089"/>
      <c r="E29" s="1089"/>
      <c r="F29" s="1089"/>
      <c r="G29" s="1089"/>
      <c r="H29" s="1089"/>
      <c r="I29" s="1089"/>
      <c r="J29" s="1089"/>
      <c r="K29" s="1089"/>
      <c r="L29" s="1089"/>
      <c r="M29" s="1089"/>
      <c r="N29" s="1089"/>
      <c r="O29" s="1089"/>
      <c r="P29" s="1089"/>
      <c r="Q29" s="83"/>
      <c r="R29" s="1076"/>
      <c r="S29" s="1059"/>
      <c r="T29" s="1060"/>
      <c r="U29" s="1093"/>
      <c r="V29" s="1072"/>
      <c r="W29" s="1050"/>
      <c r="X29" s="1098"/>
    </row>
    <row r="30" spans="1:24" ht="14.1" customHeight="1">
      <c r="A30" s="1053"/>
      <c r="B30" s="1088"/>
      <c r="C30" s="1089"/>
      <c r="D30" s="1089"/>
      <c r="E30" s="1089"/>
      <c r="F30" s="1089"/>
      <c r="G30" s="1089"/>
      <c r="H30" s="1089"/>
      <c r="I30" s="1089"/>
      <c r="J30" s="1089"/>
      <c r="K30" s="1089"/>
      <c r="L30" s="1089"/>
      <c r="M30" s="1089"/>
      <c r="N30" s="1089"/>
      <c r="O30" s="1089"/>
      <c r="P30" s="1089"/>
      <c r="Q30" s="83"/>
      <c r="R30" s="1075"/>
      <c r="S30" s="1057" t="s">
        <v>574</v>
      </c>
      <c r="T30" s="1058"/>
      <c r="U30" s="1093"/>
      <c r="V30" s="1072"/>
      <c r="W30" s="1050"/>
      <c r="X30" s="1098"/>
    </row>
    <row r="31" spans="1:24" ht="14.1" customHeight="1">
      <c r="A31" s="1053"/>
      <c r="B31" s="1088"/>
      <c r="C31" s="1089"/>
      <c r="D31" s="1089"/>
      <c r="E31" s="1089"/>
      <c r="F31" s="1089"/>
      <c r="G31" s="1089"/>
      <c r="H31" s="1089"/>
      <c r="I31" s="1089"/>
      <c r="J31" s="1089"/>
      <c r="K31" s="1089"/>
      <c r="L31" s="1089"/>
      <c r="M31" s="1089"/>
      <c r="N31" s="1089"/>
      <c r="O31" s="1089"/>
      <c r="P31" s="1089"/>
      <c r="Q31" s="83"/>
      <c r="R31" s="1076"/>
      <c r="S31" s="1059"/>
      <c r="T31" s="1060"/>
      <c r="U31" s="1093"/>
      <c r="V31" s="1072"/>
      <c r="W31" s="1050"/>
      <c r="X31" s="1098"/>
    </row>
    <row r="32" spans="1:24" ht="14.1" customHeight="1">
      <c r="A32" s="1053"/>
      <c r="B32" s="1088"/>
      <c r="C32" s="1089"/>
      <c r="D32" s="1089"/>
      <c r="E32" s="1089"/>
      <c r="F32" s="1089"/>
      <c r="G32" s="1089"/>
      <c r="H32" s="1089"/>
      <c r="I32" s="1089"/>
      <c r="J32" s="1089"/>
      <c r="K32" s="1089"/>
      <c r="L32" s="1089"/>
      <c r="M32" s="1089"/>
      <c r="N32" s="1089"/>
      <c r="O32" s="1089"/>
      <c r="P32" s="1089"/>
      <c r="Q32" s="270"/>
      <c r="R32" s="1065"/>
      <c r="S32" s="1057" t="s">
        <v>575</v>
      </c>
      <c r="T32" s="1058"/>
      <c r="U32" s="1093"/>
      <c r="V32" s="1072"/>
      <c r="W32" s="1050"/>
      <c r="X32" s="1098"/>
    </row>
    <row r="33" spans="1:24" ht="14.1" customHeight="1">
      <c r="A33" s="1053"/>
      <c r="B33" s="269"/>
      <c r="C33" s="270"/>
      <c r="D33" s="270"/>
      <c r="E33" s="270"/>
      <c r="F33" s="270"/>
      <c r="G33" s="270"/>
      <c r="H33" s="270"/>
      <c r="I33" s="270"/>
      <c r="J33" s="270"/>
      <c r="K33" s="270"/>
      <c r="L33" s="270"/>
      <c r="M33" s="270"/>
      <c r="N33" s="270"/>
      <c r="O33" s="270"/>
      <c r="P33" s="270"/>
      <c r="Q33" s="270"/>
      <c r="R33" s="1087"/>
      <c r="S33" s="1059"/>
      <c r="T33" s="1060"/>
      <c r="U33" s="1093"/>
      <c r="V33" s="1072"/>
      <c r="W33" s="1050"/>
      <c r="X33" s="1098"/>
    </row>
    <row r="34" spans="1:24" ht="14.1" customHeight="1">
      <c r="A34" s="1053"/>
      <c r="B34" s="269"/>
      <c r="C34" s="270"/>
      <c r="D34" s="270"/>
      <c r="E34" s="270"/>
      <c r="F34" s="270"/>
      <c r="G34" s="270"/>
      <c r="H34" s="270"/>
      <c r="I34" s="270"/>
      <c r="J34" s="84"/>
      <c r="K34" s="84"/>
      <c r="L34" s="1055" t="s">
        <v>576</v>
      </c>
      <c r="M34" s="1069"/>
      <c r="N34" s="1069"/>
      <c r="O34" s="1069"/>
      <c r="P34" s="1090"/>
      <c r="Q34" s="270"/>
      <c r="R34" s="1065"/>
      <c r="S34" s="1061" t="s">
        <v>577</v>
      </c>
      <c r="T34" s="1062"/>
      <c r="U34" s="1093"/>
      <c r="V34" s="1072"/>
      <c r="W34" s="1050"/>
      <c r="X34" s="1098"/>
    </row>
    <row r="35" spans="1:24" ht="14.1" customHeight="1" thickBot="1">
      <c r="A35" s="1054"/>
      <c r="B35" s="269"/>
      <c r="C35" s="270"/>
      <c r="D35" s="270"/>
      <c r="E35" s="270"/>
      <c r="F35" s="270"/>
      <c r="G35" s="270"/>
      <c r="H35" s="270"/>
      <c r="I35" s="270"/>
      <c r="J35" s="85"/>
      <c r="K35" s="85"/>
      <c r="L35" s="1056"/>
      <c r="M35" s="1070"/>
      <c r="N35" s="1070"/>
      <c r="O35" s="1070"/>
      <c r="P35" s="1091"/>
      <c r="Q35" s="270"/>
      <c r="R35" s="1066"/>
      <c r="S35" s="1063"/>
      <c r="T35" s="1064"/>
      <c r="U35" s="1094"/>
      <c r="V35" s="1073"/>
      <c r="W35" s="1051"/>
      <c r="X35" s="1099"/>
    </row>
    <row r="36" spans="1:24" ht="14.1" customHeight="1">
      <c r="A36" s="1077" t="s">
        <v>578</v>
      </c>
      <c r="B36" s="1078"/>
      <c r="C36" s="1081"/>
      <c r="D36" s="1081"/>
      <c r="E36" s="1081"/>
      <c r="F36" s="1081"/>
      <c r="G36" s="1081"/>
      <c r="H36" s="1081"/>
      <c r="I36" s="1081"/>
      <c r="J36" s="1081"/>
      <c r="K36" s="1081"/>
      <c r="L36" s="1081"/>
      <c r="M36" s="1081"/>
      <c r="N36" s="1081"/>
      <c r="O36" s="1081"/>
      <c r="P36" s="1081"/>
      <c r="Q36" s="271"/>
      <c r="R36" s="1083"/>
      <c r="S36" s="1085" t="s">
        <v>568</v>
      </c>
      <c r="T36" s="1086"/>
      <c r="U36" s="1092"/>
      <c r="V36" s="1071"/>
      <c r="W36" s="1049"/>
      <c r="X36" s="1097"/>
    </row>
    <row r="37" spans="1:24" ht="14.1" customHeight="1">
      <c r="A37" s="1079"/>
      <c r="B37" s="1080"/>
      <c r="C37" s="1082"/>
      <c r="D37" s="1082"/>
      <c r="E37" s="1082"/>
      <c r="F37" s="1082"/>
      <c r="G37" s="1082"/>
      <c r="H37" s="1082"/>
      <c r="I37" s="1082"/>
      <c r="J37" s="1082"/>
      <c r="K37" s="1082"/>
      <c r="L37" s="1082"/>
      <c r="M37" s="1082"/>
      <c r="N37" s="1082"/>
      <c r="O37" s="1082"/>
      <c r="P37" s="1082"/>
      <c r="Q37" s="81"/>
      <c r="R37" s="1084"/>
      <c r="S37" s="1059"/>
      <c r="T37" s="1060"/>
      <c r="U37" s="1093"/>
      <c r="V37" s="1072"/>
      <c r="W37" s="1050"/>
      <c r="X37" s="1098"/>
    </row>
    <row r="38" spans="1:24" ht="13.5" customHeight="1">
      <c r="A38" s="1052" t="s">
        <v>569</v>
      </c>
      <c r="B38" s="432" t="s">
        <v>570</v>
      </c>
      <c r="C38" s="1067"/>
      <c r="D38" s="1067"/>
      <c r="E38" s="1067"/>
      <c r="F38" s="1067"/>
      <c r="G38" s="1067"/>
      <c r="H38" s="433" t="s">
        <v>571</v>
      </c>
      <c r="I38" s="1068" t="s">
        <v>572</v>
      </c>
      <c r="J38" s="1068"/>
      <c r="K38" s="1068"/>
      <c r="L38" s="434"/>
      <c r="M38" s="435"/>
      <c r="N38" s="435"/>
      <c r="O38" s="435"/>
      <c r="P38" s="435"/>
      <c r="Q38" s="82"/>
      <c r="R38" s="1065"/>
      <c r="S38" s="1057" t="s">
        <v>573</v>
      </c>
      <c r="T38" s="1058"/>
      <c r="U38" s="1093"/>
      <c r="V38" s="1072"/>
      <c r="W38" s="1050"/>
      <c r="X38" s="1098"/>
    </row>
    <row r="39" spans="1:24" ht="14.1" customHeight="1">
      <c r="A39" s="1053"/>
      <c r="B39" s="1088"/>
      <c r="C39" s="1089"/>
      <c r="D39" s="1089"/>
      <c r="E39" s="1089"/>
      <c r="F39" s="1089"/>
      <c r="G39" s="1089"/>
      <c r="H39" s="1089"/>
      <c r="I39" s="1089"/>
      <c r="J39" s="1089"/>
      <c r="K39" s="1089"/>
      <c r="L39" s="1089"/>
      <c r="M39" s="1089"/>
      <c r="N39" s="1089"/>
      <c r="O39" s="1089"/>
      <c r="P39" s="1089"/>
      <c r="Q39" s="83"/>
      <c r="R39" s="1076"/>
      <c r="S39" s="1059"/>
      <c r="T39" s="1060"/>
      <c r="U39" s="1093"/>
      <c r="V39" s="1072"/>
      <c r="W39" s="1050"/>
      <c r="X39" s="1098"/>
    </row>
    <row r="40" spans="1:24" ht="14.1" customHeight="1">
      <c r="A40" s="1053"/>
      <c r="B40" s="1088"/>
      <c r="C40" s="1089"/>
      <c r="D40" s="1089"/>
      <c r="E40" s="1089"/>
      <c r="F40" s="1089"/>
      <c r="G40" s="1089"/>
      <c r="H40" s="1089"/>
      <c r="I40" s="1089"/>
      <c r="J40" s="1089"/>
      <c r="K40" s="1089"/>
      <c r="L40" s="1089"/>
      <c r="M40" s="1089"/>
      <c r="N40" s="1089"/>
      <c r="O40" s="1089"/>
      <c r="P40" s="1089"/>
      <c r="Q40" s="83"/>
      <c r="R40" s="1075"/>
      <c r="S40" s="1057" t="s">
        <v>574</v>
      </c>
      <c r="T40" s="1058"/>
      <c r="U40" s="1093"/>
      <c r="V40" s="1072"/>
      <c r="W40" s="1050"/>
      <c r="X40" s="1098"/>
    </row>
    <row r="41" spans="1:24" ht="14.1" customHeight="1">
      <c r="A41" s="1053"/>
      <c r="B41" s="1088"/>
      <c r="C41" s="1089"/>
      <c r="D41" s="1089"/>
      <c r="E41" s="1089"/>
      <c r="F41" s="1089"/>
      <c r="G41" s="1089"/>
      <c r="H41" s="1089"/>
      <c r="I41" s="1089"/>
      <c r="J41" s="1089"/>
      <c r="K41" s="1089"/>
      <c r="L41" s="1089"/>
      <c r="M41" s="1089"/>
      <c r="N41" s="1089"/>
      <c r="O41" s="1089"/>
      <c r="P41" s="1089"/>
      <c r="Q41" s="83"/>
      <c r="R41" s="1076"/>
      <c r="S41" s="1059"/>
      <c r="T41" s="1060"/>
      <c r="U41" s="1093"/>
      <c r="V41" s="1072"/>
      <c r="W41" s="1050"/>
      <c r="X41" s="1098"/>
    </row>
    <row r="42" spans="1:24" ht="14.1" customHeight="1">
      <c r="A42" s="1053"/>
      <c r="B42" s="269"/>
      <c r="C42" s="270"/>
      <c r="D42" s="270"/>
      <c r="E42" s="270"/>
      <c r="F42" s="270"/>
      <c r="G42" s="270"/>
      <c r="H42" s="270"/>
      <c r="I42" s="270"/>
      <c r="J42" s="270"/>
      <c r="K42" s="270"/>
      <c r="L42" s="270"/>
      <c r="M42" s="270"/>
      <c r="N42" s="270"/>
      <c r="O42" s="270"/>
      <c r="P42" s="270"/>
      <c r="Q42" s="270"/>
      <c r="R42" s="1065"/>
      <c r="S42" s="1057" t="s">
        <v>575</v>
      </c>
      <c r="T42" s="1058"/>
      <c r="U42" s="1093"/>
      <c r="V42" s="1072"/>
      <c r="W42" s="1050"/>
      <c r="X42" s="1098"/>
    </row>
    <row r="43" spans="1:24" ht="14.1" customHeight="1">
      <c r="A43" s="1053"/>
      <c r="B43" s="269"/>
      <c r="C43" s="270"/>
      <c r="D43" s="270"/>
      <c r="E43" s="270"/>
      <c r="F43" s="270"/>
      <c r="G43" s="270"/>
      <c r="H43" s="270"/>
      <c r="I43" s="270"/>
      <c r="J43" s="270"/>
      <c r="K43" s="270"/>
      <c r="L43" s="270"/>
      <c r="M43" s="270"/>
      <c r="N43" s="270"/>
      <c r="O43" s="270"/>
      <c r="P43" s="270"/>
      <c r="Q43" s="270"/>
      <c r="R43" s="1087"/>
      <c r="S43" s="1059"/>
      <c r="T43" s="1060"/>
      <c r="U43" s="1093"/>
      <c r="V43" s="1072"/>
      <c r="W43" s="1050"/>
      <c r="X43" s="1098"/>
    </row>
    <row r="44" spans="1:24" ht="14.1" customHeight="1">
      <c r="A44" s="1053"/>
      <c r="B44" s="269"/>
      <c r="C44" s="270"/>
      <c r="D44" s="270"/>
      <c r="E44" s="270"/>
      <c r="F44" s="270"/>
      <c r="G44" s="270"/>
      <c r="H44" s="270"/>
      <c r="I44" s="270"/>
      <c r="J44" s="84"/>
      <c r="K44" s="84"/>
      <c r="L44" s="1055" t="s">
        <v>576</v>
      </c>
      <c r="M44" s="1069"/>
      <c r="N44" s="1069"/>
      <c r="O44" s="1069"/>
      <c r="P44" s="1090"/>
      <c r="Q44" s="270"/>
      <c r="R44" s="1065"/>
      <c r="S44" s="1061" t="s">
        <v>577</v>
      </c>
      <c r="T44" s="1062"/>
      <c r="U44" s="1093"/>
      <c r="V44" s="1072"/>
      <c r="W44" s="1050"/>
      <c r="X44" s="1098"/>
    </row>
    <row r="45" spans="1:24" ht="14.1" customHeight="1" thickBot="1">
      <c r="A45" s="1054"/>
      <c r="B45" s="269"/>
      <c r="C45" s="270"/>
      <c r="D45" s="270"/>
      <c r="E45" s="270"/>
      <c r="F45" s="270"/>
      <c r="G45" s="270"/>
      <c r="H45" s="270"/>
      <c r="I45" s="270"/>
      <c r="J45" s="85"/>
      <c r="K45" s="85"/>
      <c r="L45" s="1056"/>
      <c r="M45" s="1070"/>
      <c r="N45" s="1070"/>
      <c r="O45" s="1070"/>
      <c r="P45" s="1091"/>
      <c r="Q45" s="270"/>
      <c r="R45" s="1066"/>
      <c r="S45" s="1063"/>
      <c r="T45" s="1064"/>
      <c r="U45" s="1094"/>
      <c r="V45" s="1073"/>
      <c r="W45" s="1051"/>
      <c r="X45" s="1099"/>
    </row>
    <row r="46" spans="1:24" ht="14.1" customHeight="1">
      <c r="A46" s="1077" t="s">
        <v>578</v>
      </c>
      <c r="B46" s="1078"/>
      <c r="C46" s="1081"/>
      <c r="D46" s="1081"/>
      <c r="E46" s="1081"/>
      <c r="F46" s="1081"/>
      <c r="G46" s="1081"/>
      <c r="H46" s="1081"/>
      <c r="I46" s="1081"/>
      <c r="J46" s="1081"/>
      <c r="K46" s="1081"/>
      <c r="L46" s="1081"/>
      <c r="M46" s="1081"/>
      <c r="N46" s="1081"/>
      <c r="O46" s="1081"/>
      <c r="P46" s="1081"/>
      <c r="Q46" s="271"/>
      <c r="R46" s="1083"/>
      <c r="S46" s="1085" t="s">
        <v>568</v>
      </c>
      <c r="T46" s="1086"/>
      <c r="U46" s="1092"/>
      <c r="V46" s="1071"/>
      <c r="W46" s="1049"/>
      <c r="X46" s="1097"/>
    </row>
    <row r="47" spans="1:24" ht="14.1" customHeight="1">
      <c r="A47" s="1079"/>
      <c r="B47" s="1080"/>
      <c r="C47" s="1082"/>
      <c r="D47" s="1082"/>
      <c r="E47" s="1082"/>
      <c r="F47" s="1082"/>
      <c r="G47" s="1082"/>
      <c r="H47" s="1082"/>
      <c r="I47" s="1082"/>
      <c r="J47" s="1082"/>
      <c r="K47" s="1082"/>
      <c r="L47" s="1082"/>
      <c r="M47" s="1082"/>
      <c r="N47" s="1082"/>
      <c r="O47" s="1082"/>
      <c r="P47" s="1082"/>
      <c r="Q47" s="81"/>
      <c r="R47" s="1084"/>
      <c r="S47" s="1059"/>
      <c r="T47" s="1060"/>
      <c r="U47" s="1093"/>
      <c r="V47" s="1072"/>
      <c r="W47" s="1050"/>
      <c r="X47" s="1098"/>
    </row>
    <row r="48" spans="1:24" ht="13.5" customHeight="1">
      <c r="A48" s="1052" t="s">
        <v>569</v>
      </c>
      <c r="B48" s="432" t="s">
        <v>570</v>
      </c>
      <c r="C48" s="1067"/>
      <c r="D48" s="1067"/>
      <c r="E48" s="1067"/>
      <c r="F48" s="1067"/>
      <c r="G48" s="1067"/>
      <c r="H48" s="433" t="s">
        <v>571</v>
      </c>
      <c r="I48" s="1068" t="s">
        <v>572</v>
      </c>
      <c r="J48" s="1068"/>
      <c r="K48" s="1068"/>
      <c r="L48" s="434"/>
      <c r="M48" s="435"/>
      <c r="N48" s="435"/>
      <c r="O48" s="435"/>
      <c r="P48" s="435"/>
      <c r="Q48" s="82"/>
      <c r="R48" s="1065"/>
      <c r="S48" s="1057" t="s">
        <v>573</v>
      </c>
      <c r="T48" s="1058"/>
      <c r="U48" s="1093"/>
      <c r="V48" s="1072"/>
      <c r="W48" s="1050"/>
      <c r="X48" s="1098"/>
    </row>
    <row r="49" spans="1:24" ht="14.1" customHeight="1">
      <c r="A49" s="1053"/>
      <c r="B49" s="1088"/>
      <c r="C49" s="1089"/>
      <c r="D49" s="1089"/>
      <c r="E49" s="1089"/>
      <c r="F49" s="1089"/>
      <c r="G49" s="1089"/>
      <c r="H49" s="1089"/>
      <c r="I49" s="1089"/>
      <c r="J49" s="1089"/>
      <c r="K49" s="1089"/>
      <c r="L49" s="1089"/>
      <c r="M49" s="1089"/>
      <c r="N49" s="1089"/>
      <c r="O49" s="1089"/>
      <c r="P49" s="1089"/>
      <c r="Q49" s="83"/>
      <c r="R49" s="1076"/>
      <c r="S49" s="1059"/>
      <c r="T49" s="1060"/>
      <c r="U49" s="1093"/>
      <c r="V49" s="1072"/>
      <c r="W49" s="1050"/>
      <c r="X49" s="1098"/>
    </row>
    <row r="50" spans="1:24" ht="14.1" customHeight="1">
      <c r="A50" s="1053"/>
      <c r="B50" s="1088"/>
      <c r="C50" s="1089"/>
      <c r="D50" s="1089"/>
      <c r="E50" s="1089"/>
      <c r="F50" s="1089"/>
      <c r="G50" s="1089"/>
      <c r="H50" s="1089"/>
      <c r="I50" s="1089"/>
      <c r="J50" s="1089"/>
      <c r="K50" s="1089"/>
      <c r="L50" s="1089"/>
      <c r="M50" s="1089"/>
      <c r="N50" s="1089"/>
      <c r="O50" s="1089"/>
      <c r="P50" s="1089"/>
      <c r="Q50" s="83"/>
      <c r="R50" s="1075"/>
      <c r="S50" s="1057" t="s">
        <v>574</v>
      </c>
      <c r="T50" s="1058"/>
      <c r="U50" s="1093"/>
      <c r="V50" s="1072"/>
      <c r="W50" s="1050"/>
      <c r="X50" s="1098"/>
    </row>
    <row r="51" spans="1:24" ht="14.1" customHeight="1">
      <c r="A51" s="1053"/>
      <c r="B51" s="1088"/>
      <c r="C51" s="1089"/>
      <c r="D51" s="1089"/>
      <c r="E51" s="1089"/>
      <c r="F51" s="1089"/>
      <c r="G51" s="1089"/>
      <c r="H51" s="1089"/>
      <c r="I51" s="1089"/>
      <c r="J51" s="1089"/>
      <c r="K51" s="1089"/>
      <c r="L51" s="1089"/>
      <c r="M51" s="1089"/>
      <c r="N51" s="1089"/>
      <c r="O51" s="1089"/>
      <c r="P51" s="1089"/>
      <c r="Q51" s="83"/>
      <c r="R51" s="1076"/>
      <c r="S51" s="1059"/>
      <c r="T51" s="1060"/>
      <c r="U51" s="1093"/>
      <c r="V51" s="1072"/>
      <c r="W51" s="1050"/>
      <c r="X51" s="1098"/>
    </row>
    <row r="52" spans="1:24" ht="14.1" customHeight="1">
      <c r="A52" s="1053"/>
      <c r="B52" s="269"/>
      <c r="C52" s="270"/>
      <c r="D52" s="270"/>
      <c r="E52" s="270"/>
      <c r="F52" s="270"/>
      <c r="G52" s="270"/>
      <c r="H52" s="270"/>
      <c r="I52" s="270"/>
      <c r="J52" s="270"/>
      <c r="K52" s="270"/>
      <c r="L52" s="270"/>
      <c r="M52" s="270"/>
      <c r="N52" s="270"/>
      <c r="O52" s="270"/>
      <c r="P52" s="270"/>
      <c r="Q52" s="270"/>
      <c r="R52" s="1065"/>
      <c r="S52" s="1057" t="s">
        <v>575</v>
      </c>
      <c r="T52" s="1058"/>
      <c r="U52" s="1093"/>
      <c r="V52" s="1072"/>
      <c r="W52" s="1050"/>
      <c r="X52" s="1098"/>
    </row>
    <row r="53" spans="1:24" ht="14.1" customHeight="1">
      <c r="A53" s="1053"/>
      <c r="B53" s="269"/>
      <c r="C53" s="270"/>
      <c r="D53" s="270"/>
      <c r="E53" s="270"/>
      <c r="F53" s="270"/>
      <c r="G53" s="270"/>
      <c r="H53" s="270"/>
      <c r="I53" s="270"/>
      <c r="J53" s="270"/>
      <c r="K53" s="270"/>
      <c r="L53" s="270"/>
      <c r="M53" s="270"/>
      <c r="N53" s="270"/>
      <c r="O53" s="270"/>
      <c r="P53" s="270"/>
      <c r="Q53" s="270"/>
      <c r="R53" s="1087"/>
      <c r="S53" s="1059"/>
      <c r="T53" s="1060"/>
      <c r="U53" s="1093"/>
      <c r="V53" s="1072"/>
      <c r="W53" s="1050"/>
      <c r="X53" s="1098"/>
    </row>
    <row r="54" spans="1:24" ht="14.1" customHeight="1">
      <c r="A54" s="1053"/>
      <c r="B54" s="269"/>
      <c r="C54" s="270"/>
      <c r="D54" s="270"/>
      <c r="E54" s="270"/>
      <c r="F54" s="270"/>
      <c r="G54" s="270"/>
      <c r="H54" s="270"/>
      <c r="I54" s="270"/>
      <c r="J54" s="84"/>
      <c r="K54" s="84"/>
      <c r="L54" s="1055" t="s">
        <v>576</v>
      </c>
      <c r="M54" s="1069"/>
      <c r="N54" s="1069"/>
      <c r="O54" s="1069"/>
      <c r="P54" s="1090"/>
      <c r="Q54" s="270"/>
      <c r="R54" s="1065"/>
      <c r="S54" s="1061" t="s">
        <v>577</v>
      </c>
      <c r="T54" s="1062"/>
      <c r="U54" s="1093"/>
      <c r="V54" s="1072"/>
      <c r="W54" s="1050"/>
      <c r="X54" s="1098"/>
    </row>
    <row r="55" spans="1:24" ht="14.1" customHeight="1" thickBot="1">
      <c r="A55" s="1054"/>
      <c r="B55" s="269"/>
      <c r="C55" s="270"/>
      <c r="D55" s="270"/>
      <c r="E55" s="270"/>
      <c r="F55" s="270"/>
      <c r="G55" s="270"/>
      <c r="H55" s="270"/>
      <c r="I55" s="270"/>
      <c r="J55" s="85"/>
      <c r="K55" s="85"/>
      <c r="L55" s="1056"/>
      <c r="M55" s="1070"/>
      <c r="N55" s="1070"/>
      <c r="O55" s="1070"/>
      <c r="P55" s="1091"/>
      <c r="Q55" s="270"/>
      <c r="R55" s="1066"/>
      <c r="S55" s="1063"/>
      <c r="T55" s="1064"/>
      <c r="U55" s="1094"/>
      <c r="V55" s="1073"/>
      <c r="W55" s="1051"/>
      <c r="X55" s="1099"/>
    </row>
    <row r="56" spans="1:24" ht="14.1" customHeight="1">
      <c r="A56" s="1077" t="s">
        <v>578</v>
      </c>
      <c r="B56" s="1078"/>
      <c r="C56" s="1081"/>
      <c r="D56" s="1081"/>
      <c r="E56" s="1081"/>
      <c r="F56" s="1081"/>
      <c r="G56" s="1081"/>
      <c r="H56" s="1081"/>
      <c r="I56" s="1081"/>
      <c r="J56" s="1081"/>
      <c r="K56" s="1081"/>
      <c r="L56" s="1081"/>
      <c r="M56" s="1081"/>
      <c r="N56" s="1081"/>
      <c r="O56" s="1081"/>
      <c r="P56" s="1081"/>
      <c r="Q56" s="271"/>
      <c r="R56" s="1083"/>
      <c r="S56" s="1085" t="s">
        <v>568</v>
      </c>
      <c r="T56" s="1086"/>
      <c r="U56" s="1092"/>
      <c r="V56" s="1071"/>
      <c r="W56" s="1049"/>
      <c r="X56" s="1097"/>
    </row>
    <row r="57" spans="1:24" ht="14.1" customHeight="1">
      <c r="A57" s="1079"/>
      <c r="B57" s="1080"/>
      <c r="C57" s="1082"/>
      <c r="D57" s="1082"/>
      <c r="E57" s="1082"/>
      <c r="F57" s="1082"/>
      <c r="G57" s="1082"/>
      <c r="H57" s="1082"/>
      <c r="I57" s="1082"/>
      <c r="J57" s="1082"/>
      <c r="K57" s="1082"/>
      <c r="L57" s="1082"/>
      <c r="M57" s="1082"/>
      <c r="N57" s="1082"/>
      <c r="O57" s="1082"/>
      <c r="P57" s="1082"/>
      <c r="Q57" s="81"/>
      <c r="R57" s="1084"/>
      <c r="S57" s="1059"/>
      <c r="T57" s="1060"/>
      <c r="U57" s="1093"/>
      <c r="V57" s="1072"/>
      <c r="W57" s="1050"/>
      <c r="X57" s="1098"/>
    </row>
    <row r="58" spans="1:24" ht="13.5" customHeight="1">
      <c r="A58" s="1052" t="s">
        <v>569</v>
      </c>
      <c r="B58" s="432" t="s">
        <v>570</v>
      </c>
      <c r="C58" s="1067"/>
      <c r="D58" s="1067"/>
      <c r="E58" s="1067"/>
      <c r="F58" s="1067"/>
      <c r="G58" s="1067"/>
      <c r="H58" s="433" t="s">
        <v>571</v>
      </c>
      <c r="I58" s="1068" t="s">
        <v>572</v>
      </c>
      <c r="J58" s="1068"/>
      <c r="K58" s="1068"/>
      <c r="L58" s="434"/>
      <c r="M58" s="435"/>
      <c r="N58" s="435"/>
      <c r="O58" s="435"/>
      <c r="P58" s="435"/>
      <c r="Q58" s="82"/>
      <c r="R58" s="1065"/>
      <c r="S58" s="1057" t="s">
        <v>573</v>
      </c>
      <c r="T58" s="1058"/>
      <c r="U58" s="1093"/>
      <c r="V58" s="1072"/>
      <c r="W58" s="1050"/>
      <c r="X58" s="1098"/>
    </row>
    <row r="59" spans="1:24" ht="14.1" customHeight="1">
      <c r="A59" s="1053"/>
      <c r="B59" s="1088"/>
      <c r="C59" s="1089"/>
      <c r="D59" s="1089"/>
      <c r="E59" s="1089"/>
      <c r="F59" s="1089"/>
      <c r="G59" s="1089"/>
      <c r="H59" s="1089"/>
      <c r="I59" s="1089"/>
      <c r="J59" s="1089"/>
      <c r="K59" s="1089"/>
      <c r="L59" s="1089"/>
      <c r="M59" s="1089"/>
      <c r="N59" s="1089"/>
      <c r="O59" s="1089"/>
      <c r="P59" s="1089"/>
      <c r="Q59" s="83"/>
      <c r="R59" s="1076"/>
      <c r="S59" s="1059"/>
      <c r="T59" s="1060"/>
      <c r="U59" s="1093"/>
      <c r="V59" s="1072"/>
      <c r="W59" s="1050"/>
      <c r="X59" s="1098"/>
    </row>
    <row r="60" spans="1:24" ht="14.1" customHeight="1">
      <c r="A60" s="1053"/>
      <c r="B60" s="1088"/>
      <c r="C60" s="1089"/>
      <c r="D60" s="1089"/>
      <c r="E60" s="1089"/>
      <c r="F60" s="1089"/>
      <c r="G60" s="1089"/>
      <c r="H60" s="1089"/>
      <c r="I60" s="1089"/>
      <c r="J60" s="1089"/>
      <c r="K60" s="1089"/>
      <c r="L60" s="1089"/>
      <c r="M60" s="1089"/>
      <c r="N60" s="1089"/>
      <c r="O60" s="1089"/>
      <c r="P60" s="1089"/>
      <c r="Q60" s="83"/>
      <c r="R60" s="1075"/>
      <c r="S60" s="1057" t="s">
        <v>574</v>
      </c>
      <c r="T60" s="1058"/>
      <c r="U60" s="1093"/>
      <c r="V60" s="1072"/>
      <c r="W60" s="1050"/>
      <c r="X60" s="1098"/>
    </row>
    <row r="61" spans="1:24" ht="14.1" customHeight="1">
      <c r="A61" s="1053"/>
      <c r="B61" s="1088"/>
      <c r="C61" s="1089"/>
      <c r="D61" s="1089"/>
      <c r="E61" s="1089"/>
      <c r="F61" s="1089"/>
      <c r="G61" s="1089"/>
      <c r="H61" s="1089"/>
      <c r="I61" s="1089"/>
      <c r="J61" s="1089"/>
      <c r="K61" s="1089"/>
      <c r="L61" s="1089"/>
      <c r="M61" s="1089"/>
      <c r="N61" s="1089"/>
      <c r="O61" s="1089"/>
      <c r="P61" s="1089"/>
      <c r="Q61" s="83"/>
      <c r="R61" s="1076"/>
      <c r="S61" s="1059"/>
      <c r="T61" s="1060"/>
      <c r="U61" s="1093"/>
      <c r="V61" s="1072"/>
      <c r="W61" s="1050"/>
      <c r="X61" s="1098"/>
    </row>
    <row r="62" spans="1:24" ht="14.1" customHeight="1">
      <c r="A62" s="1053"/>
      <c r="B62" s="269"/>
      <c r="C62" s="270"/>
      <c r="D62" s="270"/>
      <c r="E62" s="270"/>
      <c r="F62" s="270"/>
      <c r="G62" s="270"/>
      <c r="H62" s="270"/>
      <c r="I62" s="270"/>
      <c r="J62" s="270"/>
      <c r="K62" s="270"/>
      <c r="L62" s="270"/>
      <c r="M62" s="270"/>
      <c r="N62" s="270"/>
      <c r="O62" s="270"/>
      <c r="P62" s="270"/>
      <c r="Q62" s="270"/>
      <c r="R62" s="1065"/>
      <c r="S62" s="1057" t="s">
        <v>575</v>
      </c>
      <c r="T62" s="1058"/>
      <c r="U62" s="1093"/>
      <c r="V62" s="1072"/>
      <c r="W62" s="1050"/>
      <c r="X62" s="1098"/>
    </row>
    <row r="63" spans="1:24" ht="14.1" customHeight="1">
      <c r="A63" s="1053"/>
      <c r="B63" s="269"/>
      <c r="C63" s="270"/>
      <c r="D63" s="270"/>
      <c r="E63" s="270"/>
      <c r="F63" s="270"/>
      <c r="G63" s="270"/>
      <c r="H63" s="270"/>
      <c r="I63" s="270"/>
      <c r="J63" s="270"/>
      <c r="K63" s="270"/>
      <c r="L63" s="270"/>
      <c r="M63" s="270"/>
      <c r="N63" s="270"/>
      <c r="O63" s="270"/>
      <c r="P63" s="270"/>
      <c r="Q63" s="270"/>
      <c r="R63" s="1087"/>
      <c r="S63" s="1059"/>
      <c r="T63" s="1060"/>
      <c r="U63" s="1093"/>
      <c r="V63" s="1072"/>
      <c r="W63" s="1050"/>
      <c r="X63" s="1098"/>
    </row>
    <row r="64" spans="1:24" ht="14.1" customHeight="1">
      <c r="A64" s="1053"/>
      <c r="B64" s="269"/>
      <c r="C64" s="270"/>
      <c r="D64" s="270"/>
      <c r="E64" s="270"/>
      <c r="F64" s="270"/>
      <c r="G64" s="270"/>
      <c r="H64" s="270"/>
      <c r="I64" s="270"/>
      <c r="J64" s="84"/>
      <c r="K64" s="84"/>
      <c r="L64" s="1055" t="s">
        <v>576</v>
      </c>
      <c r="M64" s="1069"/>
      <c r="N64" s="1069"/>
      <c r="O64" s="1069"/>
      <c r="P64" s="1090"/>
      <c r="Q64" s="270"/>
      <c r="R64" s="1065"/>
      <c r="S64" s="1061" t="s">
        <v>577</v>
      </c>
      <c r="T64" s="1062"/>
      <c r="U64" s="1093"/>
      <c r="V64" s="1072"/>
      <c r="W64" s="1050"/>
      <c r="X64" s="1098"/>
    </row>
    <row r="65" spans="1:24" ht="14.1" customHeight="1" thickBot="1">
      <c r="A65" s="1054"/>
      <c r="B65" s="269"/>
      <c r="C65" s="270"/>
      <c r="D65" s="270"/>
      <c r="E65" s="270"/>
      <c r="F65" s="270"/>
      <c r="G65" s="270"/>
      <c r="H65" s="270"/>
      <c r="I65" s="270"/>
      <c r="J65" s="85"/>
      <c r="K65" s="85"/>
      <c r="L65" s="1056"/>
      <c r="M65" s="1070"/>
      <c r="N65" s="1070"/>
      <c r="O65" s="1070"/>
      <c r="P65" s="1091"/>
      <c r="Q65" s="270"/>
      <c r="R65" s="1066"/>
      <c r="S65" s="1063"/>
      <c r="T65" s="1064"/>
      <c r="U65" s="1094"/>
      <c r="V65" s="1073"/>
      <c r="W65" s="1051"/>
      <c r="X65" s="1099"/>
    </row>
    <row r="66" spans="1:24" ht="22.35" customHeight="1">
      <c r="A66" s="131"/>
      <c r="B66" s="1074" t="s">
        <v>579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32"/>
    </row>
    <row r="67" spans="1:24" ht="6.75" customHeight="1">
      <c r="A67" s="133"/>
      <c r="B67" s="134"/>
      <c r="C67" s="134"/>
      <c r="D67" s="134"/>
      <c r="E67" s="134"/>
      <c r="F67" s="134"/>
      <c r="G67" s="134"/>
      <c r="H67" s="134"/>
      <c r="I67" s="134"/>
      <c r="J67" s="134"/>
      <c r="K67" s="134"/>
      <c r="L67" s="134"/>
      <c r="M67" s="134"/>
      <c r="N67" s="134"/>
      <c r="O67" s="134"/>
      <c r="P67" s="134"/>
      <c r="Q67" s="134"/>
      <c r="R67" s="135"/>
      <c r="S67" s="136"/>
      <c r="T67" s="134"/>
      <c r="U67" s="134"/>
      <c r="V67" s="134"/>
      <c r="W67" s="134"/>
      <c r="X67" s="134"/>
    </row>
  </sheetData>
  <sheetProtection selectLockedCells="1"/>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21"/>
  <conditionalFormatting sqref="X3">
    <cfRule type="cellIs" dxfId="155"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6"/>
  <sheetViews>
    <sheetView showGridLines="0" view="pageBreakPreview" zoomScale="85" zoomScaleNormal="100" zoomScaleSheetLayoutView="85" workbookViewId="0">
      <selection activeCell="E13" sqref="E13:R13"/>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75"/>
      <c r="B1" s="275"/>
      <c r="C1" s="141"/>
      <c r="L1" s="142"/>
      <c r="M1" s="142"/>
      <c r="N1" s="142"/>
      <c r="O1" s="1610" t="s">
        <v>580</v>
      </c>
      <c r="P1" s="1610"/>
      <c r="Q1" s="1610"/>
      <c r="R1" s="1610"/>
      <c r="AE1" s="294" t="s">
        <v>581</v>
      </c>
      <c r="AF1" s="295" t="s">
        <v>582</v>
      </c>
      <c r="AG1" s="295"/>
    </row>
    <row r="2" spans="1:33" ht="15" customHeight="1">
      <c r="A2" s="275"/>
      <c r="B2" s="275"/>
      <c r="C2" s="141"/>
      <c r="L2" s="142"/>
      <c r="M2" s="142"/>
      <c r="N2" s="142"/>
      <c r="O2" s="1610" t="s">
        <v>583</v>
      </c>
      <c r="P2" s="1610"/>
      <c r="Q2" s="1610"/>
      <c r="R2" s="1610"/>
      <c r="AE2" s="294"/>
      <c r="AF2" s="295"/>
      <c r="AG2" s="295"/>
    </row>
    <row r="3" spans="1:33" ht="15" customHeight="1">
      <c r="A3" s="275"/>
      <c r="B3" s="143"/>
      <c r="C3" s="144"/>
      <c r="D3" s="145"/>
      <c r="F3" s="146"/>
      <c r="L3" s="142"/>
      <c r="M3" s="142"/>
      <c r="N3" s="142"/>
      <c r="O3" s="1611">
        <f>'申請書・総括票（共通）'!L3</f>
        <v>0</v>
      </c>
      <c r="P3" s="1611"/>
      <c r="Q3" s="1611"/>
      <c r="R3" s="1611"/>
      <c r="AE3" s="294" t="s">
        <v>584</v>
      </c>
      <c r="AF3" s="295" t="s">
        <v>582</v>
      </c>
      <c r="AG3" s="294"/>
    </row>
    <row r="4" spans="1:33" ht="6.75" customHeight="1">
      <c r="A4" s="275"/>
      <c r="B4" s="143"/>
      <c r="C4" s="144"/>
      <c r="D4" s="145"/>
      <c r="L4" s="147"/>
      <c r="M4" s="147"/>
      <c r="N4" s="147"/>
      <c r="O4" s="147"/>
      <c r="P4" s="147"/>
      <c r="Q4" s="147"/>
      <c r="R4" s="147"/>
      <c r="AE4" s="294" t="s">
        <v>585</v>
      </c>
      <c r="AF4" s="295" t="s">
        <v>586</v>
      </c>
      <c r="AG4" s="294"/>
    </row>
    <row r="5" spans="1:33" ht="24" customHeight="1">
      <c r="A5" s="1576" t="s">
        <v>587</v>
      </c>
      <c r="B5" s="1576"/>
      <c r="C5" s="1576"/>
      <c r="D5" s="1576"/>
      <c r="E5" s="1576"/>
      <c r="F5" s="1576"/>
      <c r="G5" s="1576"/>
      <c r="H5" s="1576"/>
      <c r="I5" s="1576"/>
      <c r="J5" s="1576"/>
      <c r="K5" s="1576"/>
      <c r="L5" s="1576"/>
      <c r="M5" s="1576"/>
      <c r="N5" s="1576"/>
      <c r="O5" s="1576"/>
      <c r="P5" s="1576"/>
      <c r="Q5" s="1576"/>
      <c r="R5" s="1576"/>
      <c r="AE5" s="294" t="s">
        <v>65</v>
      </c>
      <c r="AF5" s="295" t="s">
        <v>588</v>
      </c>
      <c r="AG5" s="294"/>
    </row>
    <row r="6" spans="1:33" ht="8.25" customHeight="1">
      <c r="A6" s="272"/>
      <c r="B6" s="272"/>
      <c r="C6" s="272"/>
      <c r="D6" s="272"/>
      <c r="E6" s="272"/>
      <c r="F6" s="272"/>
      <c r="G6" s="272"/>
      <c r="H6" s="272"/>
      <c r="I6" s="272"/>
      <c r="J6" s="272"/>
      <c r="K6" s="272"/>
      <c r="L6" s="272"/>
      <c r="M6" s="272"/>
      <c r="N6" s="272"/>
      <c r="O6" s="272"/>
      <c r="P6" s="272"/>
      <c r="Q6" s="272"/>
      <c r="R6" s="272"/>
      <c r="AE6" s="294" t="s">
        <v>589</v>
      </c>
      <c r="AF6" s="295"/>
      <c r="AG6" s="294"/>
    </row>
    <row r="7" spans="1:33" ht="45" customHeight="1">
      <c r="A7" s="1129" t="s">
        <v>590</v>
      </c>
      <c r="B7" s="1179"/>
      <c r="C7" s="1577">
        <f>'申請書・総括票（共通）'!C19</f>
        <v>0</v>
      </c>
      <c r="D7" s="1577"/>
      <c r="E7" s="1577"/>
      <c r="F7" s="1577"/>
      <c r="G7" s="1577"/>
      <c r="H7" s="1577"/>
      <c r="I7" s="1577"/>
      <c r="J7" s="1577"/>
      <c r="K7" s="1577"/>
      <c r="L7" s="1577"/>
      <c r="M7" s="1577"/>
      <c r="N7" s="1577"/>
      <c r="O7" s="1577"/>
      <c r="P7" s="1577"/>
      <c r="Q7" s="1577"/>
      <c r="R7" s="1577"/>
      <c r="AE7" s="294" t="s">
        <v>591</v>
      </c>
      <c r="AF7" s="295"/>
      <c r="AG7" s="294"/>
    </row>
    <row r="8" spans="1:33" ht="44.25" customHeight="1">
      <c r="A8" s="1179" t="s">
        <v>592</v>
      </c>
      <c r="B8" s="1179"/>
      <c r="C8" s="1577">
        <f>'申請書・総括票（共通）'!B39</f>
        <v>0</v>
      </c>
      <c r="D8" s="1577"/>
      <c r="E8" s="1577"/>
      <c r="F8" s="1577"/>
      <c r="G8" s="1577"/>
      <c r="H8" s="1577"/>
      <c r="I8" s="1577"/>
      <c r="J8" s="1577"/>
      <c r="K8" s="1577"/>
      <c r="L8" s="1577"/>
      <c r="M8" s="1577"/>
      <c r="N8" s="1129" t="s">
        <v>593</v>
      </c>
      <c r="O8" s="1129"/>
      <c r="P8" s="1578">
        <f>'申請書・総括票（共通）'!A39</f>
        <v>1001</v>
      </c>
      <c r="Q8" s="1578"/>
      <c r="R8" s="1578"/>
    </row>
    <row r="9" spans="1:33" ht="36.75" customHeight="1">
      <c r="A9" s="1588" t="s">
        <v>594</v>
      </c>
      <c r="B9" s="1548"/>
      <c r="C9" s="1589"/>
      <c r="D9" s="1590"/>
      <c r="E9" s="1590"/>
      <c r="F9" s="1590"/>
      <c r="G9" s="1590"/>
      <c r="H9" s="1590"/>
      <c r="I9" s="1591"/>
      <c r="J9" s="1588" t="s">
        <v>595</v>
      </c>
      <c r="K9" s="1548"/>
      <c r="L9" s="1592"/>
      <c r="M9" s="1593"/>
      <c r="N9" s="1593"/>
      <c r="O9" s="1593"/>
      <c r="P9" s="1593"/>
      <c r="Q9" s="1593"/>
      <c r="R9" s="1594"/>
    </row>
    <row r="10" spans="1:33" ht="9" customHeight="1">
      <c r="R10" s="1"/>
    </row>
    <row r="11" spans="1:33" ht="18.75" customHeight="1">
      <c r="A11" s="148" t="s">
        <v>596</v>
      </c>
    </row>
    <row r="12" spans="1:33" ht="3.75" customHeight="1">
      <c r="A12" s="148"/>
    </row>
    <row r="13" spans="1:33" ht="47.25" customHeight="1">
      <c r="A13" s="1142" t="s">
        <v>597</v>
      </c>
      <c r="B13" s="1142"/>
      <c r="C13" s="1142"/>
      <c r="D13" s="1142"/>
      <c r="E13" s="1595"/>
      <c r="F13" s="1595"/>
      <c r="G13" s="1595"/>
      <c r="H13" s="1595"/>
      <c r="I13" s="1595"/>
      <c r="J13" s="1595"/>
      <c r="K13" s="1595"/>
      <c r="L13" s="1595"/>
      <c r="M13" s="1595"/>
      <c r="N13" s="1595"/>
      <c r="O13" s="1595"/>
      <c r="P13" s="1595"/>
      <c r="Q13" s="1595"/>
      <c r="R13" s="1595"/>
    </row>
    <row r="14" spans="1:33" ht="26.25" customHeight="1">
      <c r="A14" s="1552" t="s">
        <v>598</v>
      </c>
      <c r="B14" s="1553"/>
      <c r="C14" s="1553"/>
      <c r="D14" s="1554"/>
      <c r="E14" s="5"/>
      <c r="F14" s="149" t="s">
        <v>599</v>
      </c>
      <c r="G14" s="6"/>
      <c r="H14" s="150" t="s">
        <v>600</v>
      </c>
      <c r="I14" s="1555" t="s">
        <v>601</v>
      </c>
      <c r="J14" s="1553"/>
      <c r="K14" s="1553"/>
      <c r="L14" s="1556"/>
      <c r="M14" s="1579"/>
      <c r="N14" s="1580"/>
      <c r="O14" s="149" t="s">
        <v>602</v>
      </c>
      <c r="P14" s="1581"/>
      <c r="Q14" s="1581"/>
      <c r="R14" s="1582"/>
    </row>
    <row r="15" spans="1:33" ht="26.25" customHeight="1">
      <c r="A15" s="1583" t="s">
        <v>603</v>
      </c>
      <c r="B15" s="1584"/>
      <c r="C15" s="1584"/>
      <c r="D15" s="1585"/>
      <c r="E15" s="1586"/>
      <c r="F15" s="1587"/>
      <c r="G15" s="1587"/>
      <c r="H15" s="151" t="s">
        <v>512</v>
      </c>
      <c r="I15" s="1562" t="s">
        <v>604</v>
      </c>
      <c r="J15" s="1560"/>
      <c r="K15" s="1560"/>
      <c r="L15" s="1561"/>
      <c r="M15" s="1563"/>
      <c r="N15" s="1564"/>
      <c r="O15" s="1564"/>
      <c r="P15" s="1564"/>
      <c r="Q15" s="1564"/>
      <c r="R15" s="1565"/>
    </row>
    <row r="16" spans="1:33" ht="13.35" customHeight="1">
      <c r="A16" s="1571" t="s">
        <v>605</v>
      </c>
      <c r="B16" s="1572"/>
      <c r="C16" s="1572"/>
      <c r="D16" s="1573"/>
      <c r="E16" s="273" t="s">
        <v>606</v>
      </c>
      <c r="F16" s="1599" t="s">
        <v>607</v>
      </c>
      <c r="G16" s="1600"/>
      <c r="H16" s="1601"/>
      <c r="I16" s="1602" t="s">
        <v>608</v>
      </c>
      <c r="J16" s="1572"/>
      <c r="K16" s="1572"/>
      <c r="L16" s="1573"/>
      <c r="M16" s="436" t="s">
        <v>609</v>
      </c>
      <c r="N16" s="436" t="s">
        <v>610</v>
      </c>
      <c r="O16" s="436" t="s">
        <v>611</v>
      </c>
      <c r="P16" s="436" t="s">
        <v>612</v>
      </c>
      <c r="Q16" s="436" t="s">
        <v>613</v>
      </c>
      <c r="R16" s="436" t="s">
        <v>614</v>
      </c>
    </row>
    <row r="17" spans="1:21 16384:16384" ht="18" customHeight="1">
      <c r="A17" s="1596"/>
      <c r="B17" s="1597"/>
      <c r="C17" s="1597"/>
      <c r="D17" s="1598"/>
      <c r="E17" s="1604"/>
      <c r="F17" s="1545"/>
      <c r="G17" s="1384"/>
      <c r="H17" s="1546"/>
      <c r="I17" s="1603"/>
      <c r="J17" s="1597"/>
      <c r="K17" s="1597"/>
      <c r="L17" s="1598"/>
      <c r="M17" s="7"/>
      <c r="N17" s="7"/>
      <c r="O17" s="7"/>
      <c r="P17" s="7"/>
      <c r="Q17" s="7"/>
      <c r="R17" s="7"/>
    </row>
    <row r="18" spans="1:21 16384:16384" ht="13.35" customHeight="1">
      <c r="A18" s="1596"/>
      <c r="B18" s="1597"/>
      <c r="C18" s="1597"/>
      <c r="D18" s="1598"/>
      <c r="E18" s="1604"/>
      <c r="F18" s="1547" t="s">
        <v>615</v>
      </c>
      <c r="G18" s="1275"/>
      <c r="H18" s="1548"/>
      <c r="I18" s="1603"/>
      <c r="J18" s="1597"/>
      <c r="K18" s="1597"/>
      <c r="L18" s="1598"/>
      <c r="M18" s="152" t="s">
        <v>616</v>
      </c>
      <c r="N18" s="152" t="s">
        <v>617</v>
      </c>
      <c r="O18" s="152" t="s">
        <v>618</v>
      </c>
      <c r="P18" s="152" t="s">
        <v>619</v>
      </c>
      <c r="Q18" s="152" t="s">
        <v>620</v>
      </c>
      <c r="R18" s="152" t="s">
        <v>621</v>
      </c>
    </row>
    <row r="19" spans="1:21 16384:16384" ht="18" customHeight="1">
      <c r="A19" s="1552"/>
      <c r="B19" s="1553"/>
      <c r="C19" s="1553"/>
      <c r="D19" s="1556"/>
      <c r="E19" s="1605"/>
      <c r="F19" s="1549"/>
      <c r="G19" s="1550"/>
      <c r="H19" s="1551"/>
      <c r="I19" s="1555"/>
      <c r="J19" s="1553"/>
      <c r="K19" s="1553"/>
      <c r="L19" s="1556"/>
      <c r="M19" s="7"/>
      <c r="N19" s="7"/>
      <c r="O19" s="7"/>
      <c r="P19" s="7"/>
      <c r="Q19" s="7"/>
      <c r="R19" s="7"/>
    </row>
    <row r="20" spans="1:21 16384:16384" ht="26.25" customHeight="1">
      <c r="A20" s="1559" t="s">
        <v>622</v>
      </c>
      <c r="B20" s="1560"/>
      <c r="C20" s="1560"/>
      <c r="D20" s="1561"/>
      <c r="E20" s="1315"/>
      <c r="F20" s="1320"/>
      <c r="G20" s="1326"/>
      <c r="H20" s="1316"/>
      <c r="I20" s="1562" t="s">
        <v>623</v>
      </c>
      <c r="J20" s="1560"/>
      <c r="K20" s="1560"/>
      <c r="L20" s="1561"/>
      <c r="M20" s="1563"/>
      <c r="N20" s="1564"/>
      <c r="O20" s="1564"/>
      <c r="P20" s="1564"/>
      <c r="Q20" s="1564"/>
      <c r="R20" s="1565"/>
    </row>
    <row r="21" spans="1:21 16384:16384" ht="26.25" customHeight="1">
      <c r="A21" s="1566" t="s">
        <v>624</v>
      </c>
      <c r="B21" s="1567"/>
      <c r="C21" s="1567"/>
      <c r="D21" s="1568"/>
      <c r="E21" s="1569"/>
      <c r="F21" s="1570"/>
      <c r="G21" s="1570"/>
      <c r="H21" s="437" t="s">
        <v>625</v>
      </c>
      <c r="I21" s="1571" t="s">
        <v>626</v>
      </c>
      <c r="J21" s="1572"/>
      <c r="K21" s="1572"/>
      <c r="L21" s="1573"/>
      <c r="M21" s="1574"/>
      <c r="N21" s="1575"/>
      <c r="O21" s="1283" t="s">
        <v>512</v>
      </c>
      <c r="P21" s="1283"/>
      <c r="Q21" s="1283"/>
      <c r="R21" s="1284"/>
    </row>
    <row r="22" spans="1:21 16384:16384" ht="9.9499999999999993" customHeight="1">
      <c r="A22" s="1521" t="s">
        <v>627</v>
      </c>
      <c r="B22" s="1522"/>
      <c r="C22" s="1522"/>
      <c r="D22" s="1523"/>
      <c r="E22" s="153" t="s">
        <v>628</v>
      </c>
      <c r="F22" s="1530"/>
      <c r="G22" s="1531"/>
      <c r="H22" s="437" t="s">
        <v>625</v>
      </c>
      <c r="I22" s="1532" t="s">
        <v>629</v>
      </c>
      <c r="J22" s="1522"/>
      <c r="K22" s="1522"/>
      <c r="L22" s="1523"/>
      <c r="M22" s="153" t="s">
        <v>628</v>
      </c>
      <c r="N22" s="1537"/>
      <c r="O22" s="1538"/>
      <c r="P22" s="1289" t="s">
        <v>512</v>
      </c>
      <c r="Q22" s="1289"/>
      <c r="R22" s="1290"/>
    </row>
    <row r="23" spans="1:21 16384:16384" ht="9.9499999999999993" customHeight="1">
      <c r="A23" s="1524"/>
      <c r="B23" s="1525"/>
      <c r="C23" s="1525"/>
      <c r="D23" s="1526"/>
      <c r="E23" s="154" t="s">
        <v>630</v>
      </c>
      <c r="F23" s="1539"/>
      <c r="G23" s="1540"/>
      <c r="H23" s="155" t="s">
        <v>625</v>
      </c>
      <c r="I23" s="1533"/>
      <c r="J23" s="1525"/>
      <c r="K23" s="1525"/>
      <c r="L23" s="1526"/>
      <c r="M23" s="154" t="s">
        <v>630</v>
      </c>
      <c r="N23" s="1541"/>
      <c r="O23" s="1542"/>
      <c r="P23" s="1254" t="s">
        <v>512</v>
      </c>
      <c r="Q23" s="1254"/>
      <c r="R23" s="1255"/>
    </row>
    <row r="24" spans="1:21 16384:16384" ht="9.9499999999999993" customHeight="1">
      <c r="A24" s="1527"/>
      <c r="B24" s="1528"/>
      <c r="C24" s="1528"/>
      <c r="D24" s="1529"/>
      <c r="E24" s="156" t="s">
        <v>631</v>
      </c>
      <c r="F24" s="1543"/>
      <c r="G24" s="1544"/>
      <c r="H24" s="157" t="s">
        <v>625</v>
      </c>
      <c r="I24" s="1534"/>
      <c r="J24" s="1535"/>
      <c r="K24" s="1535"/>
      <c r="L24" s="1536"/>
      <c r="M24" s="156" t="s">
        <v>631</v>
      </c>
      <c r="N24" s="1557"/>
      <c r="O24" s="1558"/>
      <c r="P24" s="1508" t="s">
        <v>512</v>
      </c>
      <c r="Q24" s="1508"/>
      <c r="R24" s="1509"/>
    </row>
    <row r="25" spans="1:21 16384:16384" ht="30.95" customHeight="1">
      <c r="A25" s="1500" t="s">
        <v>632</v>
      </c>
      <c r="B25" s="1501"/>
      <c r="C25" s="1501"/>
      <c r="D25" s="1510"/>
      <c r="E25" s="1511" t="s">
        <v>633</v>
      </c>
      <c r="F25" s="1512"/>
      <c r="G25" s="1512"/>
      <c r="H25" s="1512"/>
      <c r="I25" s="1512"/>
      <c r="J25" s="1513" t="s">
        <v>634</v>
      </c>
      <c r="K25" s="1514"/>
      <c r="L25" s="1514"/>
      <c r="M25" s="1514"/>
      <c r="N25" s="1515"/>
      <c r="O25" s="1512" t="s">
        <v>635</v>
      </c>
      <c r="P25" s="1514"/>
      <c r="Q25" s="1514"/>
      <c r="R25" s="1515"/>
    </row>
    <row r="26" spans="1:21 16384:16384" ht="18" customHeight="1">
      <c r="A26" s="1502"/>
      <c r="B26" s="1503"/>
      <c r="C26" s="1503"/>
      <c r="D26" s="1504"/>
      <c r="E26" s="1516"/>
      <c r="F26" s="1517"/>
      <c r="G26" s="1517"/>
      <c r="H26" s="1517"/>
      <c r="I26" s="1517"/>
      <c r="J26" s="1516"/>
      <c r="K26" s="1517"/>
      <c r="L26" s="1517"/>
      <c r="M26" s="1517"/>
      <c r="N26" s="1518"/>
      <c r="O26" s="1519"/>
      <c r="P26" s="1519"/>
      <c r="Q26" s="1519"/>
      <c r="R26" s="1520"/>
    </row>
    <row r="27" spans="1:21 16384:16384" ht="28.5" customHeight="1">
      <c r="A27" s="1500" t="s">
        <v>636</v>
      </c>
      <c r="B27" s="1501"/>
      <c r="C27" s="1501"/>
      <c r="D27" s="1501"/>
      <c r="E27" s="1505" t="s">
        <v>637</v>
      </c>
      <c r="F27" s="1506"/>
      <c r="G27" s="1506"/>
      <c r="H27" s="1506"/>
      <c r="I27" s="1507"/>
      <c r="J27" s="1505" t="s">
        <v>638</v>
      </c>
      <c r="K27" s="1506"/>
      <c r="L27" s="1506"/>
      <c r="M27" s="1506"/>
      <c r="N27" s="1507"/>
      <c r="O27" s="1505" t="s">
        <v>639</v>
      </c>
      <c r="P27" s="1506"/>
      <c r="Q27" s="1506"/>
      <c r="R27" s="1507"/>
    </row>
    <row r="28" spans="1:21 16384:16384" ht="18" customHeight="1">
      <c r="A28" s="1502"/>
      <c r="B28" s="1503"/>
      <c r="C28" s="1503"/>
      <c r="D28" s="1504"/>
      <c r="E28" s="1206"/>
      <c r="F28" s="1209"/>
      <c r="G28" s="1209"/>
      <c r="H28" s="1209"/>
      <c r="I28" s="1209"/>
      <c r="J28" s="1206"/>
      <c r="K28" s="1209"/>
      <c r="L28" s="1209"/>
      <c r="M28" s="1209"/>
      <c r="N28" s="1207"/>
      <c r="O28" s="1264"/>
      <c r="P28" s="1264"/>
      <c r="Q28" s="1264"/>
      <c r="R28" s="1265"/>
      <c r="U28" s="299"/>
      <c r="XFD28" s="299"/>
    </row>
    <row r="29" spans="1:21 16384:16384" ht="43.5" customHeight="1">
      <c r="A29" s="1473" t="s">
        <v>640</v>
      </c>
      <c r="B29" s="1474"/>
      <c r="C29" s="1474"/>
      <c r="D29" s="1474"/>
      <c r="E29" s="1475"/>
      <c r="F29" s="1476"/>
      <c r="G29" s="1476"/>
      <c r="H29" s="1476"/>
      <c r="I29" s="1476"/>
      <c r="J29" s="1476"/>
      <c r="K29" s="1476"/>
      <c r="L29" s="1476"/>
      <c r="M29" s="1476"/>
      <c r="N29" s="1476"/>
      <c r="O29" s="1476"/>
      <c r="P29" s="1476"/>
      <c r="Q29" s="1476"/>
      <c r="R29" s="1477"/>
    </row>
    <row r="30" spans="1:21 16384:16384" s="2" customFormat="1" ht="11.25" customHeight="1">
      <c r="A30" s="1478" t="s">
        <v>641</v>
      </c>
      <c r="B30" s="1479"/>
      <c r="C30" s="1479"/>
      <c r="D30" s="1480"/>
      <c r="E30" s="1487" t="s">
        <v>642</v>
      </c>
      <c r="F30" s="1488"/>
      <c r="G30" s="1488"/>
      <c r="H30" s="1489" t="s">
        <v>643</v>
      </c>
      <c r="I30" s="1489"/>
      <c r="J30" s="1489"/>
      <c r="K30" s="1489" t="s">
        <v>644</v>
      </c>
      <c r="L30" s="1489"/>
      <c r="M30" s="1489"/>
      <c r="N30" s="1489" t="s">
        <v>645</v>
      </c>
      <c r="O30" s="1489"/>
      <c r="P30" s="1489"/>
      <c r="Q30" s="1490"/>
      <c r="R30" s="1491"/>
    </row>
    <row r="31" spans="1:21 16384:16384" s="2" customFormat="1" ht="11.25" customHeight="1">
      <c r="A31" s="1481"/>
      <c r="B31" s="1482"/>
      <c r="C31" s="1482"/>
      <c r="D31" s="1483"/>
      <c r="E31" s="1494"/>
      <c r="F31" s="1496"/>
      <c r="G31" s="1495"/>
      <c r="H31" s="1494"/>
      <c r="I31" s="1496"/>
      <c r="J31" s="1495"/>
      <c r="K31" s="1494"/>
      <c r="L31" s="1496"/>
      <c r="M31" s="1495"/>
      <c r="N31" s="1494"/>
      <c r="O31" s="1496"/>
      <c r="P31" s="1495"/>
      <c r="Q31" s="1492"/>
      <c r="R31" s="1493"/>
    </row>
    <row r="32" spans="1:21 16384:16384" s="2" customFormat="1" ht="11.25" customHeight="1">
      <c r="A32" s="1481"/>
      <c r="B32" s="1482"/>
      <c r="C32" s="1482"/>
      <c r="D32" s="1483"/>
      <c r="E32" s="1498" t="s">
        <v>646</v>
      </c>
      <c r="F32" s="1498"/>
      <c r="G32" s="1498"/>
      <c r="H32" s="1498"/>
      <c r="I32" s="1489" t="s">
        <v>647</v>
      </c>
      <c r="J32" s="1489"/>
      <c r="K32" s="1489"/>
      <c r="L32" s="1489"/>
      <c r="M32" s="1489" t="s">
        <v>648</v>
      </c>
      <c r="N32" s="1489"/>
      <c r="O32" s="1489"/>
      <c r="P32" s="1489"/>
      <c r="Q32" s="1492"/>
      <c r="R32" s="1493"/>
    </row>
    <row r="33" spans="1:26" s="2" customFormat="1" ht="11.25" customHeight="1">
      <c r="A33" s="1481"/>
      <c r="B33" s="1482"/>
      <c r="C33" s="1482"/>
      <c r="D33" s="1483"/>
      <c r="E33" s="1497"/>
      <c r="F33" s="1497"/>
      <c r="G33" s="1497"/>
      <c r="H33" s="1494"/>
      <c r="I33" s="1499"/>
      <c r="J33" s="1499"/>
      <c r="K33" s="1499"/>
      <c r="L33" s="1499"/>
      <c r="M33" s="1499"/>
      <c r="N33" s="1499"/>
      <c r="O33" s="1499"/>
      <c r="P33" s="1499"/>
      <c r="Q33" s="1492"/>
      <c r="R33" s="1493"/>
    </row>
    <row r="34" spans="1:26" s="2" customFormat="1" ht="11.25" customHeight="1">
      <c r="A34" s="1481"/>
      <c r="B34" s="1482"/>
      <c r="C34" s="1482"/>
      <c r="D34" s="1483"/>
      <c r="E34" s="1489" t="s">
        <v>649</v>
      </c>
      <c r="F34" s="1489"/>
      <c r="G34" s="1489"/>
      <c r="H34" s="1489"/>
      <c r="I34" s="1489" t="s">
        <v>650</v>
      </c>
      <c r="J34" s="1489"/>
      <c r="K34" s="1489"/>
      <c r="L34" s="1489"/>
      <c r="M34" s="1489" t="s">
        <v>651</v>
      </c>
      <c r="N34" s="1489"/>
      <c r="O34" s="1489"/>
      <c r="P34" s="1489"/>
      <c r="Q34" s="1492"/>
      <c r="R34" s="1493"/>
    </row>
    <row r="35" spans="1:26" s="2" customFormat="1" ht="11.25" customHeight="1">
      <c r="A35" s="1484"/>
      <c r="B35" s="1485"/>
      <c r="C35" s="1485"/>
      <c r="D35" s="1486"/>
      <c r="E35" s="1497"/>
      <c r="F35" s="1497"/>
      <c r="G35" s="1497"/>
      <c r="H35" s="1497"/>
      <c r="I35" s="1497"/>
      <c r="J35" s="1497"/>
      <c r="K35" s="1497"/>
      <c r="L35" s="1497"/>
      <c r="M35" s="1497"/>
      <c r="N35" s="1497"/>
      <c r="O35" s="1497"/>
      <c r="P35" s="1497"/>
      <c r="Q35" s="1494"/>
      <c r="R35" s="1495"/>
    </row>
    <row r="36" spans="1:26" s="2" customFormat="1" ht="57" customHeight="1">
      <c r="A36" s="1272" t="s">
        <v>652</v>
      </c>
      <c r="B36" s="1273"/>
      <c r="C36" s="1273"/>
      <c r="D36" s="1273"/>
      <c r="E36" s="1143"/>
      <c r="F36" s="1283"/>
      <c r="G36" s="1283"/>
      <c r="H36" s="1283"/>
      <c r="I36" s="1283"/>
      <c r="J36" s="1283"/>
      <c r="K36" s="1283"/>
      <c r="L36" s="1283"/>
      <c r="M36" s="1283"/>
      <c r="N36" s="1283"/>
      <c r="O36" s="1283"/>
      <c r="P36" s="1283"/>
      <c r="Q36" s="1283"/>
      <c r="R36" s="1284"/>
    </row>
    <row r="37" spans="1:26" s="2" customFormat="1" ht="19.5" customHeight="1">
      <c r="A37" s="1444" t="s">
        <v>653</v>
      </c>
      <c r="B37" s="1444"/>
      <c r="C37" s="1444"/>
      <c r="D37" s="1444"/>
      <c r="E37" s="1444"/>
      <c r="F37" s="1444"/>
      <c r="G37" s="1444"/>
      <c r="H37" s="1444"/>
      <c r="I37" s="1444"/>
      <c r="J37" s="1444"/>
      <c r="K37" s="1444"/>
      <c r="L37" s="1444"/>
      <c r="M37" s="1444"/>
      <c r="N37" s="1444"/>
      <c r="O37" s="1444"/>
      <c r="P37" s="1444"/>
      <c r="Q37" s="1444"/>
      <c r="R37" s="1444"/>
    </row>
    <row r="38" spans="1:26" s="2" customFormat="1" ht="28.5" customHeight="1">
      <c r="A38" s="1444"/>
      <c r="B38" s="1444"/>
      <c r="C38" s="1444"/>
      <c r="D38" s="1444"/>
      <c r="E38" s="1444"/>
      <c r="F38" s="1444"/>
      <c r="G38" s="1444"/>
      <c r="H38" s="1444"/>
      <c r="I38" s="1444"/>
      <c r="J38" s="1444"/>
      <c r="K38" s="1444"/>
      <c r="L38" s="1444"/>
      <c r="M38" s="1444"/>
      <c r="N38" s="1444"/>
      <c r="O38" s="1444"/>
      <c r="P38" s="1444"/>
      <c r="Q38" s="1444"/>
      <c r="R38" s="1444"/>
    </row>
    <row r="39" spans="1:26" s="2" customFormat="1" ht="11.25">
      <c r="A39" s="1444" t="s">
        <v>654</v>
      </c>
      <c r="B39" s="1444"/>
      <c r="C39" s="1444"/>
      <c r="D39" s="1444"/>
      <c r="E39" s="1444"/>
      <c r="F39" s="1444"/>
      <c r="G39" s="1444"/>
      <c r="H39" s="1444"/>
      <c r="I39" s="1444"/>
      <c r="J39" s="1444"/>
      <c r="K39" s="1444"/>
      <c r="L39" s="1444"/>
      <c r="M39" s="1444"/>
      <c r="N39" s="1444"/>
      <c r="O39" s="1444"/>
      <c r="P39" s="1444"/>
      <c r="Q39" s="1444"/>
      <c r="R39" s="1444"/>
    </row>
    <row r="40" spans="1:26" s="2" customFormat="1" ht="11.25">
      <c r="A40" s="1444"/>
      <c r="B40" s="1444"/>
      <c r="C40" s="1444"/>
      <c r="D40" s="1444"/>
      <c r="E40" s="1444"/>
      <c r="F40" s="1444"/>
      <c r="G40" s="1444"/>
      <c r="H40" s="1444"/>
      <c r="I40" s="1444"/>
      <c r="J40" s="1444"/>
      <c r="K40" s="1444"/>
      <c r="L40" s="1444"/>
      <c r="M40" s="1444"/>
      <c r="N40" s="1444"/>
      <c r="O40" s="1444"/>
      <c r="P40" s="1444"/>
      <c r="Q40" s="1444"/>
      <c r="R40" s="1444"/>
    </row>
    <row r="41" spans="1:26" s="2" customFormat="1" ht="27.75" customHeight="1">
      <c r="A41" s="1444"/>
      <c r="B41" s="1444"/>
      <c r="C41" s="1444"/>
      <c r="D41" s="1444"/>
      <c r="E41" s="1444"/>
      <c r="F41" s="1444"/>
      <c r="G41" s="1444"/>
      <c r="H41" s="1444"/>
      <c r="I41" s="1444"/>
      <c r="J41" s="1444"/>
      <c r="K41" s="1444"/>
      <c r="L41" s="1444"/>
      <c r="M41" s="1444"/>
      <c r="N41" s="1444"/>
      <c r="O41" s="1444"/>
      <c r="P41" s="1444"/>
      <c r="Q41" s="1444"/>
      <c r="R41" s="1444"/>
    </row>
    <row r="42" spans="1:26" s="2" customFormat="1">
      <c r="A42" s="1444" t="s">
        <v>655</v>
      </c>
      <c r="B42" s="1444"/>
      <c r="C42" s="1444"/>
      <c r="D42" s="1444"/>
      <c r="E42" s="1444"/>
      <c r="F42" s="1444"/>
      <c r="G42" s="1444"/>
      <c r="H42" s="1444"/>
      <c r="I42" s="1444"/>
      <c r="J42" s="1444"/>
      <c r="K42" s="1444"/>
      <c r="L42" s="1444"/>
      <c r="M42" s="1444"/>
      <c r="N42" s="1444"/>
      <c r="O42" s="1444"/>
      <c r="P42" s="1444"/>
      <c r="Q42" s="1444"/>
      <c r="R42" s="1444"/>
    </row>
    <row r="43" spans="1:26" s="2" customFormat="1" ht="11.25">
      <c r="A43" s="158" t="s">
        <v>656</v>
      </c>
      <c r="B43" s="276"/>
      <c r="C43" s="276"/>
      <c r="D43" s="276"/>
      <c r="E43" s="276"/>
      <c r="F43" s="276"/>
      <c r="G43" s="158"/>
      <c r="H43" s="276"/>
      <c r="I43" s="276"/>
      <c r="J43" s="276"/>
      <c r="K43" s="276"/>
      <c r="L43" s="276"/>
      <c r="M43" s="276"/>
      <c r="N43" s="276"/>
      <c r="O43" s="276"/>
      <c r="P43" s="276"/>
      <c r="Q43" s="276"/>
      <c r="R43" s="276"/>
    </row>
    <row r="44" spans="1:26" s="2" customFormat="1">
      <c r="A44" s="1367" t="s">
        <v>657</v>
      </c>
      <c r="B44" s="1367"/>
      <c r="C44" s="1367"/>
      <c r="D44" s="1368"/>
      <c r="E44" s="562"/>
      <c r="F44" s="562"/>
      <c r="G44" s="562"/>
      <c r="H44" s="562"/>
      <c r="I44" s="562"/>
      <c r="J44" s="562"/>
      <c r="K44" s="562"/>
      <c r="L44" s="562"/>
      <c r="M44" s="562"/>
      <c r="N44" s="562"/>
      <c r="O44" s="562"/>
      <c r="P44" s="562"/>
      <c r="Q44" s="562"/>
      <c r="R44" s="562"/>
      <c r="S44" s="3"/>
      <c r="T44" s="36"/>
      <c r="U44" s="36"/>
      <c r="V44" s="36"/>
      <c r="W44" s="36"/>
      <c r="X44" s="36"/>
      <c r="Y44" s="36"/>
      <c r="Z44" s="36"/>
    </row>
    <row r="45" spans="1:26" s="2" customFormat="1">
      <c r="A45" s="1367"/>
      <c r="B45" s="1367"/>
      <c r="C45" s="1367"/>
      <c r="D45" s="562"/>
      <c r="E45" s="562"/>
      <c r="F45" s="562"/>
      <c r="G45" s="562"/>
      <c r="H45" s="562"/>
      <c r="I45" s="562"/>
      <c r="J45" s="562"/>
      <c r="K45" s="562"/>
      <c r="L45" s="562"/>
      <c r="M45" s="562"/>
      <c r="N45" s="562"/>
      <c r="O45" s="562"/>
      <c r="P45" s="562"/>
      <c r="Q45" s="562"/>
      <c r="R45" s="562"/>
      <c r="S45" s="3"/>
      <c r="T45" s="36"/>
      <c r="U45" s="36"/>
      <c r="V45" s="36"/>
      <c r="W45" s="36"/>
      <c r="X45" s="36"/>
      <c r="Y45" s="36"/>
      <c r="Z45" s="36"/>
    </row>
    <row r="46" spans="1:26" s="301" customFormat="1" ht="31.5" customHeight="1">
      <c r="A46" s="1379" t="s">
        <v>658</v>
      </c>
      <c r="B46" s="1368"/>
      <c r="C46" s="1368"/>
      <c r="D46" s="1368"/>
      <c r="E46" s="1368"/>
      <c r="F46" s="1368"/>
      <c r="G46" s="1368"/>
      <c r="H46" s="1368"/>
      <c r="I46" s="1368"/>
      <c r="J46" s="1368"/>
      <c r="K46" s="1368"/>
      <c r="L46" s="1368"/>
      <c r="M46" s="1368"/>
      <c r="N46" s="1368"/>
      <c r="O46" s="1368"/>
      <c r="P46" s="1368"/>
      <c r="Q46" s="1368"/>
      <c r="R46" s="1368"/>
      <c r="S46" s="344"/>
      <c r="T46" s="344"/>
      <c r="U46" s="344"/>
      <c r="V46" s="344"/>
      <c r="W46" s="344"/>
      <c r="X46" s="344"/>
      <c r="Y46" s="344"/>
      <c r="Z46" s="344"/>
    </row>
    <row r="47" spans="1:26" s="2" customFormat="1" ht="12" customHeight="1">
      <c r="A47" s="1369" t="s">
        <v>659</v>
      </c>
      <c r="B47" s="1370"/>
      <c r="C47" s="1370"/>
      <c r="D47" s="1371"/>
      <c r="E47" s="1396" t="s">
        <v>660</v>
      </c>
      <c r="F47" s="1396"/>
      <c r="G47" s="1396"/>
      <c r="H47" s="1396"/>
      <c r="I47" s="1396"/>
      <c r="J47" s="1396"/>
      <c r="K47" s="1396"/>
      <c r="L47" s="1396"/>
      <c r="M47" s="1396"/>
      <c r="N47" s="1396"/>
      <c r="O47" s="1396"/>
      <c r="P47" s="1396"/>
      <c r="Q47" s="1396"/>
      <c r="R47" s="1396"/>
      <c r="S47" s="3"/>
      <c r="T47" s="36"/>
      <c r="U47" s="36"/>
      <c r="V47" s="36"/>
      <c r="W47" s="36"/>
      <c r="X47" s="36"/>
      <c r="Y47" s="36"/>
      <c r="Z47" s="36"/>
    </row>
    <row r="48" spans="1:26" s="2" customFormat="1" ht="30" customHeight="1">
      <c r="A48" s="833"/>
      <c r="B48" s="834"/>
      <c r="C48" s="834"/>
      <c r="D48" s="1372"/>
      <c r="E48" s="1397"/>
      <c r="F48" s="1396"/>
      <c r="G48" s="1396"/>
      <c r="H48" s="1396"/>
      <c r="I48" s="1396"/>
      <c r="J48" s="1396"/>
      <c r="K48" s="1396"/>
      <c r="L48" s="1396"/>
      <c r="M48" s="1396"/>
      <c r="N48" s="1396"/>
      <c r="O48" s="1396"/>
      <c r="P48" s="1396"/>
      <c r="Q48" s="1396"/>
      <c r="R48" s="1396"/>
      <c r="S48" s="3"/>
      <c r="T48" s="36"/>
      <c r="U48" s="36"/>
      <c r="V48" s="36"/>
      <c r="W48" s="36"/>
      <c r="X48" s="36"/>
      <c r="Y48" s="36"/>
      <c r="Z48" s="36"/>
    </row>
    <row r="49" spans="1:26" s="2" customFormat="1" ht="22.5" customHeight="1">
      <c r="A49" s="833"/>
      <c r="B49" s="834"/>
      <c r="C49" s="834"/>
      <c r="D49" s="1372"/>
      <c r="E49" s="345"/>
      <c r="F49" s="1376" t="s">
        <v>661</v>
      </c>
      <c r="G49" s="1377"/>
      <c r="H49" s="1377"/>
      <c r="I49" s="1377"/>
      <c r="J49" s="1377"/>
      <c r="K49" s="1377"/>
      <c r="L49" s="1377"/>
      <c r="M49" s="1377"/>
      <c r="N49" s="1377"/>
      <c r="O49" s="1377"/>
      <c r="P49" s="1377"/>
      <c r="Q49" s="1377"/>
      <c r="R49" s="1378"/>
      <c r="S49" s="146" t="str">
        <f>IF(COUNTIF(ロール対応表ｰ1001!$D$58:$S$58,F49)=0,"【ERROR正しいロールを選択してください】","")</f>
        <v/>
      </c>
      <c r="T49" s="36"/>
      <c r="U49" s="36"/>
      <c r="V49" s="36"/>
      <c r="W49" s="36"/>
      <c r="X49" s="36"/>
      <c r="Y49" s="36"/>
      <c r="Z49" s="36"/>
    </row>
    <row r="50" spans="1:26" s="2" customFormat="1" ht="12" customHeight="1">
      <c r="A50" s="833"/>
      <c r="B50" s="834"/>
      <c r="C50" s="834"/>
      <c r="D50" s="1372"/>
      <c r="E50" s="1397" t="s">
        <v>662</v>
      </c>
      <c r="F50" s="1396"/>
      <c r="G50" s="1396"/>
      <c r="H50" s="1396"/>
      <c r="I50" s="1396"/>
      <c r="J50" s="1396"/>
      <c r="K50" s="1396"/>
      <c r="L50" s="1396"/>
      <c r="M50" s="1396"/>
      <c r="N50" s="1396"/>
      <c r="O50" s="1396"/>
      <c r="P50" s="1396"/>
      <c r="Q50" s="1396"/>
      <c r="R50" s="1396"/>
      <c r="S50" s="3"/>
      <c r="T50" s="36"/>
      <c r="U50" s="36"/>
      <c r="V50" s="36"/>
      <c r="W50" s="36"/>
      <c r="X50" s="36"/>
      <c r="Y50" s="36"/>
      <c r="Z50" s="36"/>
    </row>
    <row r="51" spans="1:26" s="2" customFormat="1" ht="22.5" customHeight="1">
      <c r="A51" s="1373"/>
      <c r="B51" s="1374"/>
      <c r="C51" s="1374"/>
      <c r="D51" s="1375"/>
      <c r="E51" s="346"/>
      <c r="F51" s="1376" t="s">
        <v>663</v>
      </c>
      <c r="G51" s="1377"/>
      <c r="H51" s="1377"/>
      <c r="I51" s="1377"/>
      <c r="J51" s="1377"/>
      <c r="K51" s="1377"/>
      <c r="L51" s="1377"/>
      <c r="M51" s="1377"/>
      <c r="N51" s="1377"/>
      <c r="O51" s="1377"/>
      <c r="P51" s="1377"/>
      <c r="Q51" s="1377"/>
      <c r="R51" s="1378"/>
      <c r="S51" s="146" t="str">
        <f>IF(COUNTIF(ロール対応表ｰ1001!$D$59:$S$59,F51)=0,"【ERROR正しいロールを選択してください】","")</f>
        <v/>
      </c>
      <c r="T51" s="36"/>
      <c r="U51" s="36"/>
      <c r="V51" s="36"/>
      <c r="W51" s="36"/>
      <c r="X51" s="36"/>
      <c r="Y51" s="36"/>
      <c r="Z51" s="36"/>
    </row>
    <row r="52" spans="1:26" s="2" customFormat="1" ht="30" customHeight="1">
      <c r="A52" s="1142" t="s">
        <v>664</v>
      </c>
      <c r="B52" s="1142"/>
      <c r="C52" s="1142"/>
      <c r="D52" s="1142"/>
      <c r="E52" s="1612" t="s">
        <v>665</v>
      </c>
      <c r="F52" s="1613"/>
      <c r="G52" s="1613"/>
      <c r="H52" s="1613"/>
      <c r="I52" s="1613"/>
      <c r="J52" s="1613"/>
      <c r="K52" s="1613"/>
      <c r="L52" s="1613"/>
      <c r="M52" s="1613"/>
      <c r="N52" s="1613"/>
      <c r="O52" s="1614"/>
      <c r="P52" s="1315"/>
      <c r="Q52" s="1326"/>
      <c r="R52" s="1316"/>
      <c r="S52" s="146"/>
    </row>
    <row r="53" spans="1:26" s="2" customFormat="1" ht="48.75" customHeight="1">
      <c r="A53" s="1142"/>
      <c r="B53" s="1142"/>
      <c r="C53" s="1142"/>
      <c r="D53" s="1142"/>
      <c r="E53" s="1615" t="s">
        <v>666</v>
      </c>
      <c r="F53" s="1616"/>
      <c r="G53" s="1616"/>
      <c r="H53" s="1616"/>
      <c r="I53" s="1616"/>
      <c r="J53" s="1616"/>
      <c r="K53" s="1616"/>
      <c r="L53" s="1616"/>
      <c r="M53" s="1616"/>
      <c r="N53" s="1616"/>
      <c r="O53" s="1616"/>
      <c r="P53" s="1616"/>
      <c r="Q53" s="1616"/>
      <c r="R53" s="1616"/>
      <c r="S53" s="146"/>
    </row>
    <row r="54" spans="1:26" s="2" customFormat="1" ht="23.25" customHeight="1">
      <c r="A54" s="1142"/>
      <c r="B54" s="1142"/>
      <c r="C54" s="1142"/>
      <c r="D54" s="1142"/>
      <c r="E54" s="366"/>
      <c r="F54" s="1617" t="s">
        <v>667</v>
      </c>
      <c r="G54" s="1618"/>
      <c r="H54" s="1618"/>
      <c r="I54" s="1618"/>
      <c r="J54" s="1618"/>
      <c r="K54" s="1618"/>
      <c r="L54" s="1618"/>
      <c r="M54" s="1618"/>
      <c r="N54" s="1618"/>
      <c r="O54" s="1618"/>
      <c r="P54" s="1618"/>
      <c r="Q54" s="1618"/>
      <c r="R54" s="1619"/>
      <c r="S54" s="146"/>
    </row>
    <row r="55" spans="1:26" s="2" customFormat="1" ht="23.25" customHeight="1">
      <c r="A55" s="1142"/>
      <c r="B55" s="1142"/>
      <c r="C55" s="1142"/>
      <c r="D55" s="1142"/>
      <c r="E55" s="366"/>
      <c r="F55" s="1617" t="s">
        <v>668</v>
      </c>
      <c r="G55" s="1618"/>
      <c r="H55" s="1618"/>
      <c r="I55" s="1618"/>
      <c r="J55" s="1618"/>
      <c r="K55" s="1618"/>
      <c r="L55" s="1618"/>
      <c r="M55" s="1618"/>
      <c r="N55" s="1618"/>
      <c r="O55" s="1618"/>
      <c r="P55" s="1618"/>
      <c r="Q55" s="1618"/>
      <c r="R55" s="1619"/>
      <c r="S55" s="146"/>
    </row>
    <row r="56" spans="1:26" s="2" customFormat="1" ht="23.25" customHeight="1">
      <c r="A56" s="1142"/>
      <c r="B56" s="1142"/>
      <c r="C56" s="1142"/>
      <c r="D56" s="1142"/>
      <c r="E56" s="366"/>
      <c r="F56" s="1617" t="s">
        <v>669</v>
      </c>
      <c r="G56" s="1618"/>
      <c r="H56" s="1618"/>
      <c r="I56" s="1618"/>
      <c r="J56" s="1618"/>
      <c r="K56" s="1618"/>
      <c r="L56" s="1618"/>
      <c r="M56" s="1618"/>
      <c r="N56" s="1618"/>
      <c r="O56" s="1618"/>
      <c r="P56" s="1618"/>
      <c r="Q56" s="1618"/>
      <c r="R56" s="1619"/>
      <c r="S56" s="146"/>
    </row>
    <row r="57" spans="1:26" s="2" customFormat="1" ht="23.25" customHeight="1">
      <c r="A57" s="1142"/>
      <c r="B57" s="1142"/>
      <c r="C57" s="1142"/>
      <c r="D57" s="1142"/>
      <c r="E57" s="366"/>
      <c r="F57" s="1617" t="s">
        <v>670</v>
      </c>
      <c r="G57" s="1618"/>
      <c r="H57" s="1618"/>
      <c r="I57" s="1618"/>
      <c r="J57" s="1618"/>
      <c r="K57" s="1618"/>
      <c r="L57" s="1618"/>
      <c r="M57" s="1618"/>
      <c r="N57" s="1618"/>
      <c r="O57" s="1618"/>
      <c r="P57" s="1618"/>
      <c r="Q57" s="1618"/>
      <c r="R57" s="1619"/>
      <c r="S57" s="146"/>
    </row>
    <row r="58" spans="1:26" s="2" customFormat="1" ht="49.5" customHeight="1">
      <c r="A58" s="1142"/>
      <c r="B58" s="1142"/>
      <c r="C58" s="1142"/>
      <c r="D58" s="1142"/>
      <c r="E58" s="355"/>
      <c r="F58" s="1620"/>
      <c r="G58" s="1621"/>
      <c r="H58" s="1621"/>
      <c r="I58" s="1621"/>
      <c r="J58" s="1621"/>
      <c r="K58" s="1621"/>
      <c r="L58" s="1621"/>
      <c r="M58" s="1621"/>
      <c r="N58" s="1621"/>
      <c r="O58" s="1621"/>
      <c r="P58" s="1621"/>
      <c r="Q58" s="1621"/>
      <c r="R58" s="1622"/>
      <c r="S58" s="146"/>
    </row>
    <row r="59" spans="1:26" s="2" customFormat="1" ht="13.5">
      <c r="A59" s="347"/>
      <c r="B59" s="347"/>
      <c r="C59" s="347"/>
      <c r="D59" s="347"/>
      <c r="E59" s="347"/>
      <c r="F59" s="347"/>
      <c r="G59" s="347"/>
      <c r="H59" s="347"/>
      <c r="I59" s="347"/>
      <c r="J59" s="347"/>
      <c r="K59" s="347"/>
      <c r="L59" s="347"/>
      <c r="M59" s="347"/>
      <c r="N59" s="347"/>
      <c r="O59" s="347"/>
      <c r="P59" s="347"/>
      <c r="Q59" s="347"/>
      <c r="R59" s="347"/>
      <c r="S59" s="36"/>
      <c r="T59" s="36"/>
      <c r="U59" s="36"/>
      <c r="V59" s="36"/>
      <c r="W59" s="36"/>
      <c r="X59" s="36"/>
      <c r="Y59" s="36"/>
      <c r="Z59" s="36"/>
    </row>
    <row r="60" spans="1:26" s="2" customFormat="1" ht="13.5">
      <c r="A60" s="44" t="s">
        <v>671</v>
      </c>
      <c r="B60" s="348"/>
      <c r="C60" s="348"/>
      <c r="D60" s="348"/>
      <c r="E60" s="348"/>
      <c r="F60" s="348"/>
      <c r="G60" s="348"/>
      <c r="H60" s="348"/>
      <c r="I60" s="348"/>
      <c r="J60" s="348"/>
      <c r="K60" s="348"/>
      <c r="L60" s="348"/>
      <c r="M60" s="348"/>
      <c r="N60" s="348"/>
      <c r="O60" s="348"/>
      <c r="P60" s="348"/>
      <c r="Q60" s="348"/>
      <c r="R60" s="348"/>
      <c r="S60" s="3"/>
      <c r="T60" s="36"/>
      <c r="U60" s="36"/>
      <c r="V60" s="36"/>
      <c r="W60" s="36"/>
      <c r="X60" s="36"/>
      <c r="Y60" s="36"/>
      <c r="Z60" s="36"/>
    </row>
    <row r="61" spans="1:26" s="2" customFormat="1">
      <c r="A61" s="1450" t="s">
        <v>672</v>
      </c>
      <c r="B61" s="832"/>
      <c r="C61" s="832"/>
      <c r="D61" s="1451"/>
      <c r="E61" s="1452" t="s">
        <v>673</v>
      </c>
      <c r="F61" s="1453"/>
      <c r="G61" s="1453"/>
      <c r="H61" s="1453"/>
      <c r="I61" s="1453"/>
      <c r="J61" s="1453"/>
      <c r="K61" s="1453"/>
      <c r="L61" s="1453"/>
      <c r="M61" s="1453"/>
      <c r="N61" s="1453"/>
      <c r="O61" s="1453"/>
      <c r="P61" s="1453"/>
      <c r="Q61" s="1453"/>
      <c r="R61" s="1454"/>
      <c r="S61" s="3"/>
      <c r="T61" s="36"/>
      <c r="U61" s="36"/>
      <c r="V61" s="36"/>
      <c r="W61" s="36"/>
      <c r="X61" s="36"/>
      <c r="Y61" s="36"/>
      <c r="Z61" s="36"/>
    </row>
    <row r="62" spans="1:26" s="2" customFormat="1" ht="30" customHeight="1">
      <c r="A62" s="833"/>
      <c r="B62" s="834"/>
      <c r="C62" s="834"/>
      <c r="D62" s="1372"/>
      <c r="E62" s="349"/>
      <c r="F62" s="1455" t="s">
        <v>674</v>
      </c>
      <c r="G62" s="1456"/>
      <c r="H62" s="1456"/>
      <c r="I62" s="1456"/>
      <c r="J62" s="1456"/>
      <c r="K62" s="1456"/>
      <c r="L62" s="1456"/>
      <c r="M62" s="1456"/>
      <c r="N62" s="1456"/>
      <c r="O62" s="1456"/>
      <c r="P62" s="1456"/>
      <c r="Q62" s="1456"/>
      <c r="R62" s="1457"/>
      <c r="S62" s="3"/>
      <c r="T62" s="36"/>
      <c r="U62" s="36"/>
      <c r="V62" s="36"/>
      <c r="W62" s="36"/>
      <c r="X62" s="36"/>
      <c r="Y62" s="36"/>
      <c r="Z62" s="36"/>
    </row>
    <row r="63" spans="1:26" s="2" customFormat="1">
      <c r="A63" s="831" t="s">
        <v>675</v>
      </c>
      <c r="B63" s="832"/>
      <c r="C63" s="832"/>
      <c r="D63" s="1451"/>
      <c r="E63" s="1464" t="s">
        <v>676</v>
      </c>
      <c r="F63" s="1453"/>
      <c r="G63" s="1453"/>
      <c r="H63" s="1453"/>
      <c r="I63" s="1453"/>
      <c r="J63" s="1453"/>
      <c r="K63" s="1453"/>
      <c r="L63" s="1453"/>
      <c r="M63" s="1453"/>
      <c r="N63" s="1453"/>
      <c r="O63" s="1453"/>
      <c r="P63" s="1453"/>
      <c r="Q63" s="1453"/>
      <c r="R63" s="1454"/>
      <c r="S63" s="3"/>
      <c r="T63" s="36"/>
      <c r="U63" s="36"/>
      <c r="V63" s="36"/>
      <c r="W63" s="36"/>
      <c r="X63" s="36"/>
      <c r="Y63" s="36"/>
      <c r="Z63" s="36"/>
    </row>
    <row r="64" spans="1:26" s="2" customFormat="1" ht="105.75" customHeight="1">
      <c r="A64" s="835"/>
      <c r="B64" s="836"/>
      <c r="C64" s="836"/>
      <c r="D64" s="1463"/>
      <c r="E64" s="1465"/>
      <c r="F64" s="1466"/>
      <c r="G64" s="1466"/>
      <c r="H64" s="1466"/>
      <c r="I64" s="1466"/>
      <c r="J64" s="1466"/>
      <c r="K64" s="1466"/>
      <c r="L64" s="1466"/>
      <c r="M64" s="1466"/>
      <c r="N64" s="1466"/>
      <c r="O64" s="1466"/>
      <c r="P64" s="1466"/>
      <c r="Q64" s="1466"/>
      <c r="R64" s="1467"/>
      <c r="S64" s="3"/>
      <c r="T64" s="36"/>
      <c r="U64" s="36"/>
      <c r="V64" s="36"/>
      <c r="W64" s="36"/>
      <c r="X64" s="36"/>
      <c r="Y64" s="36"/>
      <c r="Z64" s="36"/>
    </row>
    <row r="65" spans="1:29" s="2" customFormat="1" ht="83.25" customHeight="1">
      <c r="A65" s="1450" t="s">
        <v>677</v>
      </c>
      <c r="B65" s="1468"/>
      <c r="C65" s="1468"/>
      <c r="D65" s="1469"/>
      <c r="E65" s="1452" t="s">
        <v>678</v>
      </c>
      <c r="F65" s="1453"/>
      <c r="G65" s="1453"/>
      <c r="H65" s="1453"/>
      <c r="I65" s="1453"/>
      <c r="J65" s="1453"/>
      <c r="K65" s="1453"/>
      <c r="L65" s="1453"/>
      <c r="M65" s="1453"/>
      <c r="N65" s="1453"/>
      <c r="O65" s="1453"/>
      <c r="P65" s="1453"/>
      <c r="Q65" s="1453"/>
      <c r="R65" s="1454"/>
      <c r="S65" s="350"/>
      <c r="T65" s="36"/>
      <c r="U65" s="36"/>
      <c r="V65" s="36"/>
      <c r="W65" s="36"/>
      <c r="X65" s="36"/>
      <c r="Y65" s="36"/>
      <c r="Z65" s="36"/>
    </row>
    <row r="66" spans="1:29" s="2" customFormat="1" ht="22.5" customHeight="1">
      <c r="A66" s="1470"/>
      <c r="B66" s="1471"/>
      <c r="C66" s="1471"/>
      <c r="D66" s="1472"/>
      <c r="E66" s="1338" t="s">
        <v>679</v>
      </c>
      <c r="F66" s="552"/>
      <c r="G66" s="1339"/>
      <c r="H66" s="512" t="str">
        <f>IF(F49=0,"自動で入力されます",F49)</f>
        <v>プルダウンメニューよりロールを選択してください</v>
      </c>
      <c r="I66" s="552"/>
      <c r="J66" s="552"/>
      <c r="K66" s="552"/>
      <c r="L66" s="552"/>
      <c r="M66" s="552"/>
      <c r="N66" s="552"/>
      <c r="O66" s="552"/>
      <c r="P66" s="552"/>
      <c r="Q66" s="552"/>
      <c r="R66" s="548"/>
      <c r="S66" s="3"/>
      <c r="T66" s="36"/>
      <c r="U66" s="36"/>
      <c r="V66" s="36"/>
      <c r="W66" s="36"/>
      <c r="X66" s="36"/>
      <c r="Y66" s="36"/>
      <c r="Z66" s="36"/>
    </row>
    <row r="67" spans="1:29" s="2" customFormat="1" ht="105" customHeight="1">
      <c r="A67" s="1470"/>
      <c r="B67" s="1471"/>
      <c r="C67" s="1471"/>
      <c r="D67" s="1472"/>
      <c r="E67" s="1340"/>
      <c r="F67" s="1341"/>
      <c r="G67" s="1341"/>
      <c r="H67" s="1341"/>
      <c r="I67" s="1341"/>
      <c r="J67" s="1341"/>
      <c r="K67" s="1341"/>
      <c r="L67" s="1341"/>
      <c r="M67" s="1341"/>
      <c r="N67" s="1341"/>
      <c r="O67" s="1341"/>
      <c r="P67" s="1341"/>
      <c r="Q67" s="1341"/>
      <c r="R67" s="1342"/>
      <c r="S67" s="3"/>
      <c r="T67" s="36"/>
      <c r="U67" s="36"/>
      <c r="V67" s="36"/>
      <c r="W67" s="36"/>
      <c r="X67" s="36"/>
      <c r="Y67" s="36"/>
      <c r="Z67" s="36"/>
    </row>
    <row r="68" spans="1:29" s="2" customFormat="1" ht="22.5" customHeight="1">
      <c r="A68" s="1470"/>
      <c r="B68" s="1471"/>
      <c r="C68" s="1471"/>
      <c r="D68" s="1472"/>
      <c r="E68" s="1343" t="s">
        <v>680</v>
      </c>
      <c r="F68" s="661"/>
      <c r="G68" s="661"/>
      <c r="H68" s="512" t="str">
        <f>IF(F51=0,"自動で入力されます",F51)</f>
        <v>プルダウンメニューよりロールを選択してください（任意）</v>
      </c>
      <c r="I68" s="552"/>
      <c r="J68" s="552"/>
      <c r="K68" s="552"/>
      <c r="L68" s="552"/>
      <c r="M68" s="552"/>
      <c r="N68" s="552"/>
      <c r="O68" s="552"/>
      <c r="P68" s="552"/>
      <c r="Q68" s="552"/>
      <c r="R68" s="548"/>
      <c r="S68" s="3"/>
      <c r="T68" s="36"/>
      <c r="U68" s="36"/>
      <c r="V68" s="36"/>
      <c r="W68" s="36"/>
      <c r="X68" s="36"/>
      <c r="Y68" s="36"/>
      <c r="Z68" s="36"/>
    </row>
    <row r="69" spans="1:29" s="2" customFormat="1" ht="105" customHeight="1">
      <c r="A69" s="1470"/>
      <c r="B69" s="1471"/>
      <c r="C69" s="1471"/>
      <c r="D69" s="1472"/>
      <c r="E69" s="1340"/>
      <c r="F69" s="1341"/>
      <c r="G69" s="1341"/>
      <c r="H69" s="1341"/>
      <c r="I69" s="1341"/>
      <c r="J69" s="1341"/>
      <c r="K69" s="1341"/>
      <c r="L69" s="1341"/>
      <c r="M69" s="1341"/>
      <c r="N69" s="1341"/>
      <c r="O69" s="1341"/>
      <c r="P69" s="1341"/>
      <c r="Q69" s="1341"/>
      <c r="R69" s="1342"/>
      <c r="S69" s="3"/>
      <c r="T69" s="36"/>
      <c r="U69" s="36"/>
      <c r="V69" s="36"/>
      <c r="W69" s="36"/>
      <c r="X69" s="36"/>
      <c r="Y69" s="36"/>
      <c r="Z69" s="36"/>
    </row>
    <row r="70" spans="1:29" s="2" customFormat="1" ht="22.5" customHeight="1">
      <c r="A70" s="720" t="s">
        <v>681</v>
      </c>
      <c r="B70" s="808"/>
      <c r="C70" s="808"/>
      <c r="D70" s="808"/>
      <c r="E70" s="658"/>
      <c r="F70" s="1395"/>
      <c r="G70" s="1395"/>
      <c r="H70" s="1395"/>
      <c r="I70" s="1458" t="s">
        <v>445</v>
      </c>
      <c r="J70" s="1459"/>
      <c r="K70" s="1460"/>
      <c r="L70" s="1461"/>
      <c r="M70" s="1461"/>
      <c r="N70" s="1461"/>
      <c r="O70" s="1461"/>
      <c r="P70" s="1461"/>
      <c r="Q70" s="1461"/>
      <c r="R70" s="1462"/>
      <c r="S70" s="3"/>
      <c r="T70" s="36"/>
      <c r="U70" s="36"/>
      <c r="V70" s="36"/>
      <c r="W70" s="36"/>
      <c r="X70" s="36"/>
      <c r="Y70" s="36"/>
      <c r="Z70" s="36"/>
    </row>
    <row r="71" spans="1:29" s="2" customFormat="1" ht="11.25">
      <c r="A71" s="351"/>
      <c r="B71" s="265"/>
      <c r="C71" s="265"/>
      <c r="D71" s="265"/>
      <c r="E71" s="265"/>
      <c r="F71" s="265"/>
      <c r="G71" s="351"/>
      <c r="H71" s="265"/>
      <c r="I71" s="265"/>
      <c r="J71" s="265"/>
      <c r="K71" s="265"/>
      <c r="L71" s="265"/>
      <c r="M71" s="265"/>
      <c r="N71" s="265"/>
      <c r="O71" s="265"/>
      <c r="P71" s="265"/>
      <c r="Q71" s="265"/>
      <c r="R71" s="265"/>
      <c r="S71" s="36"/>
      <c r="T71" s="36"/>
      <c r="U71" s="36"/>
      <c r="V71" s="36"/>
      <c r="W71" s="36"/>
      <c r="X71" s="36"/>
      <c r="Y71" s="36"/>
      <c r="Z71" s="36"/>
    </row>
    <row r="72" spans="1:29" ht="21" customHeight="1">
      <c r="A72" s="343" t="s">
        <v>682</v>
      </c>
      <c r="B72" s="342"/>
      <c r="C72" s="342"/>
      <c r="D72" s="342"/>
      <c r="E72" s="3"/>
      <c r="F72" s="348"/>
      <c r="G72" s="352"/>
      <c r="H72" s="352"/>
      <c r="I72" s="352"/>
      <c r="J72" s="352"/>
      <c r="K72" s="352"/>
      <c r="L72" s="352"/>
      <c r="M72" s="352"/>
      <c r="N72" s="352"/>
      <c r="O72" s="352"/>
      <c r="P72" s="352"/>
      <c r="Q72" s="352"/>
      <c r="R72" s="352"/>
      <c r="S72" s="3"/>
      <c r="T72" s="41"/>
      <c r="U72" s="41"/>
      <c r="V72" s="41"/>
      <c r="W72" s="353"/>
      <c r="X72" s="41"/>
      <c r="Y72" s="3"/>
      <c r="Z72" s="3"/>
    </row>
    <row r="73" spans="1:29" ht="44.25" customHeight="1">
      <c r="A73" s="1366" t="s">
        <v>683</v>
      </c>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row>
    <row r="74" spans="1:29" ht="60" customHeight="1">
      <c r="A74" s="1428" t="s">
        <v>684</v>
      </c>
      <c r="B74" s="1430" t="s">
        <v>685</v>
      </c>
      <c r="C74" s="1431"/>
      <c r="D74" s="1431"/>
      <c r="E74" s="1431"/>
      <c r="F74" s="1432"/>
      <c r="G74" s="1436" t="s">
        <v>686</v>
      </c>
      <c r="H74" s="1437"/>
      <c r="I74" s="1437"/>
      <c r="J74" s="1437"/>
      <c r="K74" s="1438"/>
      <c r="L74" s="1430" t="s">
        <v>687</v>
      </c>
      <c r="M74" s="1432"/>
      <c r="N74" s="1442" t="s">
        <v>688</v>
      </c>
      <c r="O74" s="1445" t="s">
        <v>689</v>
      </c>
      <c r="P74" s="1445" t="s">
        <v>690</v>
      </c>
      <c r="Q74" s="1447" t="s">
        <v>691</v>
      </c>
      <c r="R74" s="1448"/>
      <c r="S74" s="1448"/>
      <c r="T74" s="1448"/>
      <c r="U74" s="1449"/>
      <c r="V74" s="1116" t="s">
        <v>692</v>
      </c>
      <c r="W74" s="1421"/>
      <c r="X74" s="1421"/>
      <c r="Y74" s="1421"/>
      <c r="Z74" s="1422"/>
      <c r="AA74" s="1116" t="s">
        <v>693</v>
      </c>
      <c r="AB74" s="1117"/>
      <c r="AC74" s="1118"/>
    </row>
    <row r="75" spans="1:29" ht="21.75" customHeight="1">
      <c r="A75" s="1429"/>
      <c r="B75" s="1433"/>
      <c r="C75" s="1434"/>
      <c r="D75" s="1434"/>
      <c r="E75" s="1434"/>
      <c r="F75" s="1435"/>
      <c r="G75" s="1439"/>
      <c r="H75" s="1440"/>
      <c r="I75" s="1440"/>
      <c r="J75" s="1440"/>
      <c r="K75" s="1441"/>
      <c r="L75" s="1433"/>
      <c r="M75" s="1435"/>
      <c r="N75" s="1443"/>
      <c r="O75" s="1446"/>
      <c r="P75" s="1446"/>
      <c r="Q75" s="1419" t="s">
        <v>694</v>
      </c>
      <c r="R75" s="1420"/>
      <c r="S75" s="1419" t="s">
        <v>695</v>
      </c>
      <c r="T75" s="1420"/>
      <c r="U75" s="354" t="s">
        <v>28</v>
      </c>
      <c r="V75" s="1423"/>
      <c r="W75" s="1424"/>
      <c r="X75" s="1424"/>
      <c r="Y75" s="1424"/>
      <c r="Z75" s="1425"/>
      <c r="AA75" s="1119"/>
      <c r="AB75" s="1120"/>
      <c r="AC75" s="1121"/>
    </row>
    <row r="76" spans="1:29" s="299" customFormat="1" ht="15" customHeight="1">
      <c r="A76" s="1391">
        <v>1</v>
      </c>
      <c r="B76" s="1393"/>
      <c r="C76" s="1346"/>
      <c r="D76" s="1346"/>
      <c r="E76" s="1346"/>
      <c r="F76" s="1347"/>
      <c r="G76" s="1345"/>
      <c r="H76" s="1346"/>
      <c r="I76" s="1346"/>
      <c r="J76" s="1346"/>
      <c r="K76" s="1347"/>
      <c r="L76" s="1354"/>
      <c r="M76" s="1355"/>
      <c r="N76" s="1358"/>
      <c r="O76" s="1358"/>
      <c r="P76" s="1358"/>
      <c r="Q76" s="1426" t="str">
        <f>IFERROR(VLOOKUP(U76,リスト!$AW$1:$AY$44,2,0),"")</f>
        <v/>
      </c>
      <c r="R76" s="1427"/>
      <c r="S76" s="1417" t="str">
        <f>IFERROR(VLOOKUP(U76,リスト!$AW$1:$AY$44,3,0),"")</f>
        <v/>
      </c>
      <c r="T76" s="1418"/>
      <c r="U76" s="438"/>
      <c r="V76" s="1380"/>
      <c r="W76" s="1381"/>
      <c r="X76" s="1381"/>
      <c r="Y76" s="1381"/>
      <c r="Z76" s="1382"/>
      <c r="AA76" s="1106"/>
      <c r="AB76" s="1107"/>
      <c r="AC76" s="1107"/>
    </row>
    <row r="77" spans="1:29" s="299" customFormat="1" ht="15" customHeight="1">
      <c r="A77" s="1392"/>
      <c r="B77" s="1394"/>
      <c r="C77" s="1349"/>
      <c r="D77" s="1349"/>
      <c r="E77" s="1349"/>
      <c r="F77" s="1350"/>
      <c r="G77" s="1348"/>
      <c r="H77" s="1349"/>
      <c r="I77" s="1349"/>
      <c r="J77" s="1349"/>
      <c r="K77" s="1350"/>
      <c r="L77" s="1356"/>
      <c r="M77" s="1357"/>
      <c r="N77" s="1359"/>
      <c r="O77" s="1359"/>
      <c r="P77" s="1359"/>
      <c r="Q77" s="1361" t="str">
        <f>IFERROR(VLOOKUP(U77,リスト!$AW$1:$AY$44,2,0),"")</f>
        <v/>
      </c>
      <c r="R77" s="1362"/>
      <c r="S77" s="1122" t="str">
        <f>IFERROR(VLOOKUP(U77,リスト!$AW$1:$AY$44,3,0),"")</f>
        <v/>
      </c>
      <c r="T77" s="1123"/>
      <c r="U77" s="87"/>
      <c r="V77" s="1383"/>
      <c r="W77" s="1384"/>
      <c r="X77" s="1384"/>
      <c r="Y77" s="1384"/>
      <c r="Z77" s="1385"/>
      <c r="AA77" s="1108"/>
      <c r="AB77" s="1109"/>
      <c r="AC77" s="1109"/>
    </row>
    <row r="78" spans="1:29" s="299" customFormat="1" ht="15" customHeight="1">
      <c r="A78" s="1392"/>
      <c r="B78" s="1394"/>
      <c r="C78" s="1349"/>
      <c r="D78" s="1349"/>
      <c r="E78" s="1349"/>
      <c r="F78" s="1350"/>
      <c r="G78" s="1348"/>
      <c r="H78" s="1349"/>
      <c r="I78" s="1349"/>
      <c r="J78" s="1349"/>
      <c r="K78" s="1350"/>
      <c r="L78" s="1356"/>
      <c r="M78" s="1357"/>
      <c r="N78" s="1359"/>
      <c r="O78" s="1359"/>
      <c r="P78" s="1359"/>
      <c r="Q78" s="1361" t="str">
        <f>IFERROR(VLOOKUP(U78,リスト!$AW$1:$AY$44,2,0),"")</f>
        <v/>
      </c>
      <c r="R78" s="1362"/>
      <c r="S78" s="1122" t="str">
        <f>IFERROR(VLOOKUP(U78,リスト!$AW$1:$AY$44,3,0),"")</f>
        <v/>
      </c>
      <c r="T78" s="1123"/>
      <c r="U78" s="87"/>
      <c r="V78" s="1383"/>
      <c r="W78" s="1384"/>
      <c r="X78" s="1384"/>
      <c r="Y78" s="1384"/>
      <c r="Z78" s="1385"/>
      <c r="AA78" s="1108"/>
      <c r="AB78" s="1109"/>
      <c r="AC78" s="1109"/>
    </row>
    <row r="79" spans="1:29" s="299" customFormat="1" ht="15" customHeight="1">
      <c r="A79" s="1392"/>
      <c r="B79" s="1394"/>
      <c r="C79" s="1349"/>
      <c r="D79" s="1349"/>
      <c r="E79" s="1349"/>
      <c r="F79" s="1350"/>
      <c r="G79" s="1348"/>
      <c r="H79" s="1349"/>
      <c r="I79" s="1349"/>
      <c r="J79" s="1349"/>
      <c r="K79" s="1350"/>
      <c r="L79" s="1356"/>
      <c r="M79" s="1357"/>
      <c r="N79" s="1359"/>
      <c r="O79" s="1359"/>
      <c r="P79" s="1359"/>
      <c r="Q79" s="1361" t="str">
        <f>IFERROR(VLOOKUP(U79,リスト!$AW$1:$AY$44,2,0),"")</f>
        <v/>
      </c>
      <c r="R79" s="1362"/>
      <c r="S79" s="1122" t="str">
        <f>IFERROR(VLOOKUP(U79,リスト!$AW$1:$AY$44,3,0),"")</f>
        <v/>
      </c>
      <c r="T79" s="1123"/>
      <c r="U79" s="87"/>
      <c r="V79" s="1383"/>
      <c r="W79" s="1384"/>
      <c r="X79" s="1384"/>
      <c r="Y79" s="1384"/>
      <c r="Z79" s="1385"/>
      <c r="AA79" s="1108"/>
      <c r="AB79" s="1109"/>
      <c r="AC79" s="1109"/>
    </row>
    <row r="80" spans="1:29" s="299" customFormat="1" ht="15" customHeight="1">
      <c r="A80" s="1392"/>
      <c r="B80" s="1394"/>
      <c r="C80" s="1349"/>
      <c r="D80" s="1349"/>
      <c r="E80" s="1349"/>
      <c r="F80" s="1350"/>
      <c r="G80" s="1348"/>
      <c r="H80" s="1349"/>
      <c r="I80" s="1349"/>
      <c r="J80" s="1349"/>
      <c r="K80" s="1350"/>
      <c r="L80" s="1356"/>
      <c r="M80" s="1357"/>
      <c r="N80" s="1359"/>
      <c r="O80" s="1359"/>
      <c r="P80" s="1359"/>
      <c r="Q80" s="1361" t="str">
        <f>IFERROR(VLOOKUP(U80,リスト!$AW$1:$AY$44,2,0),"")</f>
        <v/>
      </c>
      <c r="R80" s="1362"/>
      <c r="S80" s="1122" t="str">
        <f>IFERROR(VLOOKUP(U80,リスト!$AW$1:$AY$44,3,0),"")</f>
        <v/>
      </c>
      <c r="T80" s="1123"/>
      <c r="U80" s="87"/>
      <c r="V80" s="1383"/>
      <c r="W80" s="1384"/>
      <c r="X80" s="1384"/>
      <c r="Y80" s="1384"/>
      <c r="Z80" s="1385"/>
      <c r="AA80" s="1108"/>
      <c r="AB80" s="1109"/>
      <c r="AC80" s="1109"/>
    </row>
    <row r="81" spans="1:29" s="299" customFormat="1" ht="15" customHeight="1">
      <c r="A81" s="1411"/>
      <c r="B81" s="1285"/>
      <c r="C81" s="1286"/>
      <c r="D81" s="1286"/>
      <c r="E81" s="1286"/>
      <c r="F81" s="1414"/>
      <c r="G81" s="1415"/>
      <c r="H81" s="1286"/>
      <c r="I81" s="1286"/>
      <c r="J81" s="1286"/>
      <c r="K81" s="1414"/>
      <c r="L81" s="367"/>
      <c r="M81" s="368" t="s">
        <v>418</v>
      </c>
      <c r="N81" s="1416"/>
      <c r="O81" s="1416"/>
      <c r="P81" s="1416"/>
      <c r="Q81" s="1363" t="str">
        <f>IFERROR(VLOOKUP(U81,リスト!$AW$1:$AY$44,2,0),"")</f>
        <v/>
      </c>
      <c r="R81" s="1413"/>
      <c r="S81" s="1127" t="str">
        <f>IFERROR(VLOOKUP(U81,リスト!$AW$1:$AY$44,3,0),"")</f>
        <v/>
      </c>
      <c r="T81" s="1128"/>
      <c r="U81" s="88"/>
      <c r="V81" s="1606"/>
      <c r="W81" s="1550"/>
      <c r="X81" s="1550"/>
      <c r="Y81" s="1550"/>
      <c r="Z81" s="1607"/>
      <c r="AA81" s="1108"/>
      <c r="AB81" s="1109"/>
      <c r="AC81" s="1109"/>
    </row>
    <row r="82" spans="1:29" s="299" customFormat="1" ht="15" customHeight="1">
      <c r="A82" s="1391">
        <v>2</v>
      </c>
      <c r="B82" s="1393"/>
      <c r="C82" s="1346"/>
      <c r="D82" s="1346"/>
      <c r="E82" s="1346"/>
      <c r="F82" s="1347"/>
      <c r="G82" s="1345"/>
      <c r="H82" s="1346"/>
      <c r="I82" s="1346"/>
      <c r="J82" s="1346"/>
      <c r="K82" s="1347"/>
      <c r="L82" s="1354"/>
      <c r="M82" s="1355"/>
      <c r="N82" s="1358"/>
      <c r="O82" s="1358"/>
      <c r="P82" s="1358"/>
      <c r="Q82" s="1409" t="str">
        <f>IFERROR(VLOOKUP(U82,リスト!$AW$1:$AY$44,2,0),"")</f>
        <v/>
      </c>
      <c r="R82" s="1410"/>
      <c r="S82" s="1417" t="str">
        <f>IFERROR(VLOOKUP(U82,リスト!$AW$1:$AY$44,3,0),"")</f>
        <v/>
      </c>
      <c r="T82" s="1418"/>
      <c r="U82" s="86"/>
      <c r="V82" s="1380"/>
      <c r="W82" s="1381"/>
      <c r="X82" s="1381"/>
      <c r="Y82" s="1381"/>
      <c r="Z82" s="1382"/>
      <c r="AA82" s="1106"/>
      <c r="AB82" s="1107"/>
      <c r="AC82" s="1107"/>
    </row>
    <row r="83" spans="1:29" s="299" customFormat="1" ht="15" customHeight="1">
      <c r="A83" s="1392"/>
      <c r="B83" s="1394"/>
      <c r="C83" s="1349"/>
      <c r="D83" s="1349"/>
      <c r="E83" s="1349"/>
      <c r="F83" s="1350"/>
      <c r="G83" s="1348"/>
      <c r="H83" s="1349"/>
      <c r="I83" s="1349"/>
      <c r="J83" s="1349"/>
      <c r="K83" s="1350"/>
      <c r="L83" s="1356"/>
      <c r="M83" s="1357"/>
      <c r="N83" s="1359"/>
      <c r="O83" s="1359"/>
      <c r="P83" s="1359"/>
      <c r="Q83" s="1361" t="str">
        <f>IFERROR(VLOOKUP(U83,リスト!$AW$1:$AY$44,2,0),"")</f>
        <v/>
      </c>
      <c r="R83" s="1362"/>
      <c r="S83" s="1122" t="str">
        <f>IFERROR(VLOOKUP(U83,リスト!$AW$1:$AY$44,3,0),"")</f>
        <v/>
      </c>
      <c r="T83" s="1123"/>
      <c r="U83" s="87"/>
      <c r="V83" s="1383"/>
      <c r="W83" s="1384"/>
      <c r="X83" s="1384"/>
      <c r="Y83" s="1384"/>
      <c r="Z83" s="1385"/>
      <c r="AA83" s="1108"/>
      <c r="AB83" s="1109"/>
      <c r="AC83" s="1109"/>
    </row>
    <row r="84" spans="1:29" s="299" customFormat="1" ht="15" customHeight="1">
      <c r="A84" s="1392"/>
      <c r="B84" s="1394"/>
      <c r="C84" s="1349"/>
      <c r="D84" s="1349"/>
      <c r="E84" s="1349"/>
      <c r="F84" s="1350"/>
      <c r="G84" s="1348"/>
      <c r="H84" s="1349"/>
      <c r="I84" s="1349"/>
      <c r="J84" s="1349"/>
      <c r="K84" s="1350"/>
      <c r="L84" s="1356"/>
      <c r="M84" s="1357"/>
      <c r="N84" s="1359"/>
      <c r="O84" s="1359"/>
      <c r="P84" s="1359"/>
      <c r="Q84" s="1361" t="str">
        <f>IFERROR(VLOOKUP(U84,リスト!$AW$1:$AY$44,2,0),"")</f>
        <v/>
      </c>
      <c r="R84" s="1362"/>
      <c r="S84" s="1122" t="str">
        <f>IFERROR(VLOOKUP(U84,リスト!$AW$1:$AY$44,3,0),"")</f>
        <v/>
      </c>
      <c r="T84" s="1123"/>
      <c r="U84" s="87"/>
      <c r="V84" s="1383"/>
      <c r="W84" s="1384"/>
      <c r="X84" s="1384"/>
      <c r="Y84" s="1384"/>
      <c r="Z84" s="1385"/>
      <c r="AA84" s="1108"/>
      <c r="AB84" s="1109"/>
      <c r="AC84" s="1109"/>
    </row>
    <row r="85" spans="1:29" s="299" customFormat="1" ht="15" customHeight="1">
      <c r="A85" s="1392"/>
      <c r="B85" s="1394"/>
      <c r="C85" s="1349"/>
      <c r="D85" s="1349"/>
      <c r="E85" s="1349"/>
      <c r="F85" s="1350"/>
      <c r="G85" s="1348"/>
      <c r="H85" s="1349"/>
      <c r="I85" s="1349"/>
      <c r="J85" s="1349"/>
      <c r="K85" s="1350"/>
      <c r="L85" s="1356"/>
      <c r="M85" s="1357"/>
      <c r="N85" s="1359"/>
      <c r="O85" s="1359"/>
      <c r="P85" s="1359"/>
      <c r="Q85" s="1361" t="str">
        <f>IFERROR(VLOOKUP(U85,リスト!$AW$1:$AY$44,2,0),"")</f>
        <v/>
      </c>
      <c r="R85" s="1362"/>
      <c r="S85" s="1122" t="str">
        <f>IFERROR(VLOOKUP(U85,リスト!$AW$1:$AY$44,3,0),"")</f>
        <v/>
      </c>
      <c r="T85" s="1123"/>
      <c r="U85" s="87"/>
      <c r="V85" s="1383"/>
      <c r="W85" s="1384"/>
      <c r="X85" s="1384"/>
      <c r="Y85" s="1384"/>
      <c r="Z85" s="1385"/>
      <c r="AA85" s="1108"/>
      <c r="AB85" s="1109"/>
      <c r="AC85" s="1109"/>
    </row>
    <row r="86" spans="1:29" s="299" customFormat="1" ht="15" customHeight="1">
      <c r="A86" s="1392"/>
      <c r="B86" s="1394"/>
      <c r="C86" s="1349"/>
      <c r="D86" s="1349"/>
      <c r="E86" s="1349"/>
      <c r="F86" s="1350"/>
      <c r="G86" s="1348"/>
      <c r="H86" s="1349"/>
      <c r="I86" s="1349"/>
      <c r="J86" s="1349"/>
      <c r="K86" s="1350"/>
      <c r="L86" s="1356"/>
      <c r="M86" s="1357"/>
      <c r="N86" s="1359"/>
      <c r="O86" s="1359"/>
      <c r="P86" s="1359"/>
      <c r="Q86" s="1361" t="str">
        <f>IFERROR(VLOOKUP(U86,リスト!$AW$1:$AY$44,2,0),"")</f>
        <v/>
      </c>
      <c r="R86" s="1362"/>
      <c r="S86" s="1122" t="str">
        <f>IFERROR(VLOOKUP(U86,リスト!$AW$1:$AY$44,3,0),"")</f>
        <v/>
      </c>
      <c r="T86" s="1123"/>
      <c r="U86" s="87"/>
      <c r="V86" s="1383"/>
      <c r="W86" s="1384"/>
      <c r="X86" s="1384"/>
      <c r="Y86" s="1384"/>
      <c r="Z86" s="1385"/>
      <c r="AA86" s="1108"/>
      <c r="AB86" s="1109"/>
      <c r="AC86" s="1109"/>
    </row>
    <row r="87" spans="1:29" s="299" customFormat="1" ht="15" customHeight="1">
      <c r="A87" s="1411"/>
      <c r="B87" s="1285"/>
      <c r="C87" s="1286"/>
      <c r="D87" s="1286"/>
      <c r="E87" s="1286"/>
      <c r="F87" s="1414"/>
      <c r="G87" s="1415"/>
      <c r="H87" s="1286"/>
      <c r="I87" s="1286"/>
      <c r="J87" s="1286"/>
      <c r="K87" s="1414"/>
      <c r="L87" s="367"/>
      <c r="M87" s="368" t="s">
        <v>418</v>
      </c>
      <c r="N87" s="1416"/>
      <c r="O87" s="1416"/>
      <c r="P87" s="1416"/>
      <c r="Q87" s="1363" t="str">
        <f>IFERROR(VLOOKUP(U87,リスト!$AW$1:$AY$44,2,0),"")</f>
        <v/>
      </c>
      <c r="R87" s="1413"/>
      <c r="S87" s="1127" t="str">
        <f>IFERROR(VLOOKUP(U87,リスト!$AW$1:$AY$44,3,0),"")</f>
        <v/>
      </c>
      <c r="T87" s="1128"/>
      <c r="U87" s="88"/>
      <c r="V87" s="1606"/>
      <c r="W87" s="1550"/>
      <c r="X87" s="1550"/>
      <c r="Y87" s="1550"/>
      <c r="Z87" s="1607"/>
      <c r="AA87" s="1108"/>
      <c r="AB87" s="1109"/>
      <c r="AC87" s="1109"/>
    </row>
    <row r="88" spans="1:29" s="299" customFormat="1" ht="15" customHeight="1">
      <c r="A88" s="1391">
        <v>3</v>
      </c>
      <c r="B88" s="1393"/>
      <c r="C88" s="1346"/>
      <c r="D88" s="1346"/>
      <c r="E88" s="1346"/>
      <c r="F88" s="1347"/>
      <c r="G88" s="1345"/>
      <c r="H88" s="1346"/>
      <c r="I88" s="1346"/>
      <c r="J88" s="1346"/>
      <c r="K88" s="1347"/>
      <c r="L88" s="1354"/>
      <c r="M88" s="1355"/>
      <c r="N88" s="1358"/>
      <c r="O88" s="1358"/>
      <c r="P88" s="1358"/>
      <c r="Q88" s="1409" t="str">
        <f>IFERROR(VLOOKUP(U88,リスト!$AW$1:$AY$44,2,0),"")</f>
        <v/>
      </c>
      <c r="R88" s="1410"/>
      <c r="S88" s="1417" t="str">
        <f>IFERROR(VLOOKUP(U88,リスト!$AW$1:$AY$44,3,0),"")</f>
        <v/>
      </c>
      <c r="T88" s="1418"/>
      <c r="U88" s="86"/>
      <c r="V88" s="1380"/>
      <c r="W88" s="1381"/>
      <c r="X88" s="1381"/>
      <c r="Y88" s="1381"/>
      <c r="Z88" s="1382"/>
      <c r="AA88" s="1106"/>
      <c r="AB88" s="1107"/>
      <c r="AC88" s="1107"/>
    </row>
    <row r="89" spans="1:29" s="299" customFormat="1" ht="15" customHeight="1">
      <c r="A89" s="1392"/>
      <c r="B89" s="1394"/>
      <c r="C89" s="1349"/>
      <c r="D89" s="1349"/>
      <c r="E89" s="1349"/>
      <c r="F89" s="1350"/>
      <c r="G89" s="1348"/>
      <c r="H89" s="1349"/>
      <c r="I89" s="1349"/>
      <c r="J89" s="1349"/>
      <c r="K89" s="1350"/>
      <c r="L89" s="1356"/>
      <c r="M89" s="1357"/>
      <c r="N89" s="1359"/>
      <c r="O89" s="1359"/>
      <c r="P89" s="1359"/>
      <c r="Q89" s="1361" t="str">
        <f>IFERROR(VLOOKUP(U89,リスト!$AW$1:$AY$44,2,0),"")</f>
        <v/>
      </c>
      <c r="R89" s="1362"/>
      <c r="S89" s="1122" t="str">
        <f>IFERROR(VLOOKUP(U89,リスト!$AW$1:$AY$44,3,0),"")</f>
        <v/>
      </c>
      <c r="T89" s="1123"/>
      <c r="U89" s="87"/>
      <c r="V89" s="1383"/>
      <c r="W89" s="1384"/>
      <c r="X89" s="1384"/>
      <c r="Y89" s="1384"/>
      <c r="Z89" s="1385"/>
      <c r="AA89" s="1108"/>
      <c r="AB89" s="1109"/>
      <c r="AC89" s="1109"/>
    </row>
    <row r="90" spans="1:29" s="299" customFormat="1" ht="15" customHeight="1">
      <c r="A90" s="1392"/>
      <c r="B90" s="1394"/>
      <c r="C90" s="1349"/>
      <c r="D90" s="1349"/>
      <c r="E90" s="1349"/>
      <c r="F90" s="1350"/>
      <c r="G90" s="1348"/>
      <c r="H90" s="1349"/>
      <c r="I90" s="1349"/>
      <c r="J90" s="1349"/>
      <c r="K90" s="1350"/>
      <c r="L90" s="1356"/>
      <c r="M90" s="1357"/>
      <c r="N90" s="1359"/>
      <c r="O90" s="1359"/>
      <c r="P90" s="1359"/>
      <c r="Q90" s="1361" t="str">
        <f>IFERROR(VLOOKUP(U90,リスト!$AW$1:$AY$44,2,0),"")</f>
        <v/>
      </c>
      <c r="R90" s="1362"/>
      <c r="S90" s="1122" t="str">
        <f>IFERROR(VLOOKUP(U90,リスト!$AW$1:$AY$44,3,0),"")</f>
        <v/>
      </c>
      <c r="T90" s="1123"/>
      <c r="U90" s="87"/>
      <c r="V90" s="1383"/>
      <c r="W90" s="1384"/>
      <c r="X90" s="1384"/>
      <c r="Y90" s="1384"/>
      <c r="Z90" s="1385"/>
      <c r="AA90" s="1108"/>
      <c r="AB90" s="1109"/>
      <c r="AC90" s="1109"/>
    </row>
    <row r="91" spans="1:29" s="299" customFormat="1" ht="15" customHeight="1">
      <c r="A91" s="1392"/>
      <c r="B91" s="1394"/>
      <c r="C91" s="1349"/>
      <c r="D91" s="1349"/>
      <c r="E91" s="1349"/>
      <c r="F91" s="1350"/>
      <c r="G91" s="1348"/>
      <c r="H91" s="1349"/>
      <c r="I91" s="1349"/>
      <c r="J91" s="1349"/>
      <c r="K91" s="1350"/>
      <c r="L91" s="1356"/>
      <c r="M91" s="1357"/>
      <c r="N91" s="1359"/>
      <c r="O91" s="1359"/>
      <c r="P91" s="1359"/>
      <c r="Q91" s="1361" t="str">
        <f>IFERROR(VLOOKUP(U91,リスト!$AW$1:$AY$44,2,0),"")</f>
        <v/>
      </c>
      <c r="R91" s="1362"/>
      <c r="S91" s="1122" t="str">
        <f>IFERROR(VLOOKUP(U91,リスト!$AW$1:$AY$44,3,0),"")</f>
        <v/>
      </c>
      <c r="T91" s="1123"/>
      <c r="U91" s="87"/>
      <c r="V91" s="1383"/>
      <c r="W91" s="1384"/>
      <c r="X91" s="1384"/>
      <c r="Y91" s="1384"/>
      <c r="Z91" s="1385"/>
      <c r="AA91" s="1108"/>
      <c r="AB91" s="1109"/>
      <c r="AC91" s="1109"/>
    </row>
    <row r="92" spans="1:29" s="299" customFormat="1" ht="15" customHeight="1">
      <c r="A92" s="1392"/>
      <c r="B92" s="1394"/>
      <c r="C92" s="1349"/>
      <c r="D92" s="1349"/>
      <c r="E92" s="1349"/>
      <c r="F92" s="1350"/>
      <c r="G92" s="1348"/>
      <c r="H92" s="1349"/>
      <c r="I92" s="1349"/>
      <c r="J92" s="1349"/>
      <c r="K92" s="1350"/>
      <c r="L92" s="1356"/>
      <c r="M92" s="1357"/>
      <c r="N92" s="1359"/>
      <c r="O92" s="1359"/>
      <c r="P92" s="1359"/>
      <c r="Q92" s="1361" t="str">
        <f>IFERROR(VLOOKUP(U92,リスト!$AW$1:$AY$44,2,0),"")</f>
        <v/>
      </c>
      <c r="R92" s="1362"/>
      <c r="S92" s="1122" t="str">
        <f>IFERROR(VLOOKUP(U92,リスト!$AW$1:$AY$44,3,0),"")</f>
        <v/>
      </c>
      <c r="T92" s="1123"/>
      <c r="U92" s="87"/>
      <c r="V92" s="1383"/>
      <c r="W92" s="1384"/>
      <c r="X92" s="1384"/>
      <c r="Y92" s="1384"/>
      <c r="Z92" s="1385"/>
      <c r="AA92" s="1108"/>
      <c r="AB92" s="1109"/>
      <c r="AC92" s="1109"/>
    </row>
    <row r="93" spans="1:29" s="299" customFormat="1" ht="15" customHeight="1">
      <c r="A93" s="1411"/>
      <c r="B93" s="1285"/>
      <c r="C93" s="1286"/>
      <c r="D93" s="1286"/>
      <c r="E93" s="1286"/>
      <c r="F93" s="1414"/>
      <c r="G93" s="1415"/>
      <c r="H93" s="1286"/>
      <c r="I93" s="1286"/>
      <c r="J93" s="1286"/>
      <c r="K93" s="1414"/>
      <c r="L93" s="367"/>
      <c r="M93" s="368" t="s">
        <v>418</v>
      </c>
      <c r="N93" s="1416"/>
      <c r="O93" s="1416"/>
      <c r="P93" s="1416"/>
      <c r="Q93" s="1363" t="str">
        <f>IFERROR(VLOOKUP(U93,リスト!$AW$1:$AY$44,2,0),"")</f>
        <v/>
      </c>
      <c r="R93" s="1413"/>
      <c r="S93" s="1127" t="str">
        <f>IFERROR(VLOOKUP(U93,リスト!$AW$1:$AY$44,3,0),"")</f>
        <v/>
      </c>
      <c r="T93" s="1128"/>
      <c r="U93" s="88"/>
      <c r="V93" s="1386"/>
      <c r="W93" s="1387"/>
      <c r="X93" s="1387"/>
      <c r="Y93" s="1387"/>
      <c r="Z93" s="1388"/>
      <c r="AA93" s="1108"/>
      <c r="AB93" s="1109"/>
      <c r="AC93" s="1109"/>
    </row>
    <row r="94" spans="1:29" s="299" customFormat="1" ht="15" customHeight="1">
      <c r="A94" s="1391">
        <v>4</v>
      </c>
      <c r="B94" s="1393"/>
      <c r="C94" s="1346"/>
      <c r="D94" s="1346"/>
      <c r="E94" s="1346"/>
      <c r="F94" s="1347"/>
      <c r="G94" s="1345"/>
      <c r="H94" s="1346"/>
      <c r="I94" s="1346"/>
      <c r="J94" s="1346"/>
      <c r="K94" s="1347"/>
      <c r="L94" s="1354"/>
      <c r="M94" s="1355"/>
      <c r="N94" s="1358"/>
      <c r="O94" s="1406"/>
      <c r="P94" s="1406"/>
      <c r="Q94" s="1361" t="str">
        <f>IFERROR(VLOOKUP(U94,リスト!$AW$1:$AY$44,2,0),"")</f>
        <v/>
      </c>
      <c r="R94" s="1365"/>
      <c r="S94" s="1122" t="str">
        <f>IFERROR(VLOOKUP(U94,リスト!$AW$1:$AY$44,3,0),"")</f>
        <v/>
      </c>
      <c r="T94" s="1126"/>
      <c r="U94" s="86"/>
      <c r="V94" s="1380"/>
      <c r="W94" s="1381"/>
      <c r="X94" s="1381"/>
      <c r="Y94" s="1381"/>
      <c r="Z94" s="1382"/>
      <c r="AA94" s="1106"/>
      <c r="AB94" s="1107"/>
      <c r="AC94" s="1107"/>
    </row>
    <row r="95" spans="1:29" s="299" customFormat="1" ht="15" customHeight="1">
      <c r="A95" s="1392"/>
      <c r="B95" s="1394"/>
      <c r="C95" s="1349"/>
      <c r="D95" s="1349"/>
      <c r="E95" s="1349"/>
      <c r="F95" s="1350"/>
      <c r="G95" s="1348"/>
      <c r="H95" s="1349"/>
      <c r="I95" s="1349"/>
      <c r="J95" s="1349"/>
      <c r="K95" s="1350"/>
      <c r="L95" s="1356"/>
      <c r="M95" s="1357"/>
      <c r="N95" s="1359"/>
      <c r="O95" s="1407"/>
      <c r="P95" s="1407"/>
      <c r="Q95" s="1361" t="str">
        <f>IFERROR(VLOOKUP(U95,リスト!$AW$1:$AY$44,2,0),"")</f>
        <v/>
      </c>
      <c r="R95" s="1362"/>
      <c r="S95" s="1122" t="str">
        <f>IFERROR(VLOOKUP(U95,リスト!$AW$1:$AY$44,3,0),"")</f>
        <v/>
      </c>
      <c r="T95" s="1123"/>
      <c r="U95" s="87"/>
      <c r="V95" s="1383"/>
      <c r="W95" s="1384"/>
      <c r="X95" s="1384"/>
      <c r="Y95" s="1384"/>
      <c r="Z95" s="1385"/>
      <c r="AA95" s="1108"/>
      <c r="AB95" s="1109"/>
      <c r="AC95" s="1109"/>
    </row>
    <row r="96" spans="1:29" s="299" customFormat="1" ht="15" customHeight="1">
      <c r="A96" s="1392"/>
      <c r="B96" s="1394"/>
      <c r="C96" s="1349"/>
      <c r="D96" s="1349"/>
      <c r="E96" s="1349"/>
      <c r="F96" s="1350"/>
      <c r="G96" s="1348"/>
      <c r="H96" s="1349"/>
      <c r="I96" s="1349"/>
      <c r="J96" s="1349"/>
      <c r="K96" s="1350"/>
      <c r="L96" s="1356"/>
      <c r="M96" s="1357"/>
      <c r="N96" s="1359"/>
      <c r="O96" s="1407"/>
      <c r="P96" s="1407"/>
      <c r="Q96" s="1361" t="str">
        <f>IFERROR(VLOOKUP(U96,リスト!$AW$1:$AY$44,2,0),"")</f>
        <v/>
      </c>
      <c r="R96" s="1365"/>
      <c r="S96" s="1122" t="str">
        <f>IFERROR(VLOOKUP(U96,リスト!$AW$1:$AY$44,3,0),"")</f>
        <v/>
      </c>
      <c r="T96" s="1126"/>
      <c r="U96" s="87"/>
      <c r="V96" s="1383"/>
      <c r="W96" s="1384"/>
      <c r="X96" s="1384"/>
      <c r="Y96" s="1384"/>
      <c r="Z96" s="1385"/>
      <c r="AA96" s="1108"/>
      <c r="AB96" s="1109"/>
      <c r="AC96" s="1109"/>
    </row>
    <row r="97" spans="1:29" s="299" customFormat="1" ht="15" customHeight="1">
      <c r="A97" s="1392"/>
      <c r="B97" s="1394"/>
      <c r="C97" s="1349"/>
      <c r="D97" s="1349"/>
      <c r="E97" s="1349"/>
      <c r="F97" s="1350"/>
      <c r="G97" s="1348"/>
      <c r="H97" s="1349"/>
      <c r="I97" s="1349"/>
      <c r="J97" s="1349"/>
      <c r="K97" s="1350"/>
      <c r="L97" s="1356"/>
      <c r="M97" s="1357"/>
      <c r="N97" s="1359"/>
      <c r="O97" s="1407"/>
      <c r="P97" s="1407"/>
      <c r="Q97" s="1361" t="str">
        <f>IFERROR(VLOOKUP(U97,リスト!$AW$1:$AY$44,2,0),"")</f>
        <v/>
      </c>
      <c r="R97" s="1365"/>
      <c r="S97" s="1122" t="str">
        <f>IFERROR(VLOOKUP(U97,リスト!$AW$1:$AY$44,3,0),"")</f>
        <v/>
      </c>
      <c r="T97" s="1123"/>
      <c r="U97" s="87"/>
      <c r="V97" s="1383"/>
      <c r="W97" s="1384"/>
      <c r="X97" s="1384"/>
      <c r="Y97" s="1384"/>
      <c r="Z97" s="1385"/>
      <c r="AA97" s="1108"/>
      <c r="AB97" s="1109"/>
      <c r="AC97" s="1109"/>
    </row>
    <row r="98" spans="1:29" s="299" customFormat="1" ht="15" customHeight="1">
      <c r="A98" s="1392"/>
      <c r="B98" s="1394"/>
      <c r="C98" s="1349"/>
      <c r="D98" s="1349"/>
      <c r="E98" s="1349"/>
      <c r="F98" s="1350"/>
      <c r="G98" s="1348"/>
      <c r="H98" s="1349"/>
      <c r="I98" s="1349"/>
      <c r="J98" s="1349"/>
      <c r="K98" s="1350"/>
      <c r="L98" s="1356"/>
      <c r="M98" s="1357"/>
      <c r="N98" s="1359"/>
      <c r="O98" s="1407"/>
      <c r="P98" s="1407"/>
      <c r="Q98" s="1361" t="str">
        <f>IFERROR(VLOOKUP(U98,リスト!$AW$1:$AY$44,2,0),"")</f>
        <v/>
      </c>
      <c r="R98" s="1362"/>
      <c r="S98" s="1122" t="str">
        <f>IFERROR(VLOOKUP(U98,リスト!$AW$1:$AY$44,3,0),"")</f>
        <v/>
      </c>
      <c r="T98" s="1126"/>
      <c r="U98" s="87"/>
      <c r="V98" s="1383"/>
      <c r="W98" s="1384"/>
      <c r="X98" s="1384"/>
      <c r="Y98" s="1384"/>
      <c r="Z98" s="1385"/>
      <c r="AA98" s="1108"/>
      <c r="AB98" s="1109"/>
      <c r="AC98" s="1109"/>
    </row>
    <row r="99" spans="1:29" s="299" customFormat="1" ht="15" customHeight="1">
      <c r="A99" s="1411"/>
      <c r="B99" s="1412"/>
      <c r="C99" s="1352"/>
      <c r="D99" s="1352"/>
      <c r="E99" s="1352"/>
      <c r="F99" s="1353"/>
      <c r="G99" s="1351"/>
      <c r="H99" s="1352"/>
      <c r="I99" s="1352"/>
      <c r="J99" s="1352"/>
      <c r="K99" s="1353"/>
      <c r="L99" s="367"/>
      <c r="M99" s="368" t="s">
        <v>418</v>
      </c>
      <c r="N99" s="1360"/>
      <c r="O99" s="1408"/>
      <c r="P99" s="1408"/>
      <c r="Q99" s="1363" t="str">
        <f>IFERROR(VLOOKUP(U99,リスト!$AW$1:$AY$44,2,0),"")</f>
        <v/>
      </c>
      <c r="R99" s="1364"/>
      <c r="S99" s="1127" t="str">
        <f>IFERROR(VLOOKUP(U99,リスト!$AW$1:$AY$44,3,0),"")</f>
        <v/>
      </c>
      <c r="T99" s="1128"/>
      <c r="U99" s="88"/>
      <c r="V99" s="1386"/>
      <c r="W99" s="1387"/>
      <c r="X99" s="1387"/>
      <c r="Y99" s="1387"/>
      <c r="Z99" s="1388"/>
      <c r="AA99" s="1108"/>
      <c r="AB99" s="1109"/>
      <c r="AC99" s="1109"/>
    </row>
    <row r="100" spans="1:29" s="299" customFormat="1" ht="15" customHeight="1">
      <c r="A100" s="1391">
        <v>5</v>
      </c>
      <c r="B100" s="1393"/>
      <c r="C100" s="1346"/>
      <c r="D100" s="1346"/>
      <c r="E100" s="1346"/>
      <c r="F100" s="1347"/>
      <c r="G100" s="1345"/>
      <c r="H100" s="1346"/>
      <c r="I100" s="1346"/>
      <c r="J100" s="1346"/>
      <c r="K100" s="1347"/>
      <c r="L100" s="1354"/>
      <c r="M100" s="1355"/>
      <c r="N100" s="1358"/>
      <c r="O100" s="1406"/>
      <c r="P100" s="1406"/>
      <c r="Q100" s="1361" t="str">
        <f>IFERROR(VLOOKUP(U100,リスト!$AW$1:$AY$44,2,0),"")</f>
        <v/>
      </c>
      <c r="R100" s="1365"/>
      <c r="S100" s="1122" t="str">
        <f>IFERROR(VLOOKUP(U100,リスト!$AW$1:$AY$44,3,0),"")</f>
        <v/>
      </c>
      <c r="T100" s="1126"/>
      <c r="U100" s="86"/>
      <c r="V100" s="1380"/>
      <c r="W100" s="1381"/>
      <c r="X100" s="1381"/>
      <c r="Y100" s="1381"/>
      <c r="Z100" s="1382"/>
      <c r="AA100" s="1106"/>
      <c r="AB100" s="1107"/>
      <c r="AC100" s="1107"/>
    </row>
    <row r="101" spans="1:29" s="299" customFormat="1" ht="15" customHeight="1">
      <c r="A101" s="1392"/>
      <c r="B101" s="1394"/>
      <c r="C101" s="1349"/>
      <c r="D101" s="1349"/>
      <c r="E101" s="1349"/>
      <c r="F101" s="1350"/>
      <c r="G101" s="1348"/>
      <c r="H101" s="1349"/>
      <c r="I101" s="1349"/>
      <c r="J101" s="1349"/>
      <c r="K101" s="1350"/>
      <c r="L101" s="1356"/>
      <c r="M101" s="1357"/>
      <c r="N101" s="1359"/>
      <c r="O101" s="1407"/>
      <c r="P101" s="1407"/>
      <c r="Q101" s="1361" t="str">
        <f>IFERROR(VLOOKUP(U101,リスト!$AW$1:$AY$44,2,0),"")</f>
        <v/>
      </c>
      <c r="R101" s="1362"/>
      <c r="S101" s="1122" t="str">
        <f>IFERROR(VLOOKUP(U101,リスト!$AW$1:$AY$44,3,0),"")</f>
        <v/>
      </c>
      <c r="T101" s="1123"/>
      <c r="U101" s="87"/>
      <c r="V101" s="1383"/>
      <c r="W101" s="1384"/>
      <c r="X101" s="1384"/>
      <c r="Y101" s="1384"/>
      <c r="Z101" s="1385"/>
      <c r="AA101" s="1108"/>
      <c r="AB101" s="1109"/>
      <c r="AC101" s="1109"/>
    </row>
    <row r="102" spans="1:29" s="299" customFormat="1" ht="15" customHeight="1">
      <c r="A102" s="1392"/>
      <c r="B102" s="1394"/>
      <c r="C102" s="1349"/>
      <c r="D102" s="1349"/>
      <c r="E102" s="1349"/>
      <c r="F102" s="1350"/>
      <c r="G102" s="1348"/>
      <c r="H102" s="1349"/>
      <c r="I102" s="1349"/>
      <c r="J102" s="1349"/>
      <c r="K102" s="1350"/>
      <c r="L102" s="1356"/>
      <c r="M102" s="1357"/>
      <c r="N102" s="1359"/>
      <c r="O102" s="1407"/>
      <c r="P102" s="1407"/>
      <c r="Q102" s="1361" t="str">
        <f>IFERROR(VLOOKUP(U102,リスト!$AW$1:$AY$44,2,0),"")</f>
        <v/>
      </c>
      <c r="R102" s="1365"/>
      <c r="S102" s="1122" t="str">
        <f>IFERROR(VLOOKUP(U102,リスト!$AW$1:$AY$44,3,0),"")</f>
        <v/>
      </c>
      <c r="T102" s="1126"/>
      <c r="U102" s="87"/>
      <c r="V102" s="1383"/>
      <c r="W102" s="1384"/>
      <c r="X102" s="1384"/>
      <c r="Y102" s="1384"/>
      <c r="Z102" s="1385"/>
      <c r="AA102" s="1108"/>
      <c r="AB102" s="1109"/>
      <c r="AC102" s="1109"/>
    </row>
    <row r="103" spans="1:29" s="299" customFormat="1" ht="15" customHeight="1">
      <c r="A103" s="1392"/>
      <c r="B103" s="1394"/>
      <c r="C103" s="1349"/>
      <c r="D103" s="1349"/>
      <c r="E103" s="1349"/>
      <c r="F103" s="1350"/>
      <c r="G103" s="1348"/>
      <c r="H103" s="1349"/>
      <c r="I103" s="1349"/>
      <c r="J103" s="1349"/>
      <c r="K103" s="1350"/>
      <c r="L103" s="1356"/>
      <c r="M103" s="1357"/>
      <c r="N103" s="1359"/>
      <c r="O103" s="1407"/>
      <c r="P103" s="1407"/>
      <c r="Q103" s="1361" t="str">
        <f>IFERROR(VLOOKUP(U103,リスト!$AW$1:$AY$44,2,0),"")</f>
        <v/>
      </c>
      <c r="R103" s="1365"/>
      <c r="S103" s="1122" t="str">
        <f>IFERROR(VLOOKUP(U103,リスト!$AW$1:$AY$44,3,0),"")</f>
        <v/>
      </c>
      <c r="T103" s="1123"/>
      <c r="U103" s="87"/>
      <c r="V103" s="1383"/>
      <c r="W103" s="1384"/>
      <c r="X103" s="1384"/>
      <c r="Y103" s="1384"/>
      <c r="Z103" s="1385"/>
      <c r="AA103" s="1108"/>
      <c r="AB103" s="1109"/>
      <c r="AC103" s="1109"/>
    </row>
    <row r="104" spans="1:29" s="299" customFormat="1" ht="15" customHeight="1">
      <c r="A104" s="1392"/>
      <c r="B104" s="1394"/>
      <c r="C104" s="1349"/>
      <c r="D104" s="1349"/>
      <c r="E104" s="1349"/>
      <c r="F104" s="1350"/>
      <c r="G104" s="1348"/>
      <c r="H104" s="1349"/>
      <c r="I104" s="1349"/>
      <c r="J104" s="1349"/>
      <c r="K104" s="1350"/>
      <c r="L104" s="1356"/>
      <c r="M104" s="1357"/>
      <c r="N104" s="1359"/>
      <c r="O104" s="1407"/>
      <c r="P104" s="1407"/>
      <c r="Q104" s="1361" t="str">
        <f>IFERROR(VLOOKUP(U104,リスト!$AW$1:$AY$44,2,0),"")</f>
        <v/>
      </c>
      <c r="R104" s="1362"/>
      <c r="S104" s="1122" t="str">
        <f>IFERROR(VLOOKUP(U104,リスト!$AW$1:$AY$44,3,0),"")</f>
        <v/>
      </c>
      <c r="T104" s="1126"/>
      <c r="U104" s="87"/>
      <c r="V104" s="1383"/>
      <c r="W104" s="1384"/>
      <c r="X104" s="1384"/>
      <c r="Y104" s="1384"/>
      <c r="Z104" s="1385"/>
      <c r="AA104" s="1108"/>
      <c r="AB104" s="1109"/>
      <c r="AC104" s="1109"/>
    </row>
    <row r="105" spans="1:29" s="299" customFormat="1" ht="15" customHeight="1">
      <c r="A105" s="1411"/>
      <c r="B105" s="1412"/>
      <c r="C105" s="1352"/>
      <c r="D105" s="1352"/>
      <c r="E105" s="1352"/>
      <c r="F105" s="1353"/>
      <c r="G105" s="1351"/>
      <c r="H105" s="1352"/>
      <c r="I105" s="1352"/>
      <c r="J105" s="1352"/>
      <c r="K105" s="1353"/>
      <c r="L105" s="367"/>
      <c r="M105" s="368" t="s">
        <v>418</v>
      </c>
      <c r="N105" s="1360"/>
      <c r="O105" s="1408"/>
      <c r="P105" s="1408"/>
      <c r="Q105" s="1363" t="str">
        <f>IFERROR(VLOOKUP(U105,リスト!$AW$1:$AY$44,2,0),"")</f>
        <v/>
      </c>
      <c r="R105" s="1364"/>
      <c r="S105" s="1127" t="str">
        <f>IFERROR(VLOOKUP(U105,リスト!$AW$1:$AY$44,3,0),"")</f>
        <v/>
      </c>
      <c r="T105" s="1128"/>
      <c r="U105" s="88"/>
      <c r="V105" s="1386"/>
      <c r="W105" s="1387"/>
      <c r="X105" s="1387"/>
      <c r="Y105" s="1387"/>
      <c r="Z105" s="1388"/>
      <c r="AA105" s="1108"/>
      <c r="AB105" s="1109"/>
      <c r="AC105" s="1109"/>
    </row>
    <row r="106" spans="1:29" s="299" customFormat="1" ht="15" customHeight="1">
      <c r="A106" s="1391">
        <v>6</v>
      </c>
      <c r="B106" s="1393"/>
      <c r="C106" s="1346"/>
      <c r="D106" s="1346"/>
      <c r="E106" s="1346"/>
      <c r="F106" s="1347"/>
      <c r="G106" s="1345"/>
      <c r="H106" s="1346"/>
      <c r="I106" s="1346"/>
      <c r="J106" s="1346"/>
      <c r="K106" s="1347"/>
      <c r="L106" s="1354"/>
      <c r="M106" s="1355"/>
      <c r="N106" s="1358"/>
      <c r="O106" s="1406"/>
      <c r="P106" s="1406"/>
      <c r="Q106" s="1361" t="str">
        <f>IFERROR(VLOOKUP(U106,リスト!$AW$1:$AY$44,2,0),"")</f>
        <v/>
      </c>
      <c r="R106" s="1365"/>
      <c r="S106" s="1122" t="str">
        <f>IFERROR(VLOOKUP(U106,リスト!$AW$1:$AY$44,3,0),"")</f>
        <v/>
      </c>
      <c r="T106" s="1126"/>
      <c r="U106" s="86"/>
      <c r="V106" s="1380"/>
      <c r="W106" s="1381"/>
      <c r="X106" s="1381"/>
      <c r="Y106" s="1381"/>
      <c r="Z106" s="1382"/>
      <c r="AA106" s="1106"/>
      <c r="AB106" s="1107"/>
      <c r="AC106" s="1107"/>
    </row>
    <row r="107" spans="1:29" s="299" customFormat="1" ht="15" customHeight="1">
      <c r="A107" s="1392"/>
      <c r="B107" s="1394"/>
      <c r="C107" s="1349"/>
      <c r="D107" s="1349"/>
      <c r="E107" s="1349"/>
      <c r="F107" s="1350"/>
      <c r="G107" s="1348"/>
      <c r="H107" s="1349"/>
      <c r="I107" s="1349"/>
      <c r="J107" s="1349"/>
      <c r="K107" s="1350"/>
      <c r="L107" s="1356"/>
      <c r="M107" s="1357"/>
      <c r="N107" s="1359"/>
      <c r="O107" s="1407"/>
      <c r="P107" s="1407"/>
      <c r="Q107" s="1361" t="str">
        <f>IFERROR(VLOOKUP(U107,リスト!$AW$1:$AY$44,2,0),"")</f>
        <v/>
      </c>
      <c r="R107" s="1362"/>
      <c r="S107" s="1122" t="str">
        <f>IFERROR(VLOOKUP(U107,リスト!$AW$1:$AY$44,3,0),"")</f>
        <v/>
      </c>
      <c r="T107" s="1123"/>
      <c r="U107" s="87"/>
      <c r="V107" s="1383"/>
      <c r="W107" s="1384"/>
      <c r="X107" s="1384"/>
      <c r="Y107" s="1384"/>
      <c r="Z107" s="1385"/>
      <c r="AA107" s="1108"/>
      <c r="AB107" s="1109"/>
      <c r="AC107" s="1109"/>
    </row>
    <row r="108" spans="1:29" s="299" customFormat="1" ht="15" customHeight="1">
      <c r="A108" s="1392"/>
      <c r="B108" s="1394"/>
      <c r="C108" s="1349"/>
      <c r="D108" s="1349"/>
      <c r="E108" s="1349"/>
      <c r="F108" s="1350"/>
      <c r="G108" s="1348"/>
      <c r="H108" s="1349"/>
      <c r="I108" s="1349"/>
      <c r="J108" s="1349"/>
      <c r="K108" s="1350"/>
      <c r="L108" s="1356"/>
      <c r="M108" s="1357"/>
      <c r="N108" s="1359"/>
      <c r="O108" s="1407"/>
      <c r="P108" s="1407"/>
      <c r="Q108" s="1361" t="str">
        <f>IFERROR(VLOOKUP(U108,リスト!$AW$1:$AY$44,2,0),"")</f>
        <v/>
      </c>
      <c r="R108" s="1365"/>
      <c r="S108" s="1122" t="str">
        <f>IFERROR(VLOOKUP(U108,リスト!$AW$1:$AY$44,3,0),"")</f>
        <v/>
      </c>
      <c r="T108" s="1126"/>
      <c r="U108" s="87"/>
      <c r="V108" s="1383"/>
      <c r="W108" s="1384"/>
      <c r="X108" s="1384"/>
      <c r="Y108" s="1384"/>
      <c r="Z108" s="1385"/>
      <c r="AA108" s="1108"/>
      <c r="AB108" s="1109"/>
      <c r="AC108" s="1109"/>
    </row>
    <row r="109" spans="1:29" s="299" customFormat="1" ht="15" customHeight="1">
      <c r="A109" s="1392"/>
      <c r="B109" s="1394"/>
      <c r="C109" s="1349"/>
      <c r="D109" s="1349"/>
      <c r="E109" s="1349"/>
      <c r="F109" s="1350"/>
      <c r="G109" s="1348"/>
      <c r="H109" s="1349"/>
      <c r="I109" s="1349"/>
      <c r="J109" s="1349"/>
      <c r="K109" s="1350"/>
      <c r="L109" s="1356"/>
      <c r="M109" s="1357"/>
      <c r="N109" s="1359"/>
      <c r="O109" s="1407"/>
      <c r="P109" s="1407"/>
      <c r="Q109" s="1361" t="str">
        <f>IFERROR(VLOOKUP(U109,リスト!$AW$1:$AY$44,2,0),"")</f>
        <v/>
      </c>
      <c r="R109" s="1365"/>
      <c r="S109" s="1122" t="str">
        <f>IFERROR(VLOOKUP(U109,リスト!$AW$1:$AY$44,3,0),"")</f>
        <v/>
      </c>
      <c r="T109" s="1123"/>
      <c r="U109" s="87"/>
      <c r="V109" s="1383"/>
      <c r="W109" s="1384"/>
      <c r="X109" s="1384"/>
      <c r="Y109" s="1384"/>
      <c r="Z109" s="1385"/>
      <c r="AA109" s="1108"/>
      <c r="AB109" s="1109"/>
      <c r="AC109" s="1109"/>
    </row>
    <row r="110" spans="1:29" s="299" customFormat="1" ht="15" customHeight="1">
      <c r="A110" s="1392"/>
      <c r="B110" s="1394"/>
      <c r="C110" s="1349"/>
      <c r="D110" s="1349"/>
      <c r="E110" s="1349"/>
      <c r="F110" s="1350"/>
      <c r="G110" s="1348"/>
      <c r="H110" s="1349"/>
      <c r="I110" s="1349"/>
      <c r="J110" s="1349"/>
      <c r="K110" s="1350"/>
      <c r="L110" s="1356"/>
      <c r="M110" s="1357"/>
      <c r="N110" s="1359"/>
      <c r="O110" s="1407"/>
      <c r="P110" s="1407"/>
      <c r="Q110" s="1361" t="str">
        <f>IFERROR(VLOOKUP(U110,リスト!$AW$1:$AY$44,2,0),"")</f>
        <v/>
      </c>
      <c r="R110" s="1362"/>
      <c r="S110" s="1122" t="str">
        <f>IFERROR(VLOOKUP(U110,リスト!$AW$1:$AY$44,3,0),"")</f>
        <v/>
      </c>
      <c r="T110" s="1126"/>
      <c r="U110" s="87"/>
      <c r="V110" s="1383"/>
      <c r="W110" s="1384"/>
      <c r="X110" s="1384"/>
      <c r="Y110" s="1384"/>
      <c r="Z110" s="1385"/>
      <c r="AA110" s="1108"/>
      <c r="AB110" s="1109"/>
      <c r="AC110" s="1109"/>
    </row>
    <row r="111" spans="1:29" s="299" customFormat="1" ht="15" customHeight="1">
      <c r="A111" s="1411"/>
      <c r="B111" s="1412"/>
      <c r="C111" s="1352"/>
      <c r="D111" s="1352"/>
      <c r="E111" s="1352"/>
      <c r="F111" s="1353"/>
      <c r="G111" s="1351"/>
      <c r="H111" s="1352"/>
      <c r="I111" s="1352"/>
      <c r="J111" s="1352"/>
      <c r="K111" s="1353"/>
      <c r="L111" s="367"/>
      <c r="M111" s="368" t="s">
        <v>418</v>
      </c>
      <c r="N111" s="1360"/>
      <c r="O111" s="1408"/>
      <c r="P111" s="1408"/>
      <c r="Q111" s="1363" t="str">
        <f>IFERROR(VLOOKUP(U111,リスト!$AW$1:$AY$44,2,0),"")</f>
        <v/>
      </c>
      <c r="R111" s="1364"/>
      <c r="S111" s="1127" t="str">
        <f>IFERROR(VLOOKUP(U111,リスト!$AW$1:$AY$44,3,0),"")</f>
        <v/>
      </c>
      <c r="T111" s="1128"/>
      <c r="U111" s="88"/>
      <c r="V111" s="1386"/>
      <c r="W111" s="1387"/>
      <c r="X111" s="1387"/>
      <c r="Y111" s="1387"/>
      <c r="Z111" s="1388"/>
      <c r="AA111" s="1108"/>
      <c r="AB111" s="1109"/>
      <c r="AC111" s="1109"/>
    </row>
    <row r="112" spans="1:29" s="299" customFormat="1" ht="15" customHeight="1">
      <c r="A112" s="1391">
        <v>7</v>
      </c>
      <c r="B112" s="1393"/>
      <c r="C112" s="1346"/>
      <c r="D112" s="1346"/>
      <c r="E112" s="1346"/>
      <c r="F112" s="1347"/>
      <c r="G112" s="1345"/>
      <c r="H112" s="1346"/>
      <c r="I112" s="1346"/>
      <c r="J112" s="1346"/>
      <c r="K112" s="1347"/>
      <c r="L112" s="1354"/>
      <c r="M112" s="1355"/>
      <c r="N112" s="1358"/>
      <c r="O112" s="1406"/>
      <c r="P112" s="1406"/>
      <c r="Q112" s="1361" t="str">
        <f>IFERROR(VLOOKUP(U112,リスト!$AW$1:$AY$44,2,0),"")</f>
        <v/>
      </c>
      <c r="R112" s="1365"/>
      <c r="S112" s="1122" t="str">
        <f>IFERROR(VLOOKUP(U112,リスト!$AW$1:$AY$44,3,0),"")</f>
        <v/>
      </c>
      <c r="T112" s="1126"/>
      <c r="U112" s="86"/>
      <c r="V112" s="1380"/>
      <c r="W112" s="1381"/>
      <c r="X112" s="1381"/>
      <c r="Y112" s="1381"/>
      <c r="Z112" s="1382"/>
      <c r="AA112" s="1106"/>
      <c r="AB112" s="1107"/>
      <c r="AC112" s="1107"/>
    </row>
    <row r="113" spans="1:29" s="299" customFormat="1" ht="15" customHeight="1">
      <c r="A113" s="1392"/>
      <c r="B113" s="1394"/>
      <c r="C113" s="1349"/>
      <c r="D113" s="1349"/>
      <c r="E113" s="1349"/>
      <c r="F113" s="1350"/>
      <c r="G113" s="1348"/>
      <c r="H113" s="1349"/>
      <c r="I113" s="1349"/>
      <c r="J113" s="1349"/>
      <c r="K113" s="1350"/>
      <c r="L113" s="1356"/>
      <c r="M113" s="1357"/>
      <c r="N113" s="1359"/>
      <c r="O113" s="1407"/>
      <c r="P113" s="1407"/>
      <c r="Q113" s="1361" t="str">
        <f>IFERROR(VLOOKUP(U113,リスト!$AW$1:$AY$44,2,0),"")</f>
        <v/>
      </c>
      <c r="R113" s="1362"/>
      <c r="S113" s="1122" t="str">
        <f>IFERROR(VLOOKUP(U113,リスト!$AW$1:$AY$44,3,0),"")</f>
        <v/>
      </c>
      <c r="T113" s="1123"/>
      <c r="U113" s="87"/>
      <c r="V113" s="1383"/>
      <c r="W113" s="1384"/>
      <c r="X113" s="1384"/>
      <c r="Y113" s="1384"/>
      <c r="Z113" s="1385"/>
      <c r="AA113" s="1108"/>
      <c r="AB113" s="1109"/>
      <c r="AC113" s="1109"/>
    </row>
    <row r="114" spans="1:29" s="299" customFormat="1" ht="15" customHeight="1">
      <c r="A114" s="1392"/>
      <c r="B114" s="1394"/>
      <c r="C114" s="1349"/>
      <c r="D114" s="1349"/>
      <c r="E114" s="1349"/>
      <c r="F114" s="1350"/>
      <c r="G114" s="1348"/>
      <c r="H114" s="1349"/>
      <c r="I114" s="1349"/>
      <c r="J114" s="1349"/>
      <c r="K114" s="1350"/>
      <c r="L114" s="1356"/>
      <c r="M114" s="1357"/>
      <c r="N114" s="1359"/>
      <c r="O114" s="1407"/>
      <c r="P114" s="1407"/>
      <c r="Q114" s="1361" t="str">
        <f>IFERROR(VLOOKUP(U114,リスト!$AW$1:$AY$44,2,0),"")</f>
        <v/>
      </c>
      <c r="R114" s="1365"/>
      <c r="S114" s="1122" t="str">
        <f>IFERROR(VLOOKUP(U114,リスト!$AW$1:$AY$44,3,0),"")</f>
        <v/>
      </c>
      <c r="T114" s="1126"/>
      <c r="U114" s="87"/>
      <c r="V114" s="1383"/>
      <c r="W114" s="1384"/>
      <c r="X114" s="1384"/>
      <c r="Y114" s="1384"/>
      <c r="Z114" s="1385"/>
      <c r="AA114" s="1108"/>
      <c r="AB114" s="1109"/>
      <c r="AC114" s="1109"/>
    </row>
    <row r="115" spans="1:29" s="299" customFormat="1" ht="15" customHeight="1">
      <c r="A115" s="1392"/>
      <c r="B115" s="1394"/>
      <c r="C115" s="1349"/>
      <c r="D115" s="1349"/>
      <c r="E115" s="1349"/>
      <c r="F115" s="1350"/>
      <c r="G115" s="1348"/>
      <c r="H115" s="1349"/>
      <c r="I115" s="1349"/>
      <c r="J115" s="1349"/>
      <c r="K115" s="1350"/>
      <c r="L115" s="1356"/>
      <c r="M115" s="1357"/>
      <c r="N115" s="1359"/>
      <c r="O115" s="1407"/>
      <c r="P115" s="1407"/>
      <c r="Q115" s="1361" t="str">
        <f>IFERROR(VLOOKUP(U115,リスト!$AW$1:$AY$44,2,0),"")</f>
        <v/>
      </c>
      <c r="R115" s="1365"/>
      <c r="S115" s="1122" t="str">
        <f>IFERROR(VLOOKUP(U115,リスト!$AW$1:$AY$44,3,0),"")</f>
        <v/>
      </c>
      <c r="T115" s="1123"/>
      <c r="U115" s="87"/>
      <c r="V115" s="1383"/>
      <c r="W115" s="1384"/>
      <c r="X115" s="1384"/>
      <c r="Y115" s="1384"/>
      <c r="Z115" s="1385"/>
      <c r="AA115" s="1108"/>
      <c r="AB115" s="1109"/>
      <c r="AC115" s="1109"/>
    </row>
    <row r="116" spans="1:29" s="299" customFormat="1" ht="15" customHeight="1">
      <c r="A116" s="1392"/>
      <c r="B116" s="1394"/>
      <c r="C116" s="1349"/>
      <c r="D116" s="1349"/>
      <c r="E116" s="1349"/>
      <c r="F116" s="1350"/>
      <c r="G116" s="1348"/>
      <c r="H116" s="1349"/>
      <c r="I116" s="1349"/>
      <c r="J116" s="1349"/>
      <c r="K116" s="1350"/>
      <c r="L116" s="1356"/>
      <c r="M116" s="1357"/>
      <c r="N116" s="1359"/>
      <c r="O116" s="1407"/>
      <c r="P116" s="1407"/>
      <c r="Q116" s="1361" t="str">
        <f>IFERROR(VLOOKUP(U116,リスト!$AW$1:$AY$44,2,0),"")</f>
        <v/>
      </c>
      <c r="R116" s="1362"/>
      <c r="S116" s="1122" t="str">
        <f>IFERROR(VLOOKUP(U116,リスト!$AW$1:$AY$44,3,0),"")</f>
        <v/>
      </c>
      <c r="T116" s="1126"/>
      <c r="U116" s="87"/>
      <c r="V116" s="1383"/>
      <c r="W116" s="1384"/>
      <c r="X116" s="1384"/>
      <c r="Y116" s="1384"/>
      <c r="Z116" s="1385"/>
      <c r="AA116" s="1108"/>
      <c r="AB116" s="1109"/>
      <c r="AC116" s="1109"/>
    </row>
    <row r="117" spans="1:29" s="299" customFormat="1" ht="15" customHeight="1">
      <c r="A117" s="1411"/>
      <c r="B117" s="1412"/>
      <c r="C117" s="1352"/>
      <c r="D117" s="1352"/>
      <c r="E117" s="1352"/>
      <c r="F117" s="1353"/>
      <c r="G117" s="1351"/>
      <c r="H117" s="1352"/>
      <c r="I117" s="1352"/>
      <c r="J117" s="1352"/>
      <c r="K117" s="1353"/>
      <c r="L117" s="367"/>
      <c r="M117" s="368" t="s">
        <v>418</v>
      </c>
      <c r="N117" s="1360"/>
      <c r="O117" s="1408"/>
      <c r="P117" s="1408"/>
      <c r="Q117" s="1363" t="str">
        <f>IFERROR(VLOOKUP(U117,リスト!$AW$1:$AY$44,2,0),"")</f>
        <v/>
      </c>
      <c r="R117" s="1364"/>
      <c r="S117" s="1127" t="str">
        <f>IFERROR(VLOOKUP(U117,リスト!$AW$1:$AY$44,3,0),"")</f>
        <v/>
      </c>
      <c r="T117" s="1128"/>
      <c r="U117" s="88"/>
      <c r="V117" s="1386"/>
      <c r="W117" s="1387"/>
      <c r="X117" s="1387"/>
      <c r="Y117" s="1387"/>
      <c r="Z117" s="1388"/>
      <c r="AA117" s="1108"/>
      <c r="AB117" s="1109"/>
      <c r="AC117" s="1109"/>
    </row>
    <row r="118" spans="1:29" s="299" customFormat="1" ht="15" customHeight="1">
      <c r="A118" s="1391">
        <v>8</v>
      </c>
      <c r="B118" s="1393"/>
      <c r="C118" s="1346"/>
      <c r="D118" s="1346"/>
      <c r="E118" s="1346"/>
      <c r="F118" s="1347"/>
      <c r="G118" s="1345"/>
      <c r="H118" s="1346"/>
      <c r="I118" s="1346"/>
      <c r="J118" s="1346"/>
      <c r="K118" s="1347"/>
      <c r="L118" s="1354"/>
      <c r="M118" s="1355"/>
      <c r="N118" s="1358"/>
      <c r="O118" s="1406"/>
      <c r="P118" s="1406"/>
      <c r="Q118" s="1361" t="str">
        <f>IFERROR(VLOOKUP(U118,リスト!$AW$1:$AY$44,2,0),"")</f>
        <v/>
      </c>
      <c r="R118" s="1365"/>
      <c r="S118" s="1122" t="str">
        <f>IFERROR(VLOOKUP(U118,リスト!$AW$1:$AY$44,3,0),"")</f>
        <v/>
      </c>
      <c r="T118" s="1126"/>
      <c r="U118" s="86"/>
      <c r="V118" s="1380"/>
      <c r="W118" s="1381"/>
      <c r="X118" s="1381"/>
      <c r="Y118" s="1381"/>
      <c r="Z118" s="1382"/>
      <c r="AA118" s="1106"/>
      <c r="AB118" s="1107"/>
      <c r="AC118" s="1107"/>
    </row>
    <row r="119" spans="1:29" s="299" customFormat="1" ht="15" customHeight="1">
      <c r="A119" s="1392"/>
      <c r="B119" s="1394"/>
      <c r="C119" s="1349"/>
      <c r="D119" s="1349"/>
      <c r="E119" s="1349"/>
      <c r="F119" s="1350"/>
      <c r="G119" s="1348"/>
      <c r="H119" s="1349"/>
      <c r="I119" s="1349"/>
      <c r="J119" s="1349"/>
      <c r="K119" s="1350"/>
      <c r="L119" s="1356"/>
      <c r="M119" s="1357"/>
      <c r="N119" s="1359"/>
      <c r="O119" s="1407"/>
      <c r="P119" s="1407"/>
      <c r="Q119" s="1361" t="str">
        <f>IFERROR(VLOOKUP(U119,リスト!$AW$1:$AY$44,2,0),"")</f>
        <v/>
      </c>
      <c r="R119" s="1362"/>
      <c r="S119" s="1122" t="str">
        <f>IFERROR(VLOOKUP(U119,リスト!$AW$1:$AY$44,3,0),"")</f>
        <v/>
      </c>
      <c r="T119" s="1123"/>
      <c r="U119" s="87"/>
      <c r="V119" s="1383"/>
      <c r="W119" s="1384"/>
      <c r="X119" s="1384"/>
      <c r="Y119" s="1384"/>
      <c r="Z119" s="1385"/>
      <c r="AA119" s="1108"/>
      <c r="AB119" s="1109"/>
      <c r="AC119" s="1109"/>
    </row>
    <row r="120" spans="1:29" s="299" customFormat="1" ht="15" customHeight="1">
      <c r="A120" s="1392"/>
      <c r="B120" s="1394"/>
      <c r="C120" s="1349"/>
      <c r="D120" s="1349"/>
      <c r="E120" s="1349"/>
      <c r="F120" s="1350"/>
      <c r="G120" s="1348"/>
      <c r="H120" s="1349"/>
      <c r="I120" s="1349"/>
      <c r="J120" s="1349"/>
      <c r="K120" s="1350"/>
      <c r="L120" s="1356"/>
      <c r="M120" s="1357"/>
      <c r="N120" s="1359"/>
      <c r="O120" s="1407"/>
      <c r="P120" s="1407"/>
      <c r="Q120" s="1361" t="str">
        <f>IFERROR(VLOOKUP(U120,リスト!$AW$1:$AY$44,2,0),"")</f>
        <v/>
      </c>
      <c r="R120" s="1365"/>
      <c r="S120" s="1122" t="str">
        <f>IFERROR(VLOOKUP(U120,リスト!$AW$1:$AY$44,3,0),"")</f>
        <v/>
      </c>
      <c r="T120" s="1126"/>
      <c r="U120" s="87"/>
      <c r="V120" s="1383"/>
      <c r="W120" s="1384"/>
      <c r="X120" s="1384"/>
      <c r="Y120" s="1384"/>
      <c r="Z120" s="1385"/>
      <c r="AA120" s="1108"/>
      <c r="AB120" s="1109"/>
      <c r="AC120" s="1109"/>
    </row>
    <row r="121" spans="1:29" s="299" customFormat="1" ht="15" customHeight="1">
      <c r="A121" s="1392"/>
      <c r="B121" s="1394"/>
      <c r="C121" s="1349"/>
      <c r="D121" s="1349"/>
      <c r="E121" s="1349"/>
      <c r="F121" s="1350"/>
      <c r="G121" s="1348"/>
      <c r="H121" s="1349"/>
      <c r="I121" s="1349"/>
      <c r="J121" s="1349"/>
      <c r="K121" s="1350"/>
      <c r="L121" s="1356"/>
      <c r="M121" s="1357"/>
      <c r="N121" s="1359"/>
      <c r="O121" s="1407"/>
      <c r="P121" s="1407"/>
      <c r="Q121" s="1361" t="str">
        <f>IFERROR(VLOOKUP(U121,リスト!$AW$1:$AY$44,2,0),"")</f>
        <v/>
      </c>
      <c r="R121" s="1365"/>
      <c r="S121" s="1122" t="str">
        <f>IFERROR(VLOOKUP(U121,リスト!$AW$1:$AY$44,3,0),"")</f>
        <v/>
      </c>
      <c r="T121" s="1123"/>
      <c r="U121" s="87"/>
      <c r="V121" s="1383"/>
      <c r="W121" s="1384"/>
      <c r="X121" s="1384"/>
      <c r="Y121" s="1384"/>
      <c r="Z121" s="1385"/>
      <c r="AA121" s="1108"/>
      <c r="AB121" s="1109"/>
      <c r="AC121" s="1109"/>
    </row>
    <row r="122" spans="1:29" s="299" customFormat="1" ht="15" customHeight="1">
      <c r="A122" s="1392"/>
      <c r="B122" s="1394"/>
      <c r="C122" s="1349"/>
      <c r="D122" s="1349"/>
      <c r="E122" s="1349"/>
      <c r="F122" s="1350"/>
      <c r="G122" s="1348"/>
      <c r="H122" s="1349"/>
      <c r="I122" s="1349"/>
      <c r="J122" s="1349"/>
      <c r="K122" s="1350"/>
      <c r="L122" s="1356"/>
      <c r="M122" s="1357"/>
      <c r="N122" s="1359"/>
      <c r="O122" s="1407"/>
      <c r="P122" s="1407"/>
      <c r="Q122" s="1361" t="str">
        <f>IFERROR(VLOOKUP(U122,リスト!$AW$1:$AY$44,2,0),"")</f>
        <v/>
      </c>
      <c r="R122" s="1362"/>
      <c r="S122" s="1122" t="str">
        <f>IFERROR(VLOOKUP(U122,リスト!$AW$1:$AY$44,3,0),"")</f>
        <v/>
      </c>
      <c r="T122" s="1126"/>
      <c r="U122" s="87"/>
      <c r="V122" s="1383"/>
      <c r="W122" s="1384"/>
      <c r="X122" s="1384"/>
      <c r="Y122" s="1384"/>
      <c r="Z122" s="1385"/>
      <c r="AA122" s="1108"/>
      <c r="AB122" s="1109"/>
      <c r="AC122" s="1109"/>
    </row>
    <row r="123" spans="1:29" s="299" customFormat="1" ht="15" customHeight="1">
      <c r="A123" s="1411"/>
      <c r="B123" s="1412"/>
      <c r="C123" s="1352"/>
      <c r="D123" s="1352"/>
      <c r="E123" s="1352"/>
      <c r="F123" s="1353"/>
      <c r="G123" s="1351"/>
      <c r="H123" s="1352"/>
      <c r="I123" s="1352"/>
      <c r="J123" s="1352"/>
      <c r="K123" s="1353"/>
      <c r="L123" s="367"/>
      <c r="M123" s="368" t="s">
        <v>418</v>
      </c>
      <c r="N123" s="1360"/>
      <c r="O123" s="1408"/>
      <c r="P123" s="1408"/>
      <c r="Q123" s="1363" t="str">
        <f>IFERROR(VLOOKUP(U123,リスト!$AW$1:$AY$44,2,0),"")</f>
        <v/>
      </c>
      <c r="R123" s="1364"/>
      <c r="S123" s="1127" t="str">
        <f>IFERROR(VLOOKUP(U123,リスト!$AW$1:$AY$44,3,0),"")</f>
        <v/>
      </c>
      <c r="T123" s="1128"/>
      <c r="U123" s="88"/>
      <c r="V123" s="1386"/>
      <c r="W123" s="1387"/>
      <c r="X123" s="1387"/>
      <c r="Y123" s="1387"/>
      <c r="Z123" s="1388"/>
      <c r="AA123" s="1108"/>
      <c r="AB123" s="1109"/>
      <c r="AC123" s="1109"/>
    </row>
    <row r="124" spans="1:29" s="299" customFormat="1" ht="15" customHeight="1">
      <c r="A124" s="1391">
        <v>9</v>
      </c>
      <c r="B124" s="1393"/>
      <c r="C124" s="1346"/>
      <c r="D124" s="1346"/>
      <c r="E124" s="1346"/>
      <c r="F124" s="1347"/>
      <c r="G124" s="1345"/>
      <c r="H124" s="1346"/>
      <c r="I124" s="1346"/>
      <c r="J124" s="1346"/>
      <c r="K124" s="1347"/>
      <c r="L124" s="1354"/>
      <c r="M124" s="1355"/>
      <c r="N124" s="1358"/>
      <c r="O124" s="1406"/>
      <c r="P124" s="1406"/>
      <c r="Q124" s="1361" t="str">
        <f>IFERROR(VLOOKUP(U124,リスト!$AW$1:$AY$44,2,0),"")</f>
        <v/>
      </c>
      <c r="R124" s="1365"/>
      <c r="S124" s="1122" t="str">
        <f>IFERROR(VLOOKUP(U124,リスト!$AW$1:$AY$44,3,0),"")</f>
        <v/>
      </c>
      <c r="T124" s="1126"/>
      <c r="U124" s="86"/>
      <c r="V124" s="1380"/>
      <c r="W124" s="1381"/>
      <c r="X124" s="1381"/>
      <c r="Y124" s="1381"/>
      <c r="Z124" s="1382"/>
      <c r="AA124" s="1106"/>
      <c r="AB124" s="1107"/>
      <c r="AC124" s="1107"/>
    </row>
    <row r="125" spans="1:29" s="299" customFormat="1" ht="15" customHeight="1">
      <c r="A125" s="1392"/>
      <c r="B125" s="1394"/>
      <c r="C125" s="1349"/>
      <c r="D125" s="1349"/>
      <c r="E125" s="1349"/>
      <c r="F125" s="1350"/>
      <c r="G125" s="1348"/>
      <c r="H125" s="1349"/>
      <c r="I125" s="1349"/>
      <c r="J125" s="1349"/>
      <c r="K125" s="1350"/>
      <c r="L125" s="1356"/>
      <c r="M125" s="1357"/>
      <c r="N125" s="1359"/>
      <c r="O125" s="1407"/>
      <c r="P125" s="1407"/>
      <c r="Q125" s="1361" t="str">
        <f>IFERROR(VLOOKUP(U125,リスト!$AW$1:$AY$44,2,0),"")</f>
        <v/>
      </c>
      <c r="R125" s="1362"/>
      <c r="S125" s="1122" t="str">
        <f>IFERROR(VLOOKUP(U125,リスト!$AW$1:$AY$44,3,0),"")</f>
        <v/>
      </c>
      <c r="T125" s="1123"/>
      <c r="U125" s="87"/>
      <c r="V125" s="1383"/>
      <c r="W125" s="1384"/>
      <c r="X125" s="1384"/>
      <c r="Y125" s="1384"/>
      <c r="Z125" s="1385"/>
      <c r="AA125" s="1108"/>
      <c r="AB125" s="1109"/>
      <c r="AC125" s="1109"/>
    </row>
    <row r="126" spans="1:29" s="299" customFormat="1" ht="15" customHeight="1">
      <c r="A126" s="1392"/>
      <c r="B126" s="1394"/>
      <c r="C126" s="1349"/>
      <c r="D126" s="1349"/>
      <c r="E126" s="1349"/>
      <c r="F126" s="1350"/>
      <c r="G126" s="1348"/>
      <c r="H126" s="1349"/>
      <c r="I126" s="1349"/>
      <c r="J126" s="1349"/>
      <c r="K126" s="1350"/>
      <c r="L126" s="1356"/>
      <c r="M126" s="1357"/>
      <c r="N126" s="1359"/>
      <c r="O126" s="1407"/>
      <c r="P126" s="1407"/>
      <c r="Q126" s="1361" t="str">
        <f>IFERROR(VLOOKUP(U126,リスト!$AW$1:$AY$44,2,0),"")</f>
        <v/>
      </c>
      <c r="R126" s="1365"/>
      <c r="S126" s="1122" t="str">
        <f>IFERROR(VLOOKUP(U126,リスト!$AW$1:$AY$44,3,0),"")</f>
        <v/>
      </c>
      <c r="T126" s="1126"/>
      <c r="U126" s="87"/>
      <c r="V126" s="1383"/>
      <c r="W126" s="1384"/>
      <c r="X126" s="1384"/>
      <c r="Y126" s="1384"/>
      <c r="Z126" s="1385"/>
      <c r="AA126" s="1108"/>
      <c r="AB126" s="1109"/>
      <c r="AC126" s="1109"/>
    </row>
    <row r="127" spans="1:29" s="299" customFormat="1" ht="15" customHeight="1">
      <c r="A127" s="1392"/>
      <c r="B127" s="1394"/>
      <c r="C127" s="1349"/>
      <c r="D127" s="1349"/>
      <c r="E127" s="1349"/>
      <c r="F127" s="1350"/>
      <c r="G127" s="1348"/>
      <c r="H127" s="1349"/>
      <c r="I127" s="1349"/>
      <c r="J127" s="1349"/>
      <c r="K127" s="1350"/>
      <c r="L127" s="1356"/>
      <c r="M127" s="1357"/>
      <c r="N127" s="1359"/>
      <c r="O127" s="1407"/>
      <c r="P127" s="1407"/>
      <c r="Q127" s="1361" t="str">
        <f>IFERROR(VLOOKUP(U127,リスト!$AW$1:$AY$44,2,0),"")</f>
        <v/>
      </c>
      <c r="R127" s="1365"/>
      <c r="S127" s="1122" t="str">
        <f>IFERROR(VLOOKUP(U127,リスト!$AW$1:$AY$44,3,0),"")</f>
        <v/>
      </c>
      <c r="T127" s="1123"/>
      <c r="U127" s="87"/>
      <c r="V127" s="1383"/>
      <c r="W127" s="1384"/>
      <c r="X127" s="1384"/>
      <c r="Y127" s="1384"/>
      <c r="Z127" s="1385"/>
      <c r="AA127" s="1108"/>
      <c r="AB127" s="1109"/>
      <c r="AC127" s="1109"/>
    </row>
    <row r="128" spans="1:29" s="299" customFormat="1" ht="15" customHeight="1">
      <c r="A128" s="1392"/>
      <c r="B128" s="1394"/>
      <c r="C128" s="1349"/>
      <c r="D128" s="1349"/>
      <c r="E128" s="1349"/>
      <c r="F128" s="1350"/>
      <c r="G128" s="1348"/>
      <c r="H128" s="1349"/>
      <c r="I128" s="1349"/>
      <c r="J128" s="1349"/>
      <c r="K128" s="1350"/>
      <c r="L128" s="1356"/>
      <c r="M128" s="1357"/>
      <c r="N128" s="1359"/>
      <c r="O128" s="1407"/>
      <c r="P128" s="1407"/>
      <c r="Q128" s="1361" t="str">
        <f>IFERROR(VLOOKUP(U128,リスト!$AW$1:$AY$44,2,0),"")</f>
        <v/>
      </c>
      <c r="R128" s="1362"/>
      <c r="S128" s="1122" t="str">
        <f>IFERROR(VLOOKUP(U128,リスト!$AW$1:$AY$44,3,0),"")</f>
        <v/>
      </c>
      <c r="T128" s="1126"/>
      <c r="U128" s="87"/>
      <c r="V128" s="1383"/>
      <c r="W128" s="1384"/>
      <c r="X128" s="1384"/>
      <c r="Y128" s="1384"/>
      <c r="Z128" s="1385"/>
      <c r="AA128" s="1108"/>
      <c r="AB128" s="1109"/>
      <c r="AC128" s="1109"/>
    </row>
    <row r="129" spans="1:29" s="299" customFormat="1" ht="15" customHeight="1">
      <c r="A129" s="1411"/>
      <c r="B129" s="1412"/>
      <c r="C129" s="1352"/>
      <c r="D129" s="1352"/>
      <c r="E129" s="1352"/>
      <c r="F129" s="1353"/>
      <c r="G129" s="1351"/>
      <c r="H129" s="1352"/>
      <c r="I129" s="1352"/>
      <c r="J129" s="1352"/>
      <c r="K129" s="1353"/>
      <c r="L129" s="367"/>
      <c r="M129" s="368" t="s">
        <v>418</v>
      </c>
      <c r="N129" s="1360"/>
      <c r="O129" s="1408"/>
      <c r="P129" s="1408"/>
      <c r="Q129" s="1363" t="str">
        <f>IFERROR(VLOOKUP(U129,リスト!$AW$1:$AY$44,2,0),"")</f>
        <v/>
      </c>
      <c r="R129" s="1364"/>
      <c r="S129" s="1127" t="str">
        <f>IFERROR(VLOOKUP(U129,リスト!$AW$1:$AY$44,3,0),"")</f>
        <v/>
      </c>
      <c r="T129" s="1128"/>
      <c r="U129" s="88"/>
      <c r="V129" s="1386"/>
      <c r="W129" s="1387"/>
      <c r="X129" s="1387"/>
      <c r="Y129" s="1387"/>
      <c r="Z129" s="1388"/>
      <c r="AA129" s="1108"/>
      <c r="AB129" s="1109"/>
      <c r="AC129" s="1109"/>
    </row>
    <row r="130" spans="1:29" s="299" customFormat="1" ht="15" customHeight="1">
      <c r="A130" s="1391">
        <v>10</v>
      </c>
      <c r="B130" s="1393"/>
      <c r="C130" s="1346"/>
      <c r="D130" s="1346"/>
      <c r="E130" s="1346"/>
      <c r="F130" s="1347"/>
      <c r="G130" s="1345"/>
      <c r="H130" s="1346"/>
      <c r="I130" s="1346"/>
      <c r="J130" s="1346"/>
      <c r="K130" s="1347"/>
      <c r="L130" s="1354"/>
      <c r="M130" s="1355"/>
      <c r="N130" s="1358"/>
      <c r="O130" s="1406"/>
      <c r="P130" s="1406"/>
      <c r="Q130" s="1361" t="str">
        <f>IFERROR(VLOOKUP(U130,リスト!$AW$1:$AY$44,2,0),"")</f>
        <v/>
      </c>
      <c r="R130" s="1365"/>
      <c r="S130" s="1122" t="str">
        <f>IFERROR(VLOOKUP(U130,リスト!$AW$1:$AY$44,3,0),"")</f>
        <v/>
      </c>
      <c r="T130" s="1126"/>
      <c r="U130" s="86"/>
      <c r="V130" s="1380"/>
      <c r="W130" s="1381"/>
      <c r="X130" s="1381"/>
      <c r="Y130" s="1381"/>
      <c r="Z130" s="1382"/>
      <c r="AA130" s="1106"/>
      <c r="AB130" s="1107"/>
      <c r="AC130" s="1107"/>
    </row>
    <row r="131" spans="1:29" s="299" customFormat="1" ht="15" customHeight="1">
      <c r="A131" s="1392"/>
      <c r="B131" s="1394"/>
      <c r="C131" s="1349"/>
      <c r="D131" s="1349"/>
      <c r="E131" s="1349"/>
      <c r="F131" s="1350"/>
      <c r="G131" s="1348"/>
      <c r="H131" s="1349"/>
      <c r="I131" s="1349"/>
      <c r="J131" s="1349"/>
      <c r="K131" s="1350"/>
      <c r="L131" s="1356"/>
      <c r="M131" s="1357"/>
      <c r="N131" s="1359"/>
      <c r="O131" s="1407"/>
      <c r="P131" s="1407"/>
      <c r="Q131" s="1361" t="str">
        <f>IFERROR(VLOOKUP(U131,リスト!$AW$1:$AY$44,2,0),"")</f>
        <v/>
      </c>
      <c r="R131" s="1362"/>
      <c r="S131" s="1122" t="str">
        <f>IFERROR(VLOOKUP(U131,リスト!$AW$1:$AY$44,3,0),"")</f>
        <v/>
      </c>
      <c r="T131" s="1123"/>
      <c r="U131" s="87"/>
      <c r="V131" s="1383"/>
      <c r="W131" s="1384"/>
      <c r="X131" s="1384"/>
      <c r="Y131" s="1384"/>
      <c r="Z131" s="1385"/>
      <c r="AA131" s="1108"/>
      <c r="AB131" s="1109"/>
      <c r="AC131" s="1109"/>
    </row>
    <row r="132" spans="1:29" s="299" customFormat="1" ht="15" customHeight="1">
      <c r="A132" s="1392"/>
      <c r="B132" s="1394"/>
      <c r="C132" s="1349"/>
      <c r="D132" s="1349"/>
      <c r="E132" s="1349"/>
      <c r="F132" s="1350"/>
      <c r="G132" s="1348"/>
      <c r="H132" s="1349"/>
      <c r="I132" s="1349"/>
      <c r="J132" s="1349"/>
      <c r="K132" s="1350"/>
      <c r="L132" s="1356"/>
      <c r="M132" s="1357"/>
      <c r="N132" s="1359"/>
      <c r="O132" s="1407"/>
      <c r="P132" s="1407"/>
      <c r="Q132" s="1361" t="str">
        <f>IFERROR(VLOOKUP(U132,リスト!$AW$1:$AY$44,2,0),"")</f>
        <v/>
      </c>
      <c r="R132" s="1365"/>
      <c r="S132" s="1122" t="str">
        <f>IFERROR(VLOOKUP(U132,リスト!$AW$1:$AY$44,3,0),"")</f>
        <v/>
      </c>
      <c r="T132" s="1126"/>
      <c r="U132" s="87"/>
      <c r="V132" s="1383"/>
      <c r="W132" s="1384"/>
      <c r="X132" s="1384"/>
      <c r="Y132" s="1384"/>
      <c r="Z132" s="1385"/>
      <c r="AA132" s="1108"/>
      <c r="AB132" s="1109"/>
      <c r="AC132" s="1109"/>
    </row>
    <row r="133" spans="1:29" s="299" customFormat="1" ht="15" customHeight="1">
      <c r="A133" s="1392"/>
      <c r="B133" s="1394"/>
      <c r="C133" s="1349"/>
      <c r="D133" s="1349"/>
      <c r="E133" s="1349"/>
      <c r="F133" s="1350"/>
      <c r="G133" s="1348"/>
      <c r="H133" s="1349"/>
      <c r="I133" s="1349"/>
      <c r="J133" s="1349"/>
      <c r="K133" s="1350"/>
      <c r="L133" s="1356"/>
      <c r="M133" s="1357"/>
      <c r="N133" s="1359"/>
      <c r="O133" s="1407"/>
      <c r="P133" s="1407"/>
      <c r="Q133" s="1361" t="str">
        <f>IFERROR(VLOOKUP(U133,リスト!$AW$1:$AY$44,2,0),"")</f>
        <v/>
      </c>
      <c r="R133" s="1365"/>
      <c r="S133" s="1122" t="str">
        <f>IFERROR(VLOOKUP(U133,リスト!$AW$1:$AY$44,3,0),"")</f>
        <v/>
      </c>
      <c r="T133" s="1123"/>
      <c r="U133" s="87"/>
      <c r="V133" s="1383"/>
      <c r="W133" s="1384"/>
      <c r="X133" s="1384"/>
      <c r="Y133" s="1384"/>
      <c r="Z133" s="1385"/>
      <c r="AA133" s="1108"/>
      <c r="AB133" s="1109"/>
      <c r="AC133" s="1109"/>
    </row>
    <row r="134" spans="1:29" s="299" customFormat="1" ht="15" customHeight="1">
      <c r="A134" s="1392"/>
      <c r="B134" s="1394"/>
      <c r="C134" s="1349"/>
      <c r="D134" s="1349"/>
      <c r="E134" s="1349"/>
      <c r="F134" s="1350"/>
      <c r="G134" s="1348"/>
      <c r="H134" s="1349"/>
      <c r="I134" s="1349"/>
      <c r="J134" s="1349"/>
      <c r="K134" s="1350"/>
      <c r="L134" s="1356"/>
      <c r="M134" s="1357"/>
      <c r="N134" s="1359"/>
      <c r="O134" s="1407"/>
      <c r="P134" s="1407"/>
      <c r="Q134" s="1361" t="str">
        <f>IFERROR(VLOOKUP(U134,リスト!$AW$1:$AY$44,2,0),"")</f>
        <v/>
      </c>
      <c r="R134" s="1362"/>
      <c r="S134" s="1122" t="str">
        <f>IFERROR(VLOOKUP(U134,リスト!$AW$1:$AY$44,3,0),"")</f>
        <v/>
      </c>
      <c r="T134" s="1126"/>
      <c r="U134" s="87"/>
      <c r="V134" s="1383"/>
      <c r="W134" s="1384"/>
      <c r="X134" s="1384"/>
      <c r="Y134" s="1384"/>
      <c r="Z134" s="1385"/>
      <c r="AA134" s="1108"/>
      <c r="AB134" s="1109"/>
      <c r="AC134" s="1109"/>
    </row>
    <row r="135" spans="1:29" s="299" customFormat="1" ht="15" customHeight="1">
      <c r="A135" s="1392"/>
      <c r="B135" s="1394"/>
      <c r="C135" s="1349"/>
      <c r="D135" s="1349"/>
      <c r="E135" s="1349"/>
      <c r="F135" s="1350"/>
      <c r="G135" s="1348"/>
      <c r="H135" s="1349"/>
      <c r="I135" s="1349"/>
      <c r="J135" s="1349"/>
      <c r="K135" s="1350"/>
      <c r="L135" s="367"/>
      <c r="M135" s="368" t="s">
        <v>418</v>
      </c>
      <c r="N135" s="1360"/>
      <c r="O135" s="1408"/>
      <c r="P135" s="1408"/>
      <c r="Q135" s="1363" t="str">
        <f>IFERROR(VLOOKUP(U135,リスト!$AW$1:$AY$44,2,0),"")</f>
        <v/>
      </c>
      <c r="R135" s="1364"/>
      <c r="S135" s="1122" t="str">
        <f>IFERROR(VLOOKUP(U135,リスト!$AW$1:$AY$44,3,0),"")</f>
        <v/>
      </c>
      <c r="T135" s="1123"/>
      <c r="U135" s="88"/>
      <c r="V135" s="1386"/>
      <c r="W135" s="1387"/>
      <c r="X135" s="1387"/>
      <c r="Y135" s="1387"/>
      <c r="Z135" s="1388"/>
      <c r="AA135" s="1108"/>
      <c r="AB135" s="1109"/>
      <c r="AC135" s="1109"/>
    </row>
    <row r="136" spans="1:29" s="299" customFormat="1" ht="15" hidden="1" customHeight="1" outlineLevel="1">
      <c r="A136" s="1391">
        <v>11</v>
      </c>
      <c r="B136" s="1393"/>
      <c r="C136" s="1346"/>
      <c r="D136" s="1346"/>
      <c r="E136" s="1346"/>
      <c r="F136" s="1347"/>
      <c r="G136" s="1345"/>
      <c r="H136" s="1346"/>
      <c r="I136" s="1346"/>
      <c r="J136" s="1346"/>
      <c r="K136" s="1347"/>
      <c r="L136" s="1354"/>
      <c r="M136" s="1355"/>
      <c r="N136" s="1358"/>
      <c r="O136" s="1406"/>
      <c r="P136" s="1406"/>
      <c r="Q136" s="1409" t="str">
        <f>IFERROR(VLOOKUP(U136,リスト!$AW$1:$AY$44,2,0),"")</f>
        <v/>
      </c>
      <c r="R136" s="1410"/>
      <c r="S136" s="1124" t="str">
        <f>IFERROR(VLOOKUP(U136,リスト!$AW$1:$AY$44,3,0),"")</f>
        <v/>
      </c>
      <c r="T136" s="1125"/>
      <c r="U136" s="86"/>
      <c r="V136" s="1380"/>
      <c r="W136" s="1381"/>
      <c r="X136" s="1381"/>
      <c r="Y136" s="1381"/>
      <c r="Z136" s="1382"/>
      <c r="AA136" s="1106"/>
      <c r="AB136" s="1107"/>
      <c r="AC136" s="1107"/>
    </row>
    <row r="137" spans="1:29" s="299" customFormat="1" ht="15" hidden="1" customHeight="1" outlineLevel="1">
      <c r="A137" s="1392"/>
      <c r="B137" s="1394"/>
      <c r="C137" s="1349"/>
      <c r="D137" s="1349"/>
      <c r="E137" s="1349"/>
      <c r="F137" s="1350"/>
      <c r="G137" s="1348"/>
      <c r="H137" s="1349"/>
      <c r="I137" s="1349"/>
      <c r="J137" s="1349"/>
      <c r="K137" s="1350"/>
      <c r="L137" s="1356"/>
      <c r="M137" s="1357"/>
      <c r="N137" s="1359"/>
      <c r="O137" s="1407"/>
      <c r="P137" s="1407"/>
      <c r="Q137" s="1361" t="str">
        <f>IFERROR(VLOOKUP(U137,リスト!$AW$1:$AY$44,2,0),"")</f>
        <v/>
      </c>
      <c r="R137" s="1362"/>
      <c r="S137" s="1389" t="str">
        <f>IFERROR(VLOOKUP(U137,リスト!$AW$1:$AY$44,3,0),"")</f>
        <v/>
      </c>
      <c r="T137" s="1390"/>
      <c r="U137" s="87"/>
      <c r="V137" s="1383"/>
      <c r="W137" s="1384"/>
      <c r="X137" s="1384"/>
      <c r="Y137" s="1384"/>
      <c r="Z137" s="1385"/>
      <c r="AA137" s="1108"/>
      <c r="AB137" s="1109"/>
      <c r="AC137" s="1109"/>
    </row>
    <row r="138" spans="1:29" s="299" customFormat="1" ht="14.25" hidden="1" customHeight="1" outlineLevel="1">
      <c r="A138" s="1392"/>
      <c r="B138" s="1394"/>
      <c r="C138" s="1349"/>
      <c r="D138" s="1349"/>
      <c r="E138" s="1349"/>
      <c r="F138" s="1350"/>
      <c r="G138" s="1348"/>
      <c r="H138" s="1349"/>
      <c r="I138" s="1349"/>
      <c r="J138" s="1349"/>
      <c r="K138" s="1350"/>
      <c r="L138" s="1356"/>
      <c r="M138" s="1357"/>
      <c r="N138" s="1359"/>
      <c r="O138" s="1407"/>
      <c r="P138" s="1407"/>
      <c r="Q138" s="1361" t="str">
        <f>IFERROR(VLOOKUP(U138,リスト!$AW$1:$AY$44,2,0),"")</f>
        <v/>
      </c>
      <c r="R138" s="1362"/>
      <c r="S138" s="1389" t="str">
        <f>IFERROR(VLOOKUP(U138,リスト!$AW$1:$AY$44,3,0),"")</f>
        <v/>
      </c>
      <c r="T138" s="1390"/>
      <c r="U138" s="87"/>
      <c r="V138" s="1383"/>
      <c r="W138" s="1384"/>
      <c r="X138" s="1384"/>
      <c r="Y138" s="1384"/>
      <c r="Z138" s="1385"/>
      <c r="AA138" s="1108"/>
      <c r="AB138" s="1109"/>
      <c r="AC138" s="1109"/>
    </row>
    <row r="139" spans="1:29" s="299" customFormat="1" ht="15" hidden="1" customHeight="1" outlineLevel="1">
      <c r="A139" s="1392"/>
      <c r="B139" s="1394"/>
      <c r="C139" s="1349"/>
      <c r="D139" s="1349"/>
      <c r="E139" s="1349"/>
      <c r="F139" s="1350"/>
      <c r="G139" s="1348"/>
      <c r="H139" s="1349"/>
      <c r="I139" s="1349"/>
      <c r="J139" s="1349"/>
      <c r="K139" s="1350"/>
      <c r="L139" s="1356"/>
      <c r="M139" s="1357"/>
      <c r="N139" s="1359"/>
      <c r="O139" s="1407"/>
      <c r="P139" s="1407"/>
      <c r="Q139" s="1361" t="str">
        <f>IFERROR(VLOOKUP(U139,リスト!$AW$1:$AY$44,2,0),"")</f>
        <v/>
      </c>
      <c r="R139" s="1362"/>
      <c r="S139" s="1389" t="str">
        <f>IFERROR(VLOOKUP(U139,リスト!$AW$1:$AY$44,3,0),"")</f>
        <v/>
      </c>
      <c r="T139" s="1390"/>
      <c r="U139" s="87"/>
      <c r="V139" s="1383"/>
      <c r="W139" s="1384"/>
      <c r="X139" s="1384"/>
      <c r="Y139" s="1384"/>
      <c r="Z139" s="1385"/>
      <c r="AA139" s="1108"/>
      <c r="AB139" s="1109"/>
      <c r="AC139" s="1109"/>
    </row>
    <row r="140" spans="1:29" s="299" customFormat="1" ht="15" hidden="1" customHeight="1" outlineLevel="1">
      <c r="A140" s="1392"/>
      <c r="B140" s="1394"/>
      <c r="C140" s="1349"/>
      <c r="D140" s="1349"/>
      <c r="E140" s="1349"/>
      <c r="F140" s="1350"/>
      <c r="G140" s="1348"/>
      <c r="H140" s="1349"/>
      <c r="I140" s="1349"/>
      <c r="J140" s="1349"/>
      <c r="K140" s="1350"/>
      <c r="L140" s="1356"/>
      <c r="M140" s="1357"/>
      <c r="N140" s="1359"/>
      <c r="O140" s="1407"/>
      <c r="P140" s="1407"/>
      <c r="Q140" s="1361" t="str">
        <f>IFERROR(VLOOKUP(U140,リスト!$AW$1:$AY$44,2,0),"")</f>
        <v/>
      </c>
      <c r="R140" s="1362"/>
      <c r="S140" s="1389" t="str">
        <f>IFERROR(VLOOKUP(U140,リスト!$AW$1:$AY$44,3,0),"")</f>
        <v/>
      </c>
      <c r="T140" s="1390"/>
      <c r="U140" s="87"/>
      <c r="V140" s="1383"/>
      <c r="W140" s="1384"/>
      <c r="X140" s="1384"/>
      <c r="Y140" s="1384"/>
      <c r="Z140" s="1385"/>
      <c r="AA140" s="1108"/>
      <c r="AB140" s="1109"/>
      <c r="AC140" s="1109"/>
    </row>
    <row r="141" spans="1:29" s="299" customFormat="1" ht="15" hidden="1" customHeight="1" outlineLevel="1">
      <c r="A141" s="1392"/>
      <c r="B141" s="1394"/>
      <c r="C141" s="1349"/>
      <c r="D141" s="1349"/>
      <c r="E141" s="1349"/>
      <c r="F141" s="1350"/>
      <c r="G141" s="1348"/>
      <c r="H141" s="1349"/>
      <c r="I141" s="1349"/>
      <c r="J141" s="1349"/>
      <c r="K141" s="1350"/>
      <c r="L141" s="367"/>
      <c r="M141" s="368" t="s">
        <v>418</v>
      </c>
      <c r="N141" s="1359"/>
      <c r="O141" s="1408"/>
      <c r="P141" s="1408"/>
      <c r="Q141" s="1361" t="str">
        <f>IFERROR(VLOOKUP(U141,リスト!$AW$1:$AY$44,2,0),"")</f>
        <v/>
      </c>
      <c r="R141" s="1362"/>
      <c r="S141" s="1608" t="str">
        <f>IFERROR(VLOOKUP(U141,リスト!$AW$1:$AY$44,3,0),"")</f>
        <v/>
      </c>
      <c r="T141" s="1609"/>
      <c r="U141" s="88"/>
      <c r="V141" s="1386"/>
      <c r="W141" s="1387"/>
      <c r="X141" s="1387"/>
      <c r="Y141" s="1387"/>
      <c r="Z141" s="1388"/>
      <c r="AA141" s="1108"/>
      <c r="AB141" s="1109"/>
      <c r="AC141" s="1109"/>
    </row>
    <row r="142" spans="1:29" s="299" customFormat="1" ht="15" hidden="1" customHeight="1" outlineLevel="1">
      <c r="A142" s="1391">
        <v>12</v>
      </c>
      <c r="B142" s="1393"/>
      <c r="C142" s="1346"/>
      <c r="D142" s="1346"/>
      <c r="E142" s="1346"/>
      <c r="F142" s="1347"/>
      <c r="G142" s="1345"/>
      <c r="H142" s="1346"/>
      <c r="I142" s="1346"/>
      <c r="J142" s="1346"/>
      <c r="K142" s="1347"/>
      <c r="L142" s="1354"/>
      <c r="M142" s="1355"/>
      <c r="N142" s="1358"/>
      <c r="O142" s="1406"/>
      <c r="P142" s="1406"/>
      <c r="Q142" s="1409" t="str">
        <f>IFERROR(VLOOKUP(U142,リスト!$AW$1:$AY$44,2,0),"")</f>
        <v/>
      </c>
      <c r="R142" s="1410"/>
      <c r="S142" s="1124" t="str">
        <f>IFERROR(VLOOKUP(U142,リスト!$AW$1:$AY$44,3,0),"")</f>
        <v/>
      </c>
      <c r="T142" s="1125"/>
      <c r="U142" s="86"/>
      <c r="V142" s="1380"/>
      <c r="W142" s="1381"/>
      <c r="X142" s="1381"/>
      <c r="Y142" s="1381"/>
      <c r="Z142" s="1382"/>
      <c r="AA142" s="1106"/>
      <c r="AB142" s="1107"/>
      <c r="AC142" s="1107"/>
    </row>
    <row r="143" spans="1:29" s="299" customFormat="1" ht="15" hidden="1" customHeight="1" outlineLevel="1">
      <c r="A143" s="1392"/>
      <c r="B143" s="1394"/>
      <c r="C143" s="1349"/>
      <c r="D143" s="1349"/>
      <c r="E143" s="1349"/>
      <c r="F143" s="1350"/>
      <c r="G143" s="1348"/>
      <c r="H143" s="1349"/>
      <c r="I143" s="1349"/>
      <c r="J143" s="1349"/>
      <c r="K143" s="1350"/>
      <c r="L143" s="1356"/>
      <c r="M143" s="1357"/>
      <c r="N143" s="1359"/>
      <c r="O143" s="1407"/>
      <c r="P143" s="1407"/>
      <c r="Q143" s="1361" t="str">
        <f>IFERROR(VLOOKUP(U143,リスト!$AW$1:$AY$44,2,0),"")</f>
        <v/>
      </c>
      <c r="R143" s="1362"/>
      <c r="S143" s="1389" t="str">
        <f>IFERROR(VLOOKUP(U143,リスト!$AW$1:$AY$44,3,0),"")</f>
        <v/>
      </c>
      <c r="T143" s="1390"/>
      <c r="U143" s="87"/>
      <c r="V143" s="1383"/>
      <c r="W143" s="1384"/>
      <c r="X143" s="1384"/>
      <c r="Y143" s="1384"/>
      <c r="Z143" s="1385"/>
      <c r="AA143" s="1108"/>
      <c r="AB143" s="1109"/>
      <c r="AC143" s="1109"/>
    </row>
    <row r="144" spans="1:29" s="299" customFormat="1" ht="15" hidden="1" customHeight="1" outlineLevel="1">
      <c r="A144" s="1392"/>
      <c r="B144" s="1394"/>
      <c r="C144" s="1349"/>
      <c r="D144" s="1349"/>
      <c r="E144" s="1349"/>
      <c r="F144" s="1350"/>
      <c r="G144" s="1348"/>
      <c r="H144" s="1349"/>
      <c r="I144" s="1349"/>
      <c r="J144" s="1349"/>
      <c r="K144" s="1350"/>
      <c r="L144" s="1356"/>
      <c r="M144" s="1357"/>
      <c r="N144" s="1359"/>
      <c r="O144" s="1407"/>
      <c r="P144" s="1407"/>
      <c r="Q144" s="1361" t="str">
        <f>IFERROR(VLOOKUP(U144,リスト!$AW$1:$AY$44,2,0),"")</f>
        <v/>
      </c>
      <c r="R144" s="1362"/>
      <c r="S144" s="1389" t="str">
        <f>IFERROR(VLOOKUP(U144,リスト!$AW$1:$AY$44,3,0),"")</f>
        <v/>
      </c>
      <c r="T144" s="1390"/>
      <c r="U144" s="87"/>
      <c r="V144" s="1383"/>
      <c r="W144" s="1384"/>
      <c r="X144" s="1384"/>
      <c r="Y144" s="1384"/>
      <c r="Z144" s="1385"/>
      <c r="AA144" s="1108"/>
      <c r="AB144" s="1109"/>
      <c r="AC144" s="1109"/>
    </row>
    <row r="145" spans="1:29" s="299" customFormat="1" ht="15" hidden="1" customHeight="1" outlineLevel="1">
      <c r="A145" s="1392"/>
      <c r="B145" s="1394"/>
      <c r="C145" s="1349"/>
      <c r="D145" s="1349"/>
      <c r="E145" s="1349"/>
      <c r="F145" s="1350"/>
      <c r="G145" s="1348"/>
      <c r="H145" s="1349"/>
      <c r="I145" s="1349"/>
      <c r="J145" s="1349"/>
      <c r="K145" s="1350"/>
      <c r="L145" s="1356"/>
      <c r="M145" s="1357"/>
      <c r="N145" s="1359"/>
      <c r="O145" s="1407"/>
      <c r="P145" s="1407"/>
      <c r="Q145" s="1361" t="str">
        <f>IFERROR(VLOOKUP(U145,リスト!$AW$1:$AY$44,2,0),"")</f>
        <v/>
      </c>
      <c r="R145" s="1362"/>
      <c r="S145" s="1389" t="str">
        <f>IFERROR(VLOOKUP(U145,リスト!$AW$1:$AY$44,3,0),"")</f>
        <v/>
      </c>
      <c r="T145" s="1390"/>
      <c r="U145" s="87"/>
      <c r="V145" s="1383"/>
      <c r="W145" s="1384"/>
      <c r="X145" s="1384"/>
      <c r="Y145" s="1384"/>
      <c r="Z145" s="1385"/>
      <c r="AA145" s="1108"/>
      <c r="AB145" s="1109"/>
      <c r="AC145" s="1109"/>
    </row>
    <row r="146" spans="1:29" s="299" customFormat="1" ht="15" hidden="1" customHeight="1" outlineLevel="1">
      <c r="A146" s="1392"/>
      <c r="B146" s="1394"/>
      <c r="C146" s="1349"/>
      <c r="D146" s="1349"/>
      <c r="E146" s="1349"/>
      <c r="F146" s="1350"/>
      <c r="G146" s="1348"/>
      <c r="H146" s="1349"/>
      <c r="I146" s="1349"/>
      <c r="J146" s="1349"/>
      <c r="K146" s="1350"/>
      <c r="L146" s="1356"/>
      <c r="M146" s="1357"/>
      <c r="N146" s="1359"/>
      <c r="O146" s="1407"/>
      <c r="P146" s="1407"/>
      <c r="Q146" s="1361" t="str">
        <f>IFERROR(VLOOKUP(U146,リスト!$AW$1:$AY$44,2,0),"")</f>
        <v/>
      </c>
      <c r="R146" s="1362"/>
      <c r="S146" s="1389" t="str">
        <f>IFERROR(VLOOKUP(U146,リスト!$AW$1:$AY$44,3,0),"")</f>
        <v/>
      </c>
      <c r="T146" s="1390"/>
      <c r="U146" s="87"/>
      <c r="V146" s="1383"/>
      <c r="W146" s="1384"/>
      <c r="X146" s="1384"/>
      <c r="Y146" s="1384"/>
      <c r="Z146" s="1385"/>
      <c r="AA146" s="1108"/>
      <c r="AB146" s="1109"/>
      <c r="AC146" s="1109"/>
    </row>
    <row r="147" spans="1:29" s="299" customFormat="1" ht="15" hidden="1" customHeight="1" outlineLevel="1">
      <c r="A147" s="1392"/>
      <c r="B147" s="1394"/>
      <c r="C147" s="1349"/>
      <c r="D147" s="1349"/>
      <c r="E147" s="1349"/>
      <c r="F147" s="1350"/>
      <c r="G147" s="1348"/>
      <c r="H147" s="1349"/>
      <c r="I147" s="1349"/>
      <c r="J147" s="1349"/>
      <c r="K147" s="1350"/>
      <c r="L147" s="367"/>
      <c r="M147" s="368" t="s">
        <v>418</v>
      </c>
      <c r="N147" s="1359"/>
      <c r="O147" s="1408"/>
      <c r="P147" s="1408"/>
      <c r="Q147" s="1361" t="str">
        <f>IFERROR(VLOOKUP(U147,リスト!$AW$1:$AY$44,2,0),"")</f>
        <v/>
      </c>
      <c r="R147" s="1362"/>
      <c r="S147" s="1608" t="str">
        <f>IFERROR(VLOOKUP(U147,リスト!$AW$1:$AY$44,3,0),"")</f>
        <v/>
      </c>
      <c r="T147" s="1609"/>
      <c r="U147" s="88"/>
      <c r="V147" s="1386"/>
      <c r="W147" s="1387"/>
      <c r="X147" s="1387"/>
      <c r="Y147" s="1387"/>
      <c r="Z147" s="1388"/>
      <c r="AA147" s="1108"/>
      <c r="AB147" s="1109"/>
      <c r="AC147" s="1109"/>
    </row>
    <row r="148" spans="1:29" s="299" customFormat="1" ht="15" hidden="1" customHeight="1" outlineLevel="1">
      <c r="A148" s="1391">
        <v>13</v>
      </c>
      <c r="B148" s="1393"/>
      <c r="C148" s="1346"/>
      <c r="D148" s="1346"/>
      <c r="E148" s="1346"/>
      <c r="F148" s="1347"/>
      <c r="G148" s="1345"/>
      <c r="H148" s="1346"/>
      <c r="I148" s="1346"/>
      <c r="J148" s="1346"/>
      <c r="K148" s="1347"/>
      <c r="L148" s="1354"/>
      <c r="M148" s="1355"/>
      <c r="N148" s="1358"/>
      <c r="O148" s="1406"/>
      <c r="P148" s="1406"/>
      <c r="Q148" s="1409" t="str">
        <f>IFERROR(VLOOKUP(U148,リスト!$AW$1:$AY$44,2,0),"")</f>
        <v/>
      </c>
      <c r="R148" s="1410"/>
      <c r="S148" s="1124" t="str">
        <f>IFERROR(VLOOKUP(U148,リスト!$AW$1:$AY$44,3,0),"")</f>
        <v/>
      </c>
      <c r="T148" s="1125"/>
      <c r="U148" s="86"/>
      <c r="V148" s="1380"/>
      <c r="W148" s="1381"/>
      <c r="X148" s="1381"/>
      <c r="Y148" s="1381"/>
      <c r="Z148" s="1382"/>
      <c r="AA148" s="1106"/>
      <c r="AB148" s="1107"/>
      <c r="AC148" s="1107"/>
    </row>
    <row r="149" spans="1:29" s="299" customFormat="1" ht="15" hidden="1" customHeight="1" outlineLevel="1">
      <c r="A149" s="1392"/>
      <c r="B149" s="1394"/>
      <c r="C149" s="1349"/>
      <c r="D149" s="1349"/>
      <c r="E149" s="1349"/>
      <c r="F149" s="1350"/>
      <c r="G149" s="1348"/>
      <c r="H149" s="1349"/>
      <c r="I149" s="1349"/>
      <c r="J149" s="1349"/>
      <c r="K149" s="1350"/>
      <c r="L149" s="1356"/>
      <c r="M149" s="1357"/>
      <c r="N149" s="1359"/>
      <c r="O149" s="1407"/>
      <c r="P149" s="1407"/>
      <c r="Q149" s="1361" t="str">
        <f>IFERROR(VLOOKUP(U149,リスト!$AW$1:$AY$44,2,0),"")</f>
        <v/>
      </c>
      <c r="R149" s="1362"/>
      <c r="S149" s="1389" t="str">
        <f>IFERROR(VLOOKUP(U149,リスト!$AW$1:$AY$44,3,0),"")</f>
        <v/>
      </c>
      <c r="T149" s="1390"/>
      <c r="U149" s="87"/>
      <c r="V149" s="1383"/>
      <c r="W149" s="1384"/>
      <c r="X149" s="1384"/>
      <c r="Y149" s="1384"/>
      <c r="Z149" s="1385"/>
      <c r="AA149" s="1108"/>
      <c r="AB149" s="1109"/>
      <c r="AC149" s="1109"/>
    </row>
    <row r="150" spans="1:29" s="299" customFormat="1" ht="15" hidden="1" customHeight="1" outlineLevel="1">
      <c r="A150" s="1392"/>
      <c r="B150" s="1394"/>
      <c r="C150" s="1349"/>
      <c r="D150" s="1349"/>
      <c r="E150" s="1349"/>
      <c r="F150" s="1350"/>
      <c r="G150" s="1348"/>
      <c r="H150" s="1349"/>
      <c r="I150" s="1349"/>
      <c r="J150" s="1349"/>
      <c r="K150" s="1350"/>
      <c r="L150" s="1356"/>
      <c r="M150" s="1357"/>
      <c r="N150" s="1359"/>
      <c r="O150" s="1407"/>
      <c r="P150" s="1407"/>
      <c r="Q150" s="1361" t="str">
        <f>IFERROR(VLOOKUP(U150,リスト!$AW$1:$AY$44,2,0),"")</f>
        <v/>
      </c>
      <c r="R150" s="1362"/>
      <c r="S150" s="1389" t="str">
        <f>IFERROR(VLOOKUP(U150,リスト!$AW$1:$AY$44,3,0),"")</f>
        <v/>
      </c>
      <c r="T150" s="1390"/>
      <c r="U150" s="87"/>
      <c r="V150" s="1383"/>
      <c r="W150" s="1384"/>
      <c r="X150" s="1384"/>
      <c r="Y150" s="1384"/>
      <c r="Z150" s="1385"/>
      <c r="AA150" s="1108"/>
      <c r="AB150" s="1109"/>
      <c r="AC150" s="1109"/>
    </row>
    <row r="151" spans="1:29" s="299" customFormat="1" ht="15" hidden="1" customHeight="1" outlineLevel="1">
      <c r="A151" s="1392"/>
      <c r="B151" s="1394"/>
      <c r="C151" s="1349"/>
      <c r="D151" s="1349"/>
      <c r="E151" s="1349"/>
      <c r="F151" s="1350"/>
      <c r="G151" s="1348"/>
      <c r="H151" s="1349"/>
      <c r="I151" s="1349"/>
      <c r="J151" s="1349"/>
      <c r="K151" s="1350"/>
      <c r="L151" s="1356"/>
      <c r="M151" s="1357"/>
      <c r="N151" s="1359"/>
      <c r="O151" s="1407"/>
      <c r="P151" s="1407"/>
      <c r="Q151" s="1361" t="str">
        <f>IFERROR(VLOOKUP(U151,リスト!$AW$1:$AY$44,2,0),"")</f>
        <v/>
      </c>
      <c r="R151" s="1362"/>
      <c r="S151" s="1389" t="str">
        <f>IFERROR(VLOOKUP(U151,リスト!$AW$1:$AY$44,3,0),"")</f>
        <v/>
      </c>
      <c r="T151" s="1390"/>
      <c r="U151" s="87"/>
      <c r="V151" s="1383"/>
      <c r="W151" s="1384"/>
      <c r="X151" s="1384"/>
      <c r="Y151" s="1384"/>
      <c r="Z151" s="1385"/>
      <c r="AA151" s="1108"/>
      <c r="AB151" s="1109"/>
      <c r="AC151" s="1109"/>
    </row>
    <row r="152" spans="1:29" s="299" customFormat="1" ht="15" hidden="1" customHeight="1" outlineLevel="1">
      <c r="A152" s="1392"/>
      <c r="B152" s="1394"/>
      <c r="C152" s="1349"/>
      <c r="D152" s="1349"/>
      <c r="E152" s="1349"/>
      <c r="F152" s="1350"/>
      <c r="G152" s="1348"/>
      <c r="H152" s="1349"/>
      <c r="I152" s="1349"/>
      <c r="J152" s="1349"/>
      <c r="K152" s="1350"/>
      <c r="L152" s="1356"/>
      <c r="M152" s="1357"/>
      <c r="N152" s="1359"/>
      <c r="O152" s="1407"/>
      <c r="P152" s="1407"/>
      <c r="Q152" s="1361" t="str">
        <f>IFERROR(VLOOKUP(U152,リスト!$AW$1:$AY$44,2,0),"")</f>
        <v/>
      </c>
      <c r="R152" s="1362"/>
      <c r="S152" s="1389" t="str">
        <f>IFERROR(VLOOKUP(U152,リスト!$AW$1:$AY$44,3,0),"")</f>
        <v/>
      </c>
      <c r="T152" s="1390"/>
      <c r="U152" s="87"/>
      <c r="V152" s="1383"/>
      <c r="W152" s="1384"/>
      <c r="X152" s="1384"/>
      <c r="Y152" s="1384"/>
      <c r="Z152" s="1385"/>
      <c r="AA152" s="1108"/>
      <c r="AB152" s="1109"/>
      <c r="AC152" s="1109"/>
    </row>
    <row r="153" spans="1:29" s="299" customFormat="1" ht="15" hidden="1" customHeight="1" outlineLevel="1">
      <c r="A153" s="1392"/>
      <c r="B153" s="1394"/>
      <c r="C153" s="1349"/>
      <c r="D153" s="1349"/>
      <c r="E153" s="1349"/>
      <c r="F153" s="1350"/>
      <c r="G153" s="1348"/>
      <c r="H153" s="1349"/>
      <c r="I153" s="1349"/>
      <c r="J153" s="1349"/>
      <c r="K153" s="1350"/>
      <c r="L153" s="367"/>
      <c r="M153" s="368" t="s">
        <v>418</v>
      </c>
      <c r="N153" s="1359"/>
      <c r="O153" s="1408"/>
      <c r="P153" s="1408"/>
      <c r="Q153" s="1361" t="str">
        <f>IFERROR(VLOOKUP(U153,リスト!$AW$1:$AY$44,2,0),"")</f>
        <v/>
      </c>
      <c r="R153" s="1362"/>
      <c r="S153" s="1608" t="str">
        <f>IFERROR(VLOOKUP(U153,リスト!$AW$1:$AY$44,3,0),"")</f>
        <v/>
      </c>
      <c r="T153" s="1609"/>
      <c r="U153" s="88"/>
      <c r="V153" s="1386"/>
      <c r="W153" s="1387"/>
      <c r="X153" s="1387"/>
      <c r="Y153" s="1387"/>
      <c r="Z153" s="1388"/>
      <c r="AA153" s="1108"/>
      <c r="AB153" s="1109"/>
      <c r="AC153" s="1109"/>
    </row>
    <row r="154" spans="1:29" s="299" customFormat="1" ht="15" hidden="1" customHeight="1" outlineLevel="1">
      <c r="A154" s="1391">
        <v>14</v>
      </c>
      <c r="B154" s="1393"/>
      <c r="C154" s="1346"/>
      <c r="D154" s="1346"/>
      <c r="E154" s="1346"/>
      <c r="F154" s="1347"/>
      <c r="G154" s="1345"/>
      <c r="H154" s="1346"/>
      <c r="I154" s="1346"/>
      <c r="J154" s="1346"/>
      <c r="K154" s="1347"/>
      <c r="L154" s="1354"/>
      <c r="M154" s="1355"/>
      <c r="N154" s="1358"/>
      <c r="O154" s="1406"/>
      <c r="P154" s="1406"/>
      <c r="Q154" s="1409" t="str">
        <f>IFERROR(VLOOKUP(U154,リスト!$AW$1:$AY$44,2,0),"")</f>
        <v/>
      </c>
      <c r="R154" s="1410"/>
      <c r="S154" s="1124" t="str">
        <f>IFERROR(VLOOKUP(U154,リスト!$AW$1:$AY$44,3,0),"")</f>
        <v/>
      </c>
      <c r="T154" s="1125"/>
      <c r="U154" s="86"/>
      <c r="V154" s="1380"/>
      <c r="W154" s="1381"/>
      <c r="X154" s="1381"/>
      <c r="Y154" s="1381"/>
      <c r="Z154" s="1382"/>
      <c r="AA154" s="1106"/>
      <c r="AB154" s="1107"/>
      <c r="AC154" s="1107"/>
    </row>
    <row r="155" spans="1:29" s="299" customFormat="1" ht="15" hidden="1" customHeight="1" outlineLevel="1">
      <c r="A155" s="1392"/>
      <c r="B155" s="1394"/>
      <c r="C155" s="1349"/>
      <c r="D155" s="1349"/>
      <c r="E155" s="1349"/>
      <c r="F155" s="1350"/>
      <c r="G155" s="1348"/>
      <c r="H155" s="1349"/>
      <c r="I155" s="1349"/>
      <c r="J155" s="1349"/>
      <c r="K155" s="1350"/>
      <c r="L155" s="1356"/>
      <c r="M155" s="1357"/>
      <c r="N155" s="1359"/>
      <c r="O155" s="1407"/>
      <c r="P155" s="1407"/>
      <c r="Q155" s="1361" t="str">
        <f>IFERROR(VLOOKUP(U155,リスト!$AW$1:$AY$44,2,0),"")</f>
        <v/>
      </c>
      <c r="R155" s="1362"/>
      <c r="S155" s="1389" t="str">
        <f>IFERROR(VLOOKUP(U155,リスト!$AW$1:$AY$44,3,0),"")</f>
        <v/>
      </c>
      <c r="T155" s="1390"/>
      <c r="U155" s="87"/>
      <c r="V155" s="1383"/>
      <c r="W155" s="1384"/>
      <c r="X155" s="1384"/>
      <c r="Y155" s="1384"/>
      <c r="Z155" s="1385"/>
      <c r="AA155" s="1108"/>
      <c r="AB155" s="1109"/>
      <c r="AC155" s="1109"/>
    </row>
    <row r="156" spans="1:29" s="299" customFormat="1" ht="15" hidden="1" customHeight="1" outlineLevel="1">
      <c r="A156" s="1392"/>
      <c r="B156" s="1394"/>
      <c r="C156" s="1349"/>
      <c r="D156" s="1349"/>
      <c r="E156" s="1349"/>
      <c r="F156" s="1350"/>
      <c r="G156" s="1348"/>
      <c r="H156" s="1349"/>
      <c r="I156" s="1349"/>
      <c r="J156" s="1349"/>
      <c r="K156" s="1350"/>
      <c r="L156" s="1356"/>
      <c r="M156" s="1357"/>
      <c r="N156" s="1359"/>
      <c r="O156" s="1407"/>
      <c r="P156" s="1407"/>
      <c r="Q156" s="1361" t="str">
        <f>IFERROR(VLOOKUP(U156,リスト!$AW$1:$AY$44,2,0),"")</f>
        <v/>
      </c>
      <c r="R156" s="1362"/>
      <c r="S156" s="1389" t="str">
        <f>IFERROR(VLOOKUP(U156,リスト!$AW$1:$AY$44,3,0),"")</f>
        <v/>
      </c>
      <c r="T156" s="1390"/>
      <c r="U156" s="87"/>
      <c r="V156" s="1383"/>
      <c r="W156" s="1384"/>
      <c r="X156" s="1384"/>
      <c r="Y156" s="1384"/>
      <c r="Z156" s="1385"/>
      <c r="AA156" s="1108"/>
      <c r="AB156" s="1109"/>
      <c r="AC156" s="1109"/>
    </row>
    <row r="157" spans="1:29" s="299" customFormat="1" ht="15" hidden="1" customHeight="1" outlineLevel="1">
      <c r="A157" s="1392"/>
      <c r="B157" s="1394"/>
      <c r="C157" s="1349"/>
      <c r="D157" s="1349"/>
      <c r="E157" s="1349"/>
      <c r="F157" s="1350"/>
      <c r="G157" s="1348"/>
      <c r="H157" s="1349"/>
      <c r="I157" s="1349"/>
      <c r="J157" s="1349"/>
      <c r="K157" s="1350"/>
      <c r="L157" s="1356"/>
      <c r="M157" s="1357"/>
      <c r="N157" s="1359"/>
      <c r="O157" s="1407"/>
      <c r="P157" s="1407"/>
      <c r="Q157" s="1361" t="str">
        <f>IFERROR(VLOOKUP(U157,リスト!$AW$1:$AY$44,2,0),"")</f>
        <v/>
      </c>
      <c r="R157" s="1362"/>
      <c r="S157" s="1389" t="str">
        <f>IFERROR(VLOOKUP(U157,リスト!$AW$1:$AY$44,3,0),"")</f>
        <v/>
      </c>
      <c r="T157" s="1390"/>
      <c r="U157" s="87"/>
      <c r="V157" s="1383"/>
      <c r="W157" s="1384"/>
      <c r="X157" s="1384"/>
      <c r="Y157" s="1384"/>
      <c r="Z157" s="1385"/>
      <c r="AA157" s="1108"/>
      <c r="AB157" s="1109"/>
      <c r="AC157" s="1109"/>
    </row>
    <row r="158" spans="1:29" s="299" customFormat="1" ht="15" hidden="1" customHeight="1" outlineLevel="1">
      <c r="A158" s="1392"/>
      <c r="B158" s="1394"/>
      <c r="C158" s="1349"/>
      <c r="D158" s="1349"/>
      <c r="E158" s="1349"/>
      <c r="F158" s="1350"/>
      <c r="G158" s="1348"/>
      <c r="H158" s="1349"/>
      <c r="I158" s="1349"/>
      <c r="J158" s="1349"/>
      <c r="K158" s="1350"/>
      <c r="L158" s="1356"/>
      <c r="M158" s="1357"/>
      <c r="N158" s="1359"/>
      <c r="O158" s="1407"/>
      <c r="P158" s="1407"/>
      <c r="Q158" s="1361" t="str">
        <f>IFERROR(VLOOKUP(U158,リスト!$AW$1:$AY$44,2,0),"")</f>
        <v/>
      </c>
      <c r="R158" s="1362"/>
      <c r="S158" s="1389" t="str">
        <f>IFERROR(VLOOKUP(U158,リスト!$AW$1:$AY$44,3,0),"")</f>
        <v/>
      </c>
      <c r="T158" s="1390"/>
      <c r="U158" s="87"/>
      <c r="V158" s="1383"/>
      <c r="W158" s="1384"/>
      <c r="X158" s="1384"/>
      <c r="Y158" s="1384"/>
      <c r="Z158" s="1385"/>
      <c r="AA158" s="1108"/>
      <c r="AB158" s="1109"/>
      <c r="AC158" s="1109"/>
    </row>
    <row r="159" spans="1:29" s="299" customFormat="1" ht="15" hidden="1" customHeight="1" outlineLevel="1">
      <c r="A159" s="1392"/>
      <c r="B159" s="1394"/>
      <c r="C159" s="1349"/>
      <c r="D159" s="1349"/>
      <c r="E159" s="1349"/>
      <c r="F159" s="1350"/>
      <c r="G159" s="1348"/>
      <c r="H159" s="1349"/>
      <c r="I159" s="1349"/>
      <c r="J159" s="1349"/>
      <c r="K159" s="1350"/>
      <c r="L159" s="367"/>
      <c r="M159" s="368" t="s">
        <v>418</v>
      </c>
      <c r="N159" s="1359"/>
      <c r="O159" s="1408"/>
      <c r="P159" s="1408"/>
      <c r="Q159" s="1363" t="str">
        <f>IFERROR(VLOOKUP(U159,リスト!$AW$1:$AY$44,2,0),"")</f>
        <v/>
      </c>
      <c r="R159" s="1413"/>
      <c r="S159" s="1608" t="str">
        <f>IFERROR(VLOOKUP(U159,リスト!$AW$1:$AY$44,3,0),"")</f>
        <v/>
      </c>
      <c r="T159" s="1609"/>
      <c r="U159" s="88"/>
      <c r="V159" s="1386"/>
      <c r="W159" s="1387"/>
      <c r="X159" s="1387"/>
      <c r="Y159" s="1387"/>
      <c r="Z159" s="1388"/>
      <c r="AA159" s="1108"/>
      <c r="AB159" s="1109"/>
      <c r="AC159" s="1109"/>
    </row>
    <row r="160" spans="1:29" s="299" customFormat="1" ht="15" hidden="1" customHeight="1" outlineLevel="1">
      <c r="A160" s="1391">
        <v>15</v>
      </c>
      <c r="B160" s="1393"/>
      <c r="C160" s="1346"/>
      <c r="D160" s="1346"/>
      <c r="E160" s="1346"/>
      <c r="F160" s="1347"/>
      <c r="G160" s="1345"/>
      <c r="H160" s="1346"/>
      <c r="I160" s="1346"/>
      <c r="J160" s="1346"/>
      <c r="K160" s="1347"/>
      <c r="L160" s="1354"/>
      <c r="M160" s="1355"/>
      <c r="N160" s="1358"/>
      <c r="O160" s="1406"/>
      <c r="P160" s="1406"/>
      <c r="Q160" s="1409" t="str">
        <f>IFERROR(VLOOKUP(U160,リスト!$AW$1:$AY$44,2,0),"")</f>
        <v/>
      </c>
      <c r="R160" s="1410"/>
      <c r="S160" s="1124" t="str">
        <f>IFERROR(VLOOKUP(U160,リスト!$AW$1:$AY$44,3,0),"")</f>
        <v/>
      </c>
      <c r="T160" s="1125"/>
      <c r="U160" s="86"/>
      <c r="V160" s="1380"/>
      <c r="W160" s="1381"/>
      <c r="X160" s="1381"/>
      <c r="Y160" s="1381"/>
      <c r="Z160" s="1382"/>
      <c r="AA160" s="1106"/>
      <c r="AB160" s="1107"/>
      <c r="AC160" s="1107"/>
    </row>
    <row r="161" spans="1:29" s="299" customFormat="1" ht="15" hidden="1" customHeight="1" outlineLevel="1">
      <c r="A161" s="1392"/>
      <c r="B161" s="1394"/>
      <c r="C161" s="1349"/>
      <c r="D161" s="1349"/>
      <c r="E161" s="1349"/>
      <c r="F161" s="1350"/>
      <c r="G161" s="1348"/>
      <c r="H161" s="1349"/>
      <c r="I161" s="1349"/>
      <c r="J161" s="1349"/>
      <c r="K161" s="1350"/>
      <c r="L161" s="1356"/>
      <c r="M161" s="1357"/>
      <c r="N161" s="1359"/>
      <c r="O161" s="1407"/>
      <c r="P161" s="1407"/>
      <c r="Q161" s="1361" t="str">
        <f>IFERROR(VLOOKUP(U161,リスト!$AW$1:$AY$44,2,0),"")</f>
        <v/>
      </c>
      <c r="R161" s="1362"/>
      <c r="S161" s="1389" t="str">
        <f>IFERROR(VLOOKUP(U161,リスト!$AW$1:$AY$44,3,0),"")</f>
        <v/>
      </c>
      <c r="T161" s="1390"/>
      <c r="U161" s="87"/>
      <c r="V161" s="1383"/>
      <c r="W161" s="1384"/>
      <c r="X161" s="1384"/>
      <c r="Y161" s="1384"/>
      <c r="Z161" s="1385"/>
      <c r="AA161" s="1108"/>
      <c r="AB161" s="1109"/>
      <c r="AC161" s="1109"/>
    </row>
    <row r="162" spans="1:29" s="299" customFormat="1" ht="14.25" hidden="1" customHeight="1" outlineLevel="1">
      <c r="A162" s="1392"/>
      <c r="B162" s="1394"/>
      <c r="C162" s="1349"/>
      <c r="D162" s="1349"/>
      <c r="E162" s="1349"/>
      <c r="F162" s="1350"/>
      <c r="G162" s="1348"/>
      <c r="H162" s="1349"/>
      <c r="I162" s="1349"/>
      <c r="J162" s="1349"/>
      <c r="K162" s="1350"/>
      <c r="L162" s="1356"/>
      <c r="M162" s="1357"/>
      <c r="N162" s="1359"/>
      <c r="O162" s="1407"/>
      <c r="P162" s="1407"/>
      <c r="Q162" s="1361" t="str">
        <f>IFERROR(VLOOKUP(U162,リスト!$AW$1:$AY$44,2,0),"")</f>
        <v/>
      </c>
      <c r="R162" s="1362"/>
      <c r="S162" s="1389" t="str">
        <f>IFERROR(VLOOKUP(U162,リスト!$AW$1:$AY$44,3,0),"")</f>
        <v/>
      </c>
      <c r="T162" s="1390"/>
      <c r="U162" s="87"/>
      <c r="V162" s="1383"/>
      <c r="W162" s="1384"/>
      <c r="X162" s="1384"/>
      <c r="Y162" s="1384"/>
      <c r="Z162" s="1385"/>
      <c r="AA162" s="1108"/>
      <c r="AB162" s="1109"/>
      <c r="AC162" s="1109"/>
    </row>
    <row r="163" spans="1:29" s="299" customFormat="1" ht="15" hidden="1" customHeight="1" outlineLevel="1">
      <c r="A163" s="1392"/>
      <c r="B163" s="1394"/>
      <c r="C163" s="1349"/>
      <c r="D163" s="1349"/>
      <c r="E163" s="1349"/>
      <c r="F163" s="1350"/>
      <c r="G163" s="1348"/>
      <c r="H163" s="1349"/>
      <c r="I163" s="1349"/>
      <c r="J163" s="1349"/>
      <c r="K163" s="1350"/>
      <c r="L163" s="1356"/>
      <c r="M163" s="1357"/>
      <c r="N163" s="1359"/>
      <c r="O163" s="1407"/>
      <c r="P163" s="1407"/>
      <c r="Q163" s="1361" t="str">
        <f>IFERROR(VLOOKUP(U163,リスト!$AW$1:$AY$44,2,0),"")</f>
        <v/>
      </c>
      <c r="R163" s="1362"/>
      <c r="S163" s="1389" t="str">
        <f>IFERROR(VLOOKUP(U163,リスト!$AW$1:$AY$44,3,0),"")</f>
        <v/>
      </c>
      <c r="T163" s="1390"/>
      <c r="U163" s="87"/>
      <c r="V163" s="1383"/>
      <c r="W163" s="1384"/>
      <c r="X163" s="1384"/>
      <c r="Y163" s="1384"/>
      <c r="Z163" s="1385"/>
      <c r="AA163" s="1108"/>
      <c r="AB163" s="1109"/>
      <c r="AC163" s="1109"/>
    </row>
    <row r="164" spans="1:29" s="299" customFormat="1" ht="15" hidden="1" customHeight="1" outlineLevel="1">
      <c r="A164" s="1392"/>
      <c r="B164" s="1394"/>
      <c r="C164" s="1349"/>
      <c r="D164" s="1349"/>
      <c r="E164" s="1349"/>
      <c r="F164" s="1350"/>
      <c r="G164" s="1348"/>
      <c r="H164" s="1349"/>
      <c r="I164" s="1349"/>
      <c r="J164" s="1349"/>
      <c r="K164" s="1350"/>
      <c r="L164" s="1356"/>
      <c r="M164" s="1357"/>
      <c r="N164" s="1359"/>
      <c r="O164" s="1407"/>
      <c r="P164" s="1407"/>
      <c r="Q164" s="1361" t="str">
        <f>IFERROR(VLOOKUP(U164,リスト!$AW$1:$AY$44,2,0),"")</f>
        <v/>
      </c>
      <c r="R164" s="1362"/>
      <c r="S164" s="1389" t="str">
        <f>IFERROR(VLOOKUP(U164,リスト!$AW$1:$AY$44,3,0),"")</f>
        <v/>
      </c>
      <c r="T164" s="1390"/>
      <c r="U164" s="87"/>
      <c r="V164" s="1383"/>
      <c r="W164" s="1384"/>
      <c r="X164" s="1384"/>
      <c r="Y164" s="1384"/>
      <c r="Z164" s="1385"/>
      <c r="AA164" s="1108"/>
      <c r="AB164" s="1109"/>
      <c r="AC164" s="1109"/>
    </row>
    <row r="165" spans="1:29" s="299" customFormat="1" ht="15" hidden="1" customHeight="1" outlineLevel="1">
      <c r="A165" s="1392"/>
      <c r="B165" s="1394"/>
      <c r="C165" s="1349"/>
      <c r="D165" s="1349"/>
      <c r="E165" s="1349"/>
      <c r="F165" s="1350"/>
      <c r="G165" s="1348"/>
      <c r="H165" s="1349"/>
      <c r="I165" s="1349"/>
      <c r="J165" s="1349"/>
      <c r="K165" s="1350"/>
      <c r="L165" s="367"/>
      <c r="M165" s="368" t="s">
        <v>418</v>
      </c>
      <c r="N165" s="1359"/>
      <c r="O165" s="1407"/>
      <c r="P165" s="1407"/>
      <c r="Q165" s="1361" t="str">
        <f>IFERROR(VLOOKUP(U165,リスト!$AW$1:$AY$44,2,0),"")</f>
        <v/>
      </c>
      <c r="R165" s="1362"/>
      <c r="S165" s="1389" t="str">
        <f>IFERROR(VLOOKUP(U165,リスト!$AW$1:$AY$44,3,0),"")</f>
        <v/>
      </c>
      <c r="T165" s="1390"/>
      <c r="U165" s="87"/>
      <c r="V165" s="1383"/>
      <c r="W165" s="1384"/>
      <c r="X165" s="1384"/>
      <c r="Y165" s="1384"/>
      <c r="Z165" s="1385"/>
      <c r="AA165" s="1108"/>
      <c r="AB165" s="1109"/>
      <c r="AC165" s="1109"/>
    </row>
    <row r="166" spans="1:29" ht="19.5" customHeight="1" collapsed="1">
      <c r="A166" s="1398" t="s">
        <v>696</v>
      </c>
      <c r="B166" s="1398"/>
      <c r="C166" s="1398"/>
      <c r="D166" s="1398"/>
      <c r="E166" s="1398"/>
      <c r="F166" s="1398"/>
      <c r="G166" s="1398"/>
      <c r="H166" s="1398"/>
      <c r="I166" s="1398"/>
      <c r="J166" s="1398"/>
      <c r="K166" s="1399"/>
      <c r="L166" s="1402">
        <f>SUM(L76:M165)</f>
        <v>0</v>
      </c>
      <c r="M166" s="1403"/>
      <c r="N166" s="1110" t="str">
        <f>IF(ロール対応表ｰ1001!$T$57=0,"","「ロール対応表」シートと一致していないスキル項目があります")</f>
        <v/>
      </c>
      <c r="O166" s="1111"/>
      <c r="P166" s="1111"/>
      <c r="Q166" s="1111"/>
      <c r="R166" s="1111"/>
      <c r="S166" s="1111"/>
      <c r="T166" s="1111"/>
      <c r="U166" s="1111"/>
      <c r="V166" s="1111"/>
      <c r="W166" s="1111"/>
      <c r="X166" s="1111"/>
      <c r="Y166" s="1111"/>
      <c r="Z166" s="1111"/>
      <c r="AA166" s="1111"/>
      <c r="AB166" s="1111"/>
      <c r="AC166" s="1112"/>
    </row>
    <row r="167" spans="1:29" ht="10.5" customHeight="1">
      <c r="A167" s="1400"/>
      <c r="B167" s="1400"/>
      <c r="C167" s="1400"/>
      <c r="D167" s="1400"/>
      <c r="E167" s="1400"/>
      <c r="F167" s="1400"/>
      <c r="G167" s="1400"/>
      <c r="H167" s="1400"/>
      <c r="I167" s="1400"/>
      <c r="J167" s="1400"/>
      <c r="K167" s="1401"/>
      <c r="L167" s="1404" t="s">
        <v>418</v>
      </c>
      <c r="M167" s="1405"/>
      <c r="N167" s="1113"/>
      <c r="O167" s="1114"/>
      <c r="P167" s="1114"/>
      <c r="Q167" s="1114"/>
      <c r="R167" s="1114"/>
      <c r="S167" s="1114"/>
      <c r="T167" s="1114"/>
      <c r="U167" s="1114"/>
      <c r="V167" s="1114"/>
      <c r="W167" s="1114"/>
      <c r="X167" s="1114"/>
      <c r="Y167" s="1114"/>
      <c r="Z167" s="1114"/>
      <c r="AA167" s="1114"/>
      <c r="AB167" s="1114"/>
      <c r="AC167" s="1115"/>
    </row>
    <row r="168" spans="1:29" ht="15" customHeight="1">
      <c r="A168" s="1344" t="s">
        <v>697</v>
      </c>
      <c r="B168" s="1344"/>
      <c r="C168" s="1344"/>
      <c r="D168" s="1344"/>
      <c r="E168" s="1344"/>
      <c r="F168" s="1344"/>
      <c r="G168" s="1344"/>
      <c r="H168" s="1344"/>
      <c r="I168" s="1344"/>
      <c r="J168" s="1344"/>
      <c r="K168" s="1344"/>
      <c r="L168" s="1344"/>
      <c r="M168" s="1344"/>
      <c r="N168" s="1154"/>
      <c r="O168" s="1154"/>
      <c r="P168" s="1154"/>
      <c r="Q168" s="1154"/>
      <c r="R168" s="1154"/>
      <c r="S168" s="1154"/>
      <c r="T168" s="1154"/>
      <c r="U168" s="1154"/>
      <c r="V168" s="1154"/>
      <c r="W168" s="1154"/>
      <c r="X168" s="1154"/>
      <c r="Y168" s="1154"/>
      <c r="Z168" s="1154"/>
    </row>
    <row r="169" spans="1:29" ht="15" customHeight="1">
      <c r="A169" s="1154"/>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c r="Y169" s="1154"/>
      <c r="Z169" s="1154"/>
    </row>
    <row r="170" spans="1:29" ht="15" customHeight="1">
      <c r="A170" s="1154"/>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row>
    <row r="171" spans="1:29" ht="15" customHeight="1">
      <c r="A171" s="1154"/>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c r="Y171" s="1154"/>
      <c r="Z171" s="1154"/>
    </row>
    <row r="172" spans="1:29" ht="9" customHeight="1">
      <c r="A172" s="274"/>
      <c r="B172" s="274"/>
      <c r="C172" s="274"/>
      <c r="D172" s="274"/>
      <c r="E172" s="160"/>
      <c r="F172" s="160"/>
      <c r="G172" s="160"/>
      <c r="H172" s="160"/>
      <c r="I172" s="160"/>
      <c r="J172" s="160"/>
      <c r="K172" s="160"/>
      <c r="L172" s="160"/>
      <c r="M172" s="160"/>
      <c r="N172" s="160"/>
      <c r="O172" s="160"/>
      <c r="P172" s="160"/>
      <c r="Q172" s="160"/>
      <c r="R172" s="160"/>
    </row>
    <row r="173" spans="1:29" ht="23.25" customHeight="1">
      <c r="A173" s="278" t="s">
        <v>698</v>
      </c>
      <c r="B173" s="274"/>
      <c r="C173" s="274"/>
      <c r="D173" s="274"/>
      <c r="E173" s="274"/>
      <c r="F173" s="274"/>
      <c r="G173" s="274"/>
      <c r="H173" s="274"/>
      <c r="I173" s="274"/>
      <c r="J173" s="274"/>
      <c r="K173" s="274"/>
      <c r="L173" s="274"/>
      <c r="M173" s="274"/>
      <c r="N173" s="274"/>
      <c r="O173" s="274"/>
      <c r="P173" s="274"/>
      <c r="Q173" s="274"/>
      <c r="R173" s="274"/>
    </row>
    <row r="174" spans="1:29" ht="60" customHeight="1">
      <c r="A174" s="1242" t="s">
        <v>699</v>
      </c>
      <c r="B174" s="1242"/>
      <c r="C174" s="1242"/>
      <c r="D174" s="1243"/>
      <c r="E174" s="1328"/>
      <c r="F174" s="1328"/>
      <c r="G174" s="1328"/>
      <c r="H174" s="1328"/>
      <c r="I174" s="1328"/>
      <c r="J174" s="1328"/>
      <c r="K174" s="1328"/>
      <c r="L174" s="1328"/>
      <c r="M174" s="1328"/>
      <c r="N174" s="1328"/>
      <c r="O174" s="1328"/>
      <c r="P174" s="1328"/>
      <c r="Q174" s="1328"/>
      <c r="R174" s="1328"/>
      <c r="Z174" s="163"/>
    </row>
    <row r="175" spans="1:29" ht="60" customHeight="1">
      <c r="A175" s="1329" t="s">
        <v>700</v>
      </c>
      <c r="B175" s="1329"/>
      <c r="C175" s="1329"/>
      <c r="D175" s="1330"/>
      <c r="E175" s="1331"/>
      <c r="F175" s="1332"/>
      <c r="G175" s="1332"/>
      <c r="H175" s="1332"/>
      <c r="I175" s="1332"/>
      <c r="J175" s="1332"/>
      <c r="K175" s="1332"/>
      <c r="L175" s="1332"/>
      <c r="M175" s="1332"/>
      <c r="N175" s="1332"/>
      <c r="O175" s="1332"/>
      <c r="P175" s="1332"/>
      <c r="Q175" s="1332"/>
      <c r="R175" s="1333"/>
      <c r="S175" s="162"/>
    </row>
    <row r="176" spans="1:29" ht="20.25" customHeight="1">
      <c r="A176" s="1334" t="s">
        <v>1060</v>
      </c>
      <c r="B176" s="1334"/>
      <c r="C176" s="1334"/>
      <c r="D176" s="1334"/>
      <c r="E176" s="1323"/>
      <c r="F176" s="1323"/>
      <c r="G176" s="1323"/>
      <c r="H176" s="1323"/>
      <c r="I176" s="1323"/>
      <c r="J176" s="1323"/>
      <c r="K176" s="1323"/>
      <c r="L176" s="1323"/>
      <c r="M176" s="1323"/>
      <c r="N176" s="1323"/>
      <c r="O176" s="1323"/>
      <c r="P176" s="164"/>
      <c r="Q176" s="164"/>
      <c r="R176" s="164"/>
      <c r="S176" s="165"/>
    </row>
    <row r="177" spans="1:26" ht="15" customHeight="1">
      <c r="A177" s="530" t="s">
        <v>701</v>
      </c>
      <c r="B177" s="530"/>
      <c r="C177" s="530"/>
      <c r="D177" s="530"/>
      <c r="E177" s="1335"/>
      <c r="F177" s="1336" t="s">
        <v>702</v>
      </c>
      <c r="G177" s="1336"/>
      <c r="H177" s="1336"/>
      <c r="I177" s="1336"/>
      <c r="J177" s="1336"/>
      <c r="K177" s="1336"/>
      <c r="L177" s="1336"/>
      <c r="M177" s="1336"/>
      <c r="N177" s="1336"/>
      <c r="O177" s="1336"/>
      <c r="P177" s="1336"/>
      <c r="Q177" s="1336"/>
      <c r="R177" s="1336"/>
    </row>
    <row r="178" spans="1:26" ht="50.1" customHeight="1">
      <c r="A178" s="661"/>
      <c r="B178" s="661"/>
      <c r="C178" s="661"/>
      <c r="D178" s="661"/>
      <c r="E178" s="1335"/>
      <c r="F178" s="1337"/>
      <c r="G178" s="1337"/>
      <c r="H178" s="1337"/>
      <c r="I178" s="1337"/>
      <c r="J178" s="1337"/>
      <c r="K178" s="1337"/>
      <c r="L178" s="1337"/>
      <c r="M178" s="1337"/>
      <c r="N178" s="1337"/>
      <c r="O178" s="1337"/>
      <c r="P178" s="1337"/>
      <c r="Q178" s="1337"/>
      <c r="R178" s="1337"/>
    </row>
    <row r="179" spans="1:26" ht="16.5" customHeight="1">
      <c r="A179" s="278" t="s">
        <v>703</v>
      </c>
      <c r="B179" s="274"/>
      <c r="C179" s="274"/>
      <c r="D179" s="274"/>
      <c r="E179" s="274"/>
      <c r="F179" s="274"/>
      <c r="G179" s="274"/>
      <c r="H179" s="274"/>
      <c r="I179" s="274"/>
      <c r="J179" s="274"/>
      <c r="K179" s="274"/>
      <c r="L179" s="274"/>
      <c r="M179" s="274"/>
      <c r="N179" s="274"/>
      <c r="O179" s="274"/>
      <c r="P179" s="274"/>
      <c r="Q179" s="274"/>
      <c r="R179" s="274"/>
    </row>
    <row r="180" spans="1:26" ht="3.75" customHeight="1">
      <c r="A180" s="148"/>
    </row>
    <row r="181" spans="1:26" ht="74.25" customHeight="1">
      <c r="A181" s="1242" t="s">
        <v>704</v>
      </c>
      <c r="B181" s="1242"/>
      <c r="C181" s="1242"/>
      <c r="D181" s="1243"/>
      <c r="E181" s="1263"/>
      <c r="F181" s="1264"/>
      <c r="G181" s="1264"/>
      <c r="H181" s="1264"/>
      <c r="I181" s="1264"/>
      <c r="J181" s="1264"/>
      <c r="K181" s="1264"/>
      <c r="L181" s="1264"/>
      <c r="M181" s="1264"/>
      <c r="N181" s="1264"/>
      <c r="O181" s="1264"/>
      <c r="P181" s="1264"/>
      <c r="Q181" s="1264"/>
      <c r="R181" s="1265"/>
      <c r="S181" s="160"/>
      <c r="T181" s="160"/>
      <c r="U181" s="160"/>
      <c r="V181" s="160"/>
      <c r="W181" s="161"/>
      <c r="X181" s="160"/>
    </row>
    <row r="182" spans="1:26" ht="74.25" customHeight="1">
      <c r="A182" s="1242" t="s">
        <v>705</v>
      </c>
      <c r="B182" s="1242"/>
      <c r="C182" s="1242"/>
      <c r="D182" s="1243"/>
      <c r="E182" s="1327"/>
      <c r="F182" s="1327"/>
      <c r="G182" s="1327"/>
      <c r="H182" s="1327"/>
      <c r="I182" s="1327"/>
      <c r="J182" s="1327"/>
      <c r="K182" s="1327"/>
      <c r="L182" s="1327"/>
      <c r="M182" s="1327"/>
      <c r="N182" s="1327"/>
      <c r="O182" s="1327"/>
      <c r="P182" s="1327"/>
      <c r="Q182" s="1327"/>
      <c r="R182" s="1327"/>
      <c r="S182" s="160"/>
      <c r="T182" s="160"/>
      <c r="U182" s="160"/>
      <c r="V182" s="160"/>
      <c r="W182" s="161"/>
      <c r="X182" s="160"/>
      <c r="Y182" s="160"/>
    </row>
    <row r="183" spans="1:26" ht="74.25" customHeight="1">
      <c r="A183" s="1242" t="s">
        <v>706</v>
      </c>
      <c r="B183" s="1242"/>
      <c r="C183" s="1242"/>
      <c r="D183" s="1243"/>
      <c r="E183" s="1327"/>
      <c r="F183" s="1327"/>
      <c r="G183" s="1327"/>
      <c r="H183" s="1327"/>
      <c r="I183" s="1327"/>
      <c r="J183" s="1327"/>
      <c r="K183" s="1327"/>
      <c r="L183" s="1327"/>
      <c r="M183" s="1327"/>
      <c r="N183" s="1327"/>
      <c r="O183" s="1327"/>
      <c r="P183" s="1327"/>
      <c r="Q183" s="1327"/>
      <c r="R183" s="1327"/>
      <c r="S183" s="1"/>
      <c r="X183" s="1"/>
      <c r="Y183" s="160"/>
    </row>
    <row r="184" spans="1:26" ht="36" customHeight="1">
      <c r="A184" s="1253" t="s">
        <v>707</v>
      </c>
      <c r="B184" s="1254"/>
      <c r="C184" s="1254"/>
      <c r="D184" s="1255"/>
      <c r="E184" s="1206"/>
      <c r="F184" s="1209"/>
      <c r="G184" s="1207"/>
      <c r="H184" s="1321" t="s">
        <v>445</v>
      </c>
      <c r="I184" s="1321"/>
      <c r="J184" s="1322"/>
      <c r="K184" s="1322"/>
      <c r="L184" s="1322"/>
      <c r="M184" s="1322"/>
      <c r="N184" s="1322"/>
      <c r="O184" s="1322"/>
      <c r="P184" s="1322"/>
      <c r="Q184" s="1322"/>
      <c r="R184" s="1322"/>
      <c r="S184" s="1"/>
      <c r="X184" s="1"/>
    </row>
    <row r="185" spans="1:26" ht="36" customHeight="1">
      <c r="A185" s="1323" t="s">
        <v>1060</v>
      </c>
      <c r="B185" s="1323"/>
      <c r="C185" s="1323"/>
      <c r="D185" s="1323"/>
      <c r="E185" s="1324"/>
      <c r="F185" s="1324"/>
      <c r="G185" s="1324"/>
      <c r="H185" s="1324"/>
      <c r="I185" s="1324"/>
      <c r="J185" s="1324"/>
      <c r="K185" s="1324"/>
      <c r="L185" s="1324"/>
      <c r="M185" s="1324"/>
      <c r="N185" s="1324"/>
      <c r="O185" s="1324"/>
      <c r="P185" s="1324"/>
      <c r="Q185" s="1324"/>
      <c r="R185" s="1324"/>
      <c r="S185" s="1"/>
      <c r="X185" s="1"/>
    </row>
    <row r="186" spans="1:26" ht="35.1" customHeight="1">
      <c r="A186" s="1266" t="s">
        <v>708</v>
      </c>
      <c r="B186" s="1267"/>
      <c r="C186" s="1267"/>
      <c r="D186" s="1268"/>
      <c r="E186" s="1313" t="s">
        <v>709</v>
      </c>
      <c r="F186" s="1325"/>
      <c r="G186" s="1315"/>
      <c r="H186" s="1316"/>
      <c r="I186" s="1313" t="s">
        <v>710</v>
      </c>
      <c r="J186" s="1314"/>
      <c r="K186" s="1315"/>
      <c r="L186" s="1326"/>
      <c r="M186" s="1326"/>
      <c r="N186" s="1316"/>
      <c r="O186" s="1313" t="s">
        <v>711</v>
      </c>
      <c r="P186" s="1314"/>
      <c r="Q186" s="1315"/>
      <c r="R186" s="1316"/>
      <c r="S186" s="160"/>
      <c r="T186" s="160"/>
      <c r="U186" s="160"/>
      <c r="V186" s="160"/>
      <c r="W186" s="161"/>
      <c r="X186" s="160"/>
    </row>
    <row r="187" spans="1:26" ht="15" customHeight="1">
      <c r="A187" s="1280"/>
      <c r="B187" s="1165"/>
      <c r="C187" s="1165"/>
      <c r="D187" s="1166"/>
      <c r="E187" s="1305" t="s">
        <v>712</v>
      </c>
      <c r="F187" s="1306"/>
      <c r="G187" s="1306"/>
      <c r="H187" s="1306"/>
      <c r="I187" s="1306"/>
      <c r="J187" s="1306"/>
      <c r="K187" s="1306"/>
      <c r="L187" s="1306"/>
      <c r="M187" s="1306"/>
      <c r="N187" s="1306"/>
      <c r="O187" s="1306"/>
      <c r="P187" s="1306"/>
      <c r="Q187" s="1306"/>
      <c r="R187" s="1307"/>
      <c r="S187" s="160"/>
      <c r="T187" s="160"/>
      <c r="U187" s="160"/>
      <c r="V187" s="160"/>
      <c r="W187" s="161"/>
      <c r="X187" s="160"/>
    </row>
    <row r="188" spans="1:26" ht="50.1" customHeight="1">
      <c r="A188" s="1249"/>
      <c r="B188" s="1250"/>
      <c r="C188" s="1250"/>
      <c r="D188" s="1251"/>
      <c r="E188" s="1308"/>
      <c r="F188" s="1309"/>
      <c r="G188" s="1309"/>
      <c r="H188" s="1309"/>
      <c r="I188" s="1309"/>
      <c r="J188" s="1309"/>
      <c r="K188" s="1309"/>
      <c r="L188" s="1309"/>
      <c r="M188" s="1309"/>
      <c r="N188" s="1309"/>
      <c r="O188" s="1309"/>
      <c r="P188" s="1309"/>
      <c r="Q188" s="1309"/>
      <c r="R188" s="1310"/>
      <c r="S188" s="160"/>
      <c r="T188" s="160"/>
      <c r="U188" s="160"/>
      <c r="V188" s="160"/>
      <c r="W188" s="161"/>
      <c r="X188" s="160"/>
    </row>
    <row r="189" spans="1:26" ht="35.1" customHeight="1">
      <c r="A189" s="1266" t="s">
        <v>713</v>
      </c>
      <c r="B189" s="1267"/>
      <c r="C189" s="1267"/>
      <c r="D189" s="1268"/>
      <c r="E189" s="1317" t="s">
        <v>709</v>
      </c>
      <c r="F189" s="1318"/>
      <c r="G189" s="1303"/>
      <c r="H189" s="1304"/>
      <c r="I189" s="1317" t="s">
        <v>710</v>
      </c>
      <c r="J189" s="1319"/>
      <c r="K189" s="1303"/>
      <c r="L189" s="1320"/>
      <c r="M189" s="1320"/>
      <c r="N189" s="1304"/>
      <c r="O189" s="1317" t="s">
        <v>711</v>
      </c>
      <c r="P189" s="1319"/>
      <c r="Q189" s="1303"/>
      <c r="R189" s="1304"/>
      <c r="S189" s="160"/>
      <c r="T189" s="160"/>
      <c r="U189" s="160"/>
      <c r="V189" s="160"/>
      <c r="W189" s="161"/>
      <c r="X189" s="160"/>
      <c r="Y189" s="160"/>
      <c r="Z189" s="160"/>
    </row>
    <row r="190" spans="1:26" ht="15" customHeight="1">
      <c r="A190" s="1280"/>
      <c r="B190" s="1165"/>
      <c r="C190" s="1165"/>
      <c r="D190" s="1166"/>
      <c r="E190" s="1305" t="s">
        <v>712</v>
      </c>
      <c r="F190" s="1306"/>
      <c r="G190" s="1306"/>
      <c r="H190" s="1306"/>
      <c r="I190" s="1306"/>
      <c r="J190" s="1306"/>
      <c r="K190" s="1306"/>
      <c r="L190" s="1306"/>
      <c r="M190" s="1306"/>
      <c r="N190" s="1306"/>
      <c r="O190" s="1306"/>
      <c r="P190" s="1306"/>
      <c r="Q190" s="1306"/>
      <c r="R190" s="1307"/>
      <c r="S190" s="160"/>
      <c r="T190" s="160"/>
      <c r="U190" s="160"/>
      <c r="V190" s="160"/>
      <c r="W190" s="161"/>
      <c r="X190" s="160"/>
      <c r="Y190" s="160"/>
      <c r="Z190" s="160"/>
    </row>
    <row r="191" spans="1:26" ht="50.1" customHeight="1">
      <c r="A191" s="1249"/>
      <c r="B191" s="1250"/>
      <c r="C191" s="1250"/>
      <c r="D191" s="1251"/>
      <c r="E191" s="1308"/>
      <c r="F191" s="1309"/>
      <c r="G191" s="1309"/>
      <c r="H191" s="1309"/>
      <c r="I191" s="1309"/>
      <c r="J191" s="1309"/>
      <c r="K191" s="1309"/>
      <c r="L191" s="1309"/>
      <c r="M191" s="1309"/>
      <c r="N191" s="1309"/>
      <c r="O191" s="1309"/>
      <c r="P191" s="1309"/>
      <c r="Q191" s="1309"/>
      <c r="R191" s="1310"/>
      <c r="S191" s="160"/>
      <c r="T191" s="160"/>
      <c r="U191" s="160"/>
      <c r="V191" s="160"/>
      <c r="W191" s="161"/>
      <c r="X191" s="160"/>
      <c r="Y191" s="160"/>
      <c r="Z191" s="160"/>
    </row>
    <row r="192" spans="1:26" ht="79.5" customHeight="1">
      <c r="A192" s="1242" t="s">
        <v>714</v>
      </c>
      <c r="B192" s="1242"/>
      <c r="C192" s="1242"/>
      <c r="D192" s="1243"/>
      <c r="E192" s="1311" t="str">
        <f>IF(E203=0,"自動で入力されます",E203)</f>
        <v>自動で入力されます</v>
      </c>
      <c r="F192" s="1311"/>
      <c r="G192" s="1311"/>
      <c r="H192" s="1311"/>
      <c r="I192" s="1311"/>
      <c r="J192" s="1311"/>
      <c r="K192" s="1311"/>
      <c r="L192" s="1311"/>
      <c r="M192" s="1311"/>
      <c r="N192" s="1311"/>
      <c r="O192" s="1311"/>
      <c r="P192" s="1311"/>
      <c r="Q192" s="1311"/>
      <c r="R192" s="1311"/>
      <c r="S192" s="1"/>
      <c r="X192" s="1"/>
      <c r="Y192" s="160"/>
      <c r="Z192" s="160"/>
    </row>
    <row r="193" spans="1:26" ht="64.5" customHeight="1">
      <c r="A193" s="1312" t="s">
        <v>715</v>
      </c>
      <c r="B193" s="1312"/>
      <c r="C193" s="1242"/>
      <c r="D193" s="1243"/>
      <c r="E193" s="1298"/>
      <c r="F193" s="1298"/>
      <c r="G193" s="1298"/>
      <c r="H193" s="1298"/>
      <c r="I193" s="1298"/>
      <c r="J193" s="1298"/>
      <c r="K193" s="1298"/>
      <c r="L193" s="1298"/>
      <c r="M193" s="1298"/>
      <c r="N193" s="1298"/>
      <c r="O193" s="1298"/>
      <c r="P193" s="1298"/>
      <c r="Q193" s="1298"/>
      <c r="R193" s="1298"/>
      <c r="S193" s="1"/>
      <c r="T193" s="160"/>
      <c r="U193" s="160"/>
      <c r="V193" s="160"/>
      <c r="W193" s="161"/>
      <c r="X193" s="160"/>
    </row>
    <row r="194" spans="1:26" ht="64.5" customHeight="1">
      <c r="A194" s="1295" t="s">
        <v>716</v>
      </c>
      <c r="B194" s="1295"/>
      <c r="C194" s="1296"/>
      <c r="D194" s="1297"/>
      <c r="E194" s="1298"/>
      <c r="F194" s="1298"/>
      <c r="G194" s="1298"/>
      <c r="H194" s="1298"/>
      <c r="I194" s="1298"/>
      <c r="J194" s="1298"/>
      <c r="K194" s="1298"/>
      <c r="L194" s="1298"/>
      <c r="M194" s="1298"/>
      <c r="N194" s="1298"/>
      <c r="O194" s="1298"/>
      <c r="P194" s="1298"/>
      <c r="Q194" s="1298"/>
      <c r="R194" s="1298"/>
      <c r="S194" s="1"/>
      <c r="T194" s="160"/>
      <c r="U194" s="160"/>
      <c r="V194" s="160"/>
      <c r="W194" s="161"/>
      <c r="X194" s="160"/>
    </row>
    <row r="195" spans="1:26" ht="22.5" customHeight="1">
      <c r="A195" s="1299" t="s">
        <v>717</v>
      </c>
      <c r="B195" s="1300"/>
      <c r="C195" s="686" t="s">
        <v>718</v>
      </c>
      <c r="D195" s="673"/>
      <c r="E195" s="1298"/>
      <c r="F195" s="1298"/>
      <c r="G195" s="1298"/>
      <c r="H195" s="1298"/>
      <c r="I195" s="1298"/>
      <c r="J195" s="1298"/>
      <c r="K195" s="1298"/>
      <c r="L195" s="1298"/>
      <c r="M195" s="1298"/>
      <c r="N195" s="1298"/>
      <c r="O195" s="1298"/>
      <c r="P195" s="1298"/>
      <c r="Q195" s="1298"/>
      <c r="R195" s="1298"/>
      <c r="S195" s="1"/>
      <c r="T195" s="160"/>
      <c r="U195" s="160"/>
      <c r="V195" s="160"/>
      <c r="W195" s="161"/>
      <c r="X195" s="160"/>
    </row>
    <row r="196" spans="1:26" ht="64.5" customHeight="1">
      <c r="A196" s="1301"/>
      <c r="B196" s="1302"/>
      <c r="C196" s="696" t="s">
        <v>719</v>
      </c>
      <c r="D196" s="697"/>
      <c r="E196" s="1298"/>
      <c r="F196" s="1298"/>
      <c r="G196" s="1298"/>
      <c r="H196" s="1298"/>
      <c r="I196" s="1298"/>
      <c r="J196" s="1298"/>
      <c r="K196" s="1298"/>
      <c r="L196" s="1298"/>
      <c r="M196" s="1298"/>
      <c r="N196" s="1298"/>
      <c r="O196" s="1298"/>
      <c r="P196" s="1298"/>
      <c r="Q196" s="1298"/>
      <c r="R196" s="1298"/>
      <c r="S196" s="1"/>
      <c r="T196" s="160"/>
      <c r="U196" s="160"/>
      <c r="V196" s="160"/>
      <c r="W196" s="161"/>
      <c r="X196" s="160"/>
    </row>
    <row r="197" spans="1:26" ht="12" customHeight="1">
      <c r="A197" s="166"/>
      <c r="B197" s="166"/>
      <c r="C197" s="274"/>
      <c r="D197" s="274"/>
      <c r="E197" s="160"/>
      <c r="F197" s="160"/>
      <c r="G197" s="160"/>
      <c r="H197" s="160"/>
      <c r="I197" s="160"/>
      <c r="J197" s="160"/>
      <c r="K197" s="161"/>
      <c r="L197" s="160"/>
      <c r="M197" s="160"/>
      <c r="N197" s="160"/>
      <c r="O197" s="160"/>
      <c r="P197" s="160"/>
      <c r="Q197" s="160"/>
      <c r="R197" s="161"/>
      <c r="S197" s="160"/>
      <c r="X197" s="1"/>
      <c r="Y197" s="160"/>
      <c r="Z197" s="160"/>
    </row>
    <row r="198" spans="1:26" ht="21" customHeight="1">
      <c r="A198" s="278" t="s">
        <v>720</v>
      </c>
      <c r="B198" s="274"/>
      <c r="C198" s="274"/>
      <c r="D198" s="274"/>
      <c r="E198" s="142"/>
      <c r="F198" s="142"/>
      <c r="G198" s="159"/>
      <c r="H198" s="159"/>
      <c r="I198" s="159"/>
      <c r="J198" s="159"/>
      <c r="K198" s="159"/>
      <c r="L198" s="159"/>
      <c r="M198" s="159"/>
      <c r="N198" s="159"/>
      <c r="O198" s="159"/>
      <c r="P198" s="159"/>
      <c r="Q198" s="159"/>
      <c r="R198" s="159"/>
    </row>
    <row r="199" spans="1:26" ht="3.75" customHeight="1">
      <c r="A199" s="148"/>
    </row>
    <row r="200" spans="1:26" ht="18.75" customHeight="1">
      <c r="A200" s="1266" t="s">
        <v>721</v>
      </c>
      <c r="B200" s="1267"/>
      <c r="C200" s="1267"/>
      <c r="D200" s="1268"/>
      <c r="E200" s="1288" t="s">
        <v>722</v>
      </c>
      <c r="F200" s="1289"/>
      <c r="G200" s="1289"/>
      <c r="H200" s="1289"/>
      <c r="I200" s="1289"/>
      <c r="J200" s="1289"/>
      <c r="K200" s="1289"/>
      <c r="L200" s="1289"/>
      <c r="M200" s="1289"/>
      <c r="N200" s="1289"/>
      <c r="O200" s="1289"/>
      <c r="P200" s="1289"/>
      <c r="Q200" s="1289"/>
      <c r="R200" s="1290"/>
    </row>
    <row r="201" spans="1:26" ht="79.5" customHeight="1">
      <c r="A201" s="1249"/>
      <c r="B201" s="1250"/>
      <c r="C201" s="1250"/>
      <c r="D201" s="1251"/>
      <c r="E201" s="1291"/>
      <c r="F201" s="1292"/>
      <c r="G201" s="1292"/>
      <c r="H201" s="1292"/>
      <c r="I201" s="1292"/>
      <c r="J201" s="1292"/>
      <c r="K201" s="1292"/>
      <c r="L201" s="1292"/>
      <c r="M201" s="1292"/>
      <c r="N201" s="1292"/>
      <c r="O201" s="1292"/>
      <c r="P201" s="1292"/>
      <c r="Q201" s="1292"/>
      <c r="R201" s="1293"/>
    </row>
    <row r="202" spans="1:26" ht="18.75" customHeight="1">
      <c r="A202" s="1266" t="s">
        <v>723</v>
      </c>
      <c r="B202" s="1267"/>
      <c r="C202" s="1267"/>
      <c r="D202" s="1268"/>
      <c r="E202" s="1294" t="s">
        <v>724</v>
      </c>
      <c r="F202" s="1254"/>
      <c r="G202" s="1254"/>
      <c r="H202" s="1254"/>
      <c r="I202" s="1254"/>
      <c r="J202" s="1254"/>
      <c r="K202" s="1254"/>
      <c r="L202" s="1254"/>
      <c r="M202" s="1254"/>
      <c r="N202" s="1254"/>
      <c r="O202" s="1254"/>
      <c r="P202" s="1254"/>
      <c r="Q202" s="1254"/>
      <c r="R202" s="1255"/>
    </row>
    <row r="203" spans="1:26" ht="79.5" customHeight="1">
      <c r="A203" s="1249"/>
      <c r="B203" s="1250"/>
      <c r="C203" s="1250"/>
      <c r="D203" s="1251"/>
      <c r="E203" s="1291"/>
      <c r="F203" s="1292"/>
      <c r="G203" s="1292"/>
      <c r="H203" s="1292"/>
      <c r="I203" s="1292"/>
      <c r="J203" s="1292"/>
      <c r="K203" s="1292"/>
      <c r="L203" s="1292"/>
      <c r="M203" s="1292"/>
      <c r="N203" s="1292"/>
      <c r="O203" s="1292"/>
      <c r="P203" s="1292"/>
      <c r="Q203" s="1292"/>
      <c r="R203" s="1293"/>
    </row>
    <row r="204" spans="1:26" ht="33" customHeight="1">
      <c r="A204" s="1272" t="s">
        <v>725</v>
      </c>
      <c r="B204" s="1273"/>
      <c r="C204" s="1273"/>
      <c r="D204" s="1273"/>
      <c r="E204" s="1263"/>
      <c r="F204" s="1264"/>
      <c r="G204" s="1264"/>
      <c r="H204" s="1264"/>
      <c r="I204" s="1274" t="s">
        <v>445</v>
      </c>
      <c r="J204" s="1275"/>
      <c r="K204" s="1276"/>
      <c r="L204" s="1277"/>
      <c r="M204" s="1277"/>
      <c r="N204" s="1277"/>
      <c r="O204" s="1277"/>
      <c r="P204" s="1277"/>
      <c r="Q204" s="1277"/>
      <c r="R204" s="1278"/>
    </row>
    <row r="205" spans="1:26" ht="42" customHeight="1">
      <c r="A205" s="1266" t="s">
        <v>726</v>
      </c>
      <c r="B205" s="1279"/>
      <c r="C205" s="1267" t="s">
        <v>727</v>
      </c>
      <c r="D205" s="1268"/>
      <c r="E205" s="1263"/>
      <c r="F205" s="1264"/>
      <c r="G205" s="1264"/>
      <c r="H205" s="1264"/>
      <c r="I205" s="1264"/>
      <c r="J205" s="1264"/>
      <c r="K205" s="1264"/>
      <c r="L205" s="1264"/>
      <c r="M205" s="1264"/>
      <c r="N205" s="1264"/>
      <c r="O205" s="1264"/>
      <c r="P205" s="1264"/>
      <c r="Q205" s="1264"/>
      <c r="R205" s="1265"/>
    </row>
    <row r="206" spans="1:26" ht="24" customHeight="1">
      <c r="A206" s="1280"/>
      <c r="B206" s="1281"/>
      <c r="C206" s="1267" t="s">
        <v>728</v>
      </c>
      <c r="D206" s="1268"/>
      <c r="E206" s="1143" t="s">
        <v>729</v>
      </c>
      <c r="F206" s="1283"/>
      <c r="G206" s="1284"/>
      <c r="H206" s="1285"/>
      <c r="I206" s="1286"/>
      <c r="J206" s="1286"/>
      <c r="K206" s="1286"/>
      <c r="L206" s="1286"/>
      <c r="M206" s="1286"/>
      <c r="N206" s="1286"/>
      <c r="O206" s="1286"/>
      <c r="P206" s="1286"/>
      <c r="Q206" s="1286"/>
      <c r="R206" s="1287"/>
    </row>
    <row r="207" spans="1:26" ht="24" customHeight="1">
      <c r="A207" s="1249"/>
      <c r="B207" s="1282"/>
      <c r="C207" s="1250"/>
      <c r="D207" s="1251"/>
      <c r="E207" s="1169" t="s">
        <v>730</v>
      </c>
      <c r="F207" s="1170"/>
      <c r="G207" s="1171"/>
      <c r="H207" s="1263"/>
      <c r="I207" s="1264"/>
      <c r="J207" s="1264"/>
      <c r="K207" s="1264"/>
      <c r="L207" s="1264"/>
      <c r="M207" s="1264"/>
      <c r="N207" s="1264"/>
      <c r="O207" s="1264"/>
      <c r="P207" s="1264"/>
      <c r="Q207" s="1264"/>
      <c r="R207" s="1265"/>
    </row>
    <row r="208" spans="1:26" ht="18" customHeight="1">
      <c r="A208" s="1266" t="s">
        <v>731</v>
      </c>
      <c r="B208" s="1267"/>
      <c r="C208" s="1267"/>
      <c r="D208" s="1268"/>
      <c r="E208" s="1269" t="s">
        <v>732</v>
      </c>
      <c r="F208" s="1270"/>
      <c r="G208" s="1270"/>
      <c r="H208" s="1270"/>
      <c r="I208" s="1270"/>
      <c r="J208" s="1270"/>
      <c r="K208" s="1270"/>
      <c r="L208" s="1270"/>
      <c r="M208" s="1270"/>
      <c r="N208" s="1270"/>
      <c r="O208" s="1270"/>
      <c r="P208" s="1270"/>
      <c r="Q208" s="1270"/>
      <c r="R208" s="1271"/>
    </row>
    <row r="209" spans="1:18" ht="79.5" customHeight="1">
      <c r="A209" s="1249"/>
      <c r="B209" s="1250"/>
      <c r="C209" s="1250"/>
      <c r="D209" s="1251"/>
      <c r="E209" s="1211"/>
      <c r="F209" s="1212"/>
      <c r="G209" s="1212"/>
      <c r="H209" s="1212"/>
      <c r="I209" s="1212"/>
      <c r="J209" s="1212"/>
      <c r="K209" s="1212"/>
      <c r="L209" s="1212"/>
      <c r="M209" s="1212"/>
      <c r="N209" s="1212"/>
      <c r="O209" s="1212"/>
      <c r="P209" s="1212"/>
      <c r="Q209" s="1212"/>
      <c r="R209" s="1215"/>
    </row>
    <row r="210" spans="1:18" ht="15.75" customHeight="1">
      <c r="A210" s="167"/>
      <c r="L210" s="96"/>
      <c r="M210" s="96"/>
      <c r="N210" s="96"/>
      <c r="O210" s="96"/>
      <c r="P210" s="96"/>
      <c r="Q210" s="96"/>
    </row>
    <row r="211" spans="1:18" ht="13.5" customHeight="1">
      <c r="A211" s="274"/>
      <c r="B211" s="274"/>
      <c r="C211" s="274"/>
      <c r="D211" s="274"/>
      <c r="E211" s="160"/>
      <c r="F211" s="160"/>
      <c r="G211" s="160"/>
      <c r="H211" s="160"/>
      <c r="I211" s="160"/>
      <c r="J211" s="160"/>
      <c r="K211" s="160"/>
      <c r="L211" s="160"/>
      <c r="M211" s="160"/>
      <c r="N211" s="160"/>
      <c r="O211" s="160"/>
      <c r="P211" s="160"/>
      <c r="Q211" s="160"/>
      <c r="R211" s="160"/>
    </row>
    <row r="212" spans="1:18" ht="16.5" customHeight="1">
      <c r="A212" s="1172" t="s">
        <v>733</v>
      </c>
      <c r="B212" s="1172"/>
      <c r="C212" s="1172"/>
      <c r="D212" s="1172"/>
      <c r="E212" s="1172"/>
      <c r="F212" s="1172"/>
      <c r="G212" s="1172"/>
      <c r="H212" s="1172"/>
      <c r="I212" s="1172"/>
      <c r="J212" s="1172"/>
      <c r="K212" s="1172"/>
      <c r="L212" s="1172"/>
      <c r="M212" s="1172"/>
      <c r="N212" s="1172"/>
      <c r="O212" s="1172"/>
      <c r="P212" s="1172"/>
      <c r="Q212" s="1172"/>
      <c r="R212" s="1172"/>
    </row>
    <row r="213" spans="1:18" ht="13.5" customHeight="1">
      <c r="A213" s="1172"/>
      <c r="B213" s="1172"/>
      <c r="C213" s="1172"/>
      <c r="D213" s="1172"/>
      <c r="E213" s="1172"/>
      <c r="F213" s="1172"/>
      <c r="G213" s="1172"/>
      <c r="H213" s="1172"/>
      <c r="I213" s="1172"/>
      <c r="J213" s="1172"/>
      <c r="K213" s="1172"/>
      <c r="L213" s="1172"/>
      <c r="M213" s="1172"/>
      <c r="N213" s="1172"/>
      <c r="O213" s="1172"/>
      <c r="P213" s="1172"/>
      <c r="Q213" s="1172"/>
      <c r="R213" s="1172"/>
    </row>
    <row r="214" spans="1:18" ht="51.75" customHeight="1">
      <c r="A214" s="1242" t="s">
        <v>734</v>
      </c>
      <c r="B214" s="1242"/>
      <c r="C214" s="1242"/>
      <c r="D214" s="1243"/>
      <c r="E214" s="1244"/>
      <c r="F214" s="1245"/>
      <c r="G214" s="1245"/>
      <c r="H214" s="1245"/>
      <c r="I214" s="1245"/>
      <c r="J214" s="1245"/>
      <c r="K214" s="1245"/>
      <c r="L214" s="1245"/>
      <c r="M214" s="1245"/>
      <c r="N214" s="1245"/>
      <c r="O214" s="1245"/>
      <c r="P214" s="1245"/>
      <c r="Q214" s="1245"/>
      <c r="R214" s="1252"/>
    </row>
    <row r="215" spans="1:18" ht="51.75" customHeight="1">
      <c r="A215" s="1249" t="s">
        <v>735</v>
      </c>
      <c r="B215" s="1250"/>
      <c r="C215" s="1250"/>
      <c r="D215" s="1251"/>
      <c r="E215" s="1244"/>
      <c r="F215" s="1245"/>
      <c r="G215" s="1245"/>
      <c r="H215" s="1245"/>
      <c r="I215" s="1245"/>
      <c r="J215" s="1245"/>
      <c r="K215" s="1245"/>
      <c r="L215" s="1245"/>
      <c r="M215" s="1245"/>
      <c r="N215" s="1245"/>
      <c r="O215" s="1245"/>
      <c r="P215" s="1245"/>
      <c r="Q215" s="1245"/>
      <c r="R215" s="1252"/>
    </row>
    <row r="216" spans="1:18" ht="51.75" customHeight="1">
      <c r="A216" s="1242" t="s">
        <v>736</v>
      </c>
      <c r="B216" s="1242"/>
      <c r="C216" s="1242"/>
      <c r="D216" s="1243"/>
      <c r="E216" s="1244"/>
      <c r="F216" s="1245"/>
      <c r="G216" s="1245"/>
      <c r="H216" s="1245"/>
      <c r="I216" s="1245"/>
      <c r="J216" s="1245"/>
      <c r="K216" s="1245"/>
      <c r="L216" s="1245"/>
      <c r="M216" s="1245"/>
      <c r="N216" s="1245"/>
      <c r="O216" s="1245"/>
      <c r="P216" s="1245"/>
      <c r="Q216" s="1245"/>
      <c r="R216" s="1252"/>
    </row>
    <row r="217" spans="1:18" ht="51.75" customHeight="1">
      <c r="A217" s="1242" t="s">
        <v>737</v>
      </c>
      <c r="B217" s="1242"/>
      <c r="C217" s="1242"/>
      <c r="D217" s="1243"/>
      <c r="E217" s="1244"/>
      <c r="F217" s="1245"/>
      <c r="G217" s="1245"/>
      <c r="H217" s="1245"/>
      <c r="I217" s="1245"/>
      <c r="J217" s="1245"/>
      <c r="K217" s="1245"/>
      <c r="L217" s="1245"/>
      <c r="M217" s="1245"/>
      <c r="N217" s="1245"/>
      <c r="O217" s="1245"/>
      <c r="P217" s="1245"/>
      <c r="Q217" s="1245"/>
      <c r="R217" s="1252"/>
    </row>
    <row r="218" spans="1:18" ht="51.75" customHeight="1">
      <c r="A218" s="1242" t="s">
        <v>738</v>
      </c>
      <c r="B218" s="1242"/>
      <c r="C218" s="1242"/>
      <c r="D218" s="1243"/>
      <c r="E218" s="1244"/>
      <c r="F218" s="1245"/>
      <c r="G218" s="1246"/>
      <c r="H218" s="1246"/>
      <c r="I218" s="1246"/>
      <c r="J218" s="1246"/>
      <c r="K218" s="1246"/>
      <c r="L218" s="1246"/>
      <c r="M218" s="1246"/>
      <c r="N218" s="1246"/>
      <c r="O218" s="1246"/>
      <c r="P218" s="1246"/>
      <c r="Q218" s="1246"/>
      <c r="R218" s="1247"/>
    </row>
    <row r="219" spans="1:18" ht="15" customHeight="1">
      <c r="A219" s="169" t="s">
        <v>739</v>
      </c>
      <c r="B219" s="1248" t="s">
        <v>740</v>
      </c>
      <c r="C219" s="1248"/>
      <c r="D219" s="1248"/>
      <c r="E219" s="1248"/>
      <c r="F219" s="1248"/>
      <c r="G219" s="1248"/>
      <c r="H219" s="1248"/>
      <c r="I219" s="1248"/>
      <c r="J219" s="1248"/>
      <c r="K219" s="1248"/>
      <c r="L219" s="1248"/>
      <c r="M219" s="1248"/>
      <c r="N219" s="1248"/>
      <c r="O219" s="1248"/>
      <c r="P219" s="1248"/>
      <c r="Q219" s="1248"/>
      <c r="R219" s="1248"/>
    </row>
    <row r="220" spans="1:18" ht="21" customHeight="1">
      <c r="A220" s="168"/>
      <c r="B220" s="1262" t="s">
        <v>741</v>
      </c>
      <c r="C220" s="1262"/>
      <c r="D220" s="1262"/>
      <c r="E220" s="1262"/>
      <c r="F220" s="1262"/>
      <c r="G220" s="1262"/>
      <c r="H220" s="1262"/>
      <c r="I220" s="1262"/>
      <c r="J220" s="1262"/>
      <c r="K220" s="1262"/>
      <c r="L220" s="1262"/>
      <c r="M220" s="1262"/>
      <c r="N220" s="1262"/>
      <c r="O220" s="1262"/>
      <c r="P220" s="1262"/>
      <c r="Q220" s="1262"/>
      <c r="R220" s="1262"/>
    </row>
    <row r="221" spans="1:18" ht="13.5" customHeight="1">
      <c r="A221" s="274"/>
      <c r="B221" s="274"/>
      <c r="C221" s="274"/>
      <c r="D221" s="274"/>
      <c r="E221" s="160"/>
      <c r="F221" s="160"/>
      <c r="G221" s="160"/>
      <c r="H221" s="160"/>
      <c r="I221" s="160"/>
      <c r="J221" s="160"/>
      <c r="K221" s="160"/>
      <c r="L221" s="160"/>
      <c r="M221" s="160"/>
      <c r="N221" s="160"/>
      <c r="O221" s="160"/>
      <c r="P221" s="160"/>
      <c r="Q221" s="160"/>
      <c r="R221" s="160"/>
    </row>
    <row r="222" spans="1:18" ht="16.5" customHeight="1">
      <c r="A222" s="278" t="s">
        <v>742</v>
      </c>
      <c r="B222" s="274"/>
      <c r="C222" s="274"/>
      <c r="D222" s="274"/>
      <c r="E222" s="274"/>
      <c r="F222" s="274"/>
      <c r="G222" s="274"/>
      <c r="H222" s="274"/>
      <c r="I222" s="274"/>
      <c r="J222" s="274"/>
      <c r="K222" s="274"/>
      <c r="L222" s="274"/>
      <c r="M222" s="274"/>
      <c r="N222" s="274"/>
      <c r="O222" s="274"/>
      <c r="P222" s="274"/>
      <c r="Q222" s="274"/>
      <c r="R222" s="274"/>
    </row>
    <row r="223" spans="1:18" ht="3.75" customHeight="1">
      <c r="A223" s="148"/>
    </row>
    <row r="224" spans="1:18" ht="51.75" customHeight="1">
      <c r="A224" s="1242" t="s">
        <v>743</v>
      </c>
      <c r="B224" s="1242"/>
      <c r="C224" s="1242"/>
      <c r="D224" s="1243"/>
      <c r="E224" s="1244"/>
      <c r="F224" s="1245"/>
      <c r="G224" s="1245"/>
      <c r="H224" s="1245"/>
      <c r="I224" s="1245"/>
      <c r="J224" s="1245"/>
      <c r="K224" s="1245"/>
      <c r="L224" s="1245"/>
      <c r="M224" s="1245"/>
      <c r="N224" s="1245"/>
      <c r="O224" s="1245"/>
      <c r="P224" s="1245"/>
      <c r="Q224" s="1245"/>
      <c r="R224" s="1252"/>
    </row>
    <row r="225" spans="1:18" ht="30" customHeight="1">
      <c r="A225" s="1253" t="s">
        <v>744</v>
      </c>
      <c r="B225" s="1254"/>
      <c r="C225" s="1254"/>
      <c r="D225" s="1255"/>
      <c r="E225" s="1256" t="s">
        <v>745</v>
      </c>
      <c r="F225" s="1257"/>
      <c r="G225" s="1258"/>
      <c r="H225" s="1259"/>
      <c r="I225" s="439" t="s">
        <v>746</v>
      </c>
      <c r="J225" s="1260" t="s">
        <v>747</v>
      </c>
      <c r="K225" s="1260"/>
      <c r="L225" s="1260"/>
      <c r="M225" s="1260"/>
      <c r="N225" s="1260"/>
      <c r="O225" s="1260"/>
      <c r="P225" s="1260"/>
      <c r="Q225" s="1260"/>
      <c r="R225" s="1261"/>
    </row>
    <row r="226" spans="1:18" ht="51.75" customHeight="1">
      <c r="A226" s="1249" t="s">
        <v>748</v>
      </c>
      <c r="B226" s="1250"/>
      <c r="C226" s="1250"/>
      <c r="D226" s="1251"/>
      <c r="E226" s="1244"/>
      <c r="F226" s="1245"/>
      <c r="G226" s="1245"/>
      <c r="H226" s="1245"/>
      <c r="I226" s="1245"/>
      <c r="J226" s="1245"/>
      <c r="K226" s="1245"/>
      <c r="L226" s="1245"/>
      <c r="M226" s="1245"/>
      <c r="N226" s="1245"/>
      <c r="O226" s="1245"/>
      <c r="P226" s="1245"/>
      <c r="Q226" s="1245"/>
      <c r="R226" s="1252"/>
    </row>
    <row r="227" spans="1:18" ht="51.75" customHeight="1">
      <c r="A227" s="1242" t="s">
        <v>749</v>
      </c>
      <c r="B227" s="1242"/>
      <c r="C227" s="1242"/>
      <c r="D227" s="1243"/>
      <c r="E227" s="1244"/>
      <c r="F227" s="1245"/>
      <c r="G227" s="1245"/>
      <c r="H227" s="1245"/>
      <c r="I227" s="1245"/>
      <c r="J227" s="1245"/>
      <c r="K227" s="1245"/>
      <c r="L227" s="1245"/>
      <c r="M227" s="1245"/>
      <c r="N227" s="1245"/>
      <c r="O227" s="1245"/>
      <c r="P227" s="1245"/>
      <c r="Q227" s="1245"/>
      <c r="R227" s="1252"/>
    </row>
    <row r="228" spans="1:18" ht="51.75" customHeight="1">
      <c r="A228" s="1242" t="s">
        <v>750</v>
      </c>
      <c r="B228" s="1242"/>
      <c r="C228" s="1242"/>
      <c r="D228" s="1243"/>
      <c r="E228" s="1244"/>
      <c r="F228" s="1245"/>
      <c r="G228" s="1245"/>
      <c r="H228" s="1245"/>
      <c r="I228" s="1245"/>
      <c r="J228" s="1245"/>
      <c r="K228" s="1245"/>
      <c r="L228" s="1245"/>
      <c r="M228" s="1245"/>
      <c r="N228" s="1245"/>
      <c r="O228" s="1245"/>
      <c r="P228" s="1245"/>
      <c r="Q228" s="1245"/>
      <c r="R228" s="1252"/>
    </row>
    <row r="229" spans="1:18" ht="51.75" customHeight="1">
      <c r="A229" s="1242" t="s">
        <v>751</v>
      </c>
      <c r="B229" s="1242"/>
      <c r="C229" s="1242"/>
      <c r="D229" s="1243"/>
      <c r="E229" s="1244"/>
      <c r="F229" s="1245"/>
      <c r="G229" s="1246"/>
      <c r="H229" s="1246"/>
      <c r="I229" s="1246"/>
      <c r="J229" s="1246"/>
      <c r="K229" s="1246"/>
      <c r="L229" s="1246"/>
      <c r="M229" s="1246"/>
      <c r="N229" s="1246"/>
      <c r="O229" s="1246"/>
      <c r="P229" s="1246"/>
      <c r="Q229" s="1246"/>
      <c r="R229" s="1247"/>
    </row>
    <row r="230" spans="1:18" ht="15" customHeight="1">
      <c r="A230" s="169"/>
      <c r="B230" s="1248"/>
      <c r="C230" s="1248"/>
      <c r="D230" s="1248"/>
      <c r="E230" s="1248"/>
      <c r="F230" s="1248"/>
      <c r="G230" s="1248"/>
      <c r="H230" s="1248"/>
      <c r="I230" s="1248"/>
      <c r="J230" s="1248"/>
      <c r="K230" s="1248"/>
      <c r="L230" s="1248"/>
      <c r="M230" s="1248"/>
      <c r="N230" s="1248"/>
      <c r="O230" s="1248"/>
      <c r="P230" s="1248"/>
      <c r="Q230" s="1248"/>
      <c r="R230" s="1248"/>
    </row>
    <row r="231" spans="1:18" ht="21" customHeight="1">
      <c r="A231" s="278" t="s">
        <v>752</v>
      </c>
      <c r="B231" s="274"/>
      <c r="C231" s="274"/>
      <c r="D231" s="274"/>
      <c r="E231" s="142"/>
      <c r="F231" s="142"/>
      <c r="G231" s="159"/>
      <c r="H231" s="159"/>
      <c r="I231" s="159"/>
      <c r="J231" s="159"/>
      <c r="K231" s="159"/>
      <c r="L231" s="159"/>
      <c r="M231" s="159"/>
      <c r="N231" s="159"/>
      <c r="O231" s="159"/>
      <c r="P231" s="159"/>
      <c r="Q231" s="159"/>
      <c r="R231" s="159"/>
    </row>
    <row r="232" spans="1:18" ht="3.75" customHeight="1">
      <c r="A232" s="148"/>
    </row>
    <row r="233" spans="1:18" ht="18.75" customHeight="1">
      <c r="A233" s="1216" t="s">
        <v>753</v>
      </c>
      <c r="B233" s="1218" t="s">
        <v>754</v>
      </c>
      <c r="C233" s="1219"/>
      <c r="D233" s="1220"/>
      <c r="E233" s="1233" t="s">
        <v>755</v>
      </c>
      <c r="F233" s="1219"/>
      <c r="G233" s="1219"/>
      <c r="H233" s="1219"/>
      <c r="I233" s="1219"/>
      <c r="J233" s="1220"/>
      <c r="K233" s="1233" t="s">
        <v>756</v>
      </c>
      <c r="L233" s="1219"/>
      <c r="M233" s="1219"/>
      <c r="N233" s="1219"/>
      <c r="O233" s="1219"/>
      <c r="P233" s="1219"/>
      <c r="Q233" s="1219"/>
      <c r="R233" s="1235"/>
    </row>
    <row r="234" spans="1:18" ht="18.75" customHeight="1">
      <c r="A234" s="1217"/>
      <c r="B234" s="1221"/>
      <c r="C234" s="1222"/>
      <c r="D234" s="1223"/>
      <c r="E234" s="1234"/>
      <c r="F234" s="1222"/>
      <c r="G234" s="1222"/>
      <c r="H234" s="1222"/>
      <c r="I234" s="1222"/>
      <c r="J234" s="1223"/>
      <c r="K234" s="1234"/>
      <c r="L234" s="1222"/>
      <c r="M234" s="1222"/>
      <c r="N234" s="1222"/>
      <c r="O234" s="1222"/>
      <c r="P234" s="1222"/>
      <c r="Q234" s="1222"/>
      <c r="R234" s="1236"/>
    </row>
    <row r="235" spans="1:18" s="299" customFormat="1" ht="37.5" customHeight="1">
      <c r="A235" s="371">
        <v>1</v>
      </c>
      <c r="B235" s="1237"/>
      <c r="C235" s="1238"/>
      <c r="D235" s="1239"/>
      <c r="E235" s="1238"/>
      <c r="F235" s="1238"/>
      <c r="G235" s="1238"/>
      <c r="H235" s="1238"/>
      <c r="I235" s="1238"/>
      <c r="J235" s="1239"/>
      <c r="K235" s="1240"/>
      <c r="L235" s="1238"/>
      <c r="M235" s="1238"/>
      <c r="N235" s="1238"/>
      <c r="O235" s="1238"/>
      <c r="P235" s="1238"/>
      <c r="Q235" s="1238"/>
      <c r="R235" s="1241"/>
    </row>
    <row r="236" spans="1:18" s="299" customFormat="1" ht="37.5" customHeight="1">
      <c r="A236" s="372">
        <v>2</v>
      </c>
      <c r="B236" s="1211"/>
      <c r="C236" s="1212"/>
      <c r="D236" s="1213"/>
      <c r="E236" s="1212"/>
      <c r="F236" s="1212"/>
      <c r="G236" s="1212"/>
      <c r="H236" s="1212"/>
      <c r="I236" s="1212"/>
      <c r="J236" s="1213"/>
      <c r="K236" s="1214"/>
      <c r="L236" s="1212"/>
      <c r="M236" s="1212"/>
      <c r="N236" s="1212"/>
      <c r="O236" s="1212"/>
      <c r="P236" s="1212"/>
      <c r="Q236" s="1212"/>
      <c r="R236" s="1215"/>
    </row>
    <row r="237" spans="1:18" ht="18.75" customHeight="1">
      <c r="A237" s="1216" t="s">
        <v>757</v>
      </c>
      <c r="B237" s="1218" t="s">
        <v>754</v>
      </c>
      <c r="C237" s="1219"/>
      <c r="D237" s="1220"/>
      <c r="E237" s="1233" t="s">
        <v>755</v>
      </c>
      <c r="F237" s="1219"/>
      <c r="G237" s="1219"/>
      <c r="H237" s="1219"/>
      <c r="I237" s="1219"/>
      <c r="J237" s="1220"/>
      <c r="K237" s="1233" t="s">
        <v>758</v>
      </c>
      <c r="L237" s="1219"/>
      <c r="M237" s="1219"/>
      <c r="N237" s="1219"/>
      <c r="O237" s="1219"/>
      <c r="P237" s="1219"/>
      <c r="Q237" s="1219"/>
      <c r="R237" s="1235"/>
    </row>
    <row r="238" spans="1:18" ht="18.75" customHeight="1">
      <c r="A238" s="1217"/>
      <c r="B238" s="1221"/>
      <c r="C238" s="1222"/>
      <c r="D238" s="1223"/>
      <c r="E238" s="1234"/>
      <c r="F238" s="1222"/>
      <c r="G238" s="1222"/>
      <c r="H238" s="1222"/>
      <c r="I238" s="1222"/>
      <c r="J238" s="1223"/>
      <c r="K238" s="1234"/>
      <c r="L238" s="1222"/>
      <c r="M238" s="1222"/>
      <c r="N238" s="1222"/>
      <c r="O238" s="1222"/>
      <c r="P238" s="1222"/>
      <c r="Q238" s="1222"/>
      <c r="R238" s="1236"/>
    </row>
    <row r="239" spans="1:18" s="299" customFormat="1" ht="37.5" customHeight="1">
      <c r="A239" s="371">
        <v>11</v>
      </c>
      <c r="B239" s="1237"/>
      <c r="C239" s="1238"/>
      <c r="D239" s="1239"/>
      <c r="E239" s="1238"/>
      <c r="F239" s="1238"/>
      <c r="G239" s="1238"/>
      <c r="H239" s="1238"/>
      <c r="I239" s="1238"/>
      <c r="J239" s="1239"/>
      <c r="K239" s="1240"/>
      <c r="L239" s="1238"/>
      <c r="M239" s="1238"/>
      <c r="N239" s="1238"/>
      <c r="O239" s="1238"/>
      <c r="P239" s="1238"/>
      <c r="Q239" s="1238"/>
      <c r="R239" s="1241"/>
    </row>
    <row r="240" spans="1:18" s="299" customFormat="1" ht="37.5" customHeight="1">
      <c r="A240" s="371">
        <v>12</v>
      </c>
      <c r="B240" s="1228"/>
      <c r="C240" s="1229"/>
      <c r="D240" s="1230"/>
      <c r="E240" s="1229"/>
      <c r="F240" s="1229"/>
      <c r="G240" s="1229"/>
      <c r="H240" s="1229"/>
      <c r="I240" s="1229"/>
      <c r="J240" s="1230"/>
      <c r="K240" s="1231"/>
      <c r="L240" s="1229"/>
      <c r="M240" s="1229"/>
      <c r="N240" s="1229"/>
      <c r="O240" s="1229"/>
      <c r="P240" s="1229"/>
      <c r="Q240" s="1229"/>
      <c r="R240" s="1232"/>
    </row>
    <row r="241" spans="1:102" s="299" customFormat="1" ht="37.5" customHeight="1">
      <c r="A241" s="371">
        <v>13</v>
      </c>
      <c r="B241" s="1228"/>
      <c r="C241" s="1229"/>
      <c r="D241" s="1230"/>
      <c r="E241" s="1229"/>
      <c r="F241" s="1229"/>
      <c r="G241" s="1229"/>
      <c r="H241" s="1229"/>
      <c r="I241" s="1229"/>
      <c r="J241" s="1230"/>
      <c r="K241" s="1231"/>
      <c r="L241" s="1229"/>
      <c r="M241" s="1229"/>
      <c r="N241" s="1229"/>
      <c r="O241" s="1229"/>
      <c r="P241" s="1229"/>
      <c r="Q241" s="1229"/>
      <c r="R241" s="1232"/>
    </row>
    <row r="242" spans="1:102" s="299" customFormat="1" ht="37.5" customHeight="1">
      <c r="A242" s="371">
        <v>14</v>
      </c>
      <c r="B242" s="1228"/>
      <c r="C242" s="1229"/>
      <c r="D242" s="1230"/>
      <c r="E242" s="1229"/>
      <c r="F242" s="1229"/>
      <c r="G242" s="1229"/>
      <c r="H242" s="1229"/>
      <c r="I242" s="1229"/>
      <c r="J242" s="1230"/>
      <c r="K242" s="1231"/>
      <c r="L242" s="1229"/>
      <c r="M242" s="1229"/>
      <c r="N242" s="1229"/>
      <c r="O242" s="1229"/>
      <c r="P242" s="1229"/>
      <c r="Q242" s="1229"/>
      <c r="R242" s="1232"/>
    </row>
    <row r="243" spans="1:102" s="299" customFormat="1" ht="37.5" customHeight="1">
      <c r="A243" s="371">
        <v>15</v>
      </c>
      <c r="B243" s="1228"/>
      <c r="C243" s="1229"/>
      <c r="D243" s="1230"/>
      <c r="E243" s="1229"/>
      <c r="F243" s="1229"/>
      <c r="G243" s="1229"/>
      <c r="H243" s="1229"/>
      <c r="I243" s="1229"/>
      <c r="J243" s="1230"/>
      <c r="K243" s="1231"/>
      <c r="L243" s="1229"/>
      <c r="M243" s="1229"/>
      <c r="N243" s="1229"/>
      <c r="O243" s="1229"/>
      <c r="P243" s="1229"/>
      <c r="Q243" s="1229"/>
      <c r="R243" s="1232"/>
    </row>
    <row r="244" spans="1:102" s="299" customFormat="1" ht="37.5" customHeight="1">
      <c r="A244" s="371">
        <v>16</v>
      </c>
      <c r="B244" s="1228"/>
      <c r="C244" s="1229"/>
      <c r="D244" s="1230"/>
      <c r="E244" s="1229"/>
      <c r="F244" s="1229"/>
      <c r="G244" s="1229"/>
      <c r="H244" s="1229"/>
      <c r="I244" s="1229"/>
      <c r="J244" s="1230"/>
      <c r="K244" s="1231"/>
      <c r="L244" s="1229"/>
      <c r="M244" s="1229"/>
      <c r="N244" s="1229"/>
      <c r="O244" s="1229"/>
      <c r="P244" s="1229"/>
      <c r="Q244" s="1229"/>
      <c r="R244" s="1232"/>
    </row>
    <row r="245" spans="1:102" s="299" customFormat="1" ht="37.5" customHeight="1">
      <c r="A245" s="371">
        <v>17</v>
      </c>
      <c r="B245" s="1228"/>
      <c r="C245" s="1229"/>
      <c r="D245" s="1230"/>
      <c r="E245" s="1229"/>
      <c r="F245" s="1229"/>
      <c r="G245" s="1229"/>
      <c r="H245" s="1229"/>
      <c r="I245" s="1229"/>
      <c r="J245" s="1230"/>
      <c r="K245" s="1231"/>
      <c r="L245" s="1229"/>
      <c r="M245" s="1229"/>
      <c r="N245" s="1229"/>
      <c r="O245" s="1229"/>
      <c r="P245" s="1229"/>
      <c r="Q245" s="1229"/>
      <c r="R245" s="1232"/>
    </row>
    <row r="246" spans="1:102" s="299" customFormat="1" ht="37.5" customHeight="1">
      <c r="A246" s="371">
        <v>18</v>
      </c>
      <c r="B246" s="1228"/>
      <c r="C246" s="1229"/>
      <c r="D246" s="1230"/>
      <c r="E246" s="1229"/>
      <c r="F246" s="1229"/>
      <c r="G246" s="1229"/>
      <c r="H246" s="1229"/>
      <c r="I246" s="1229"/>
      <c r="J246" s="1230"/>
      <c r="K246" s="1231"/>
      <c r="L246" s="1229"/>
      <c r="M246" s="1229"/>
      <c r="N246" s="1229"/>
      <c r="O246" s="1229"/>
      <c r="P246" s="1229"/>
      <c r="Q246" s="1229"/>
      <c r="R246" s="1232"/>
    </row>
    <row r="247" spans="1:102" s="299" customFormat="1" ht="37.5" customHeight="1">
      <c r="A247" s="371">
        <v>19</v>
      </c>
      <c r="B247" s="1228"/>
      <c r="C247" s="1229"/>
      <c r="D247" s="1230"/>
      <c r="E247" s="1229"/>
      <c r="F247" s="1229"/>
      <c r="G247" s="1229"/>
      <c r="H247" s="1229"/>
      <c r="I247" s="1229"/>
      <c r="J247" s="1230"/>
      <c r="K247" s="1231"/>
      <c r="L247" s="1229"/>
      <c r="M247" s="1229"/>
      <c r="N247" s="1229"/>
      <c r="O247" s="1229"/>
      <c r="P247" s="1229"/>
      <c r="Q247" s="1229"/>
      <c r="R247" s="1232"/>
    </row>
    <row r="248" spans="1:102" s="299" customFormat="1" ht="37.5" customHeight="1">
      <c r="A248" s="372">
        <v>20</v>
      </c>
      <c r="B248" s="1211"/>
      <c r="C248" s="1212"/>
      <c r="D248" s="1213"/>
      <c r="E248" s="1214"/>
      <c r="F248" s="1212"/>
      <c r="G248" s="1212"/>
      <c r="H248" s="1212"/>
      <c r="I248" s="1212"/>
      <c r="J248" s="1213"/>
      <c r="K248" s="1214"/>
      <c r="L248" s="1212"/>
      <c r="M248" s="1212"/>
      <c r="N248" s="1212"/>
      <c r="O248" s="1212"/>
      <c r="P248" s="1212"/>
      <c r="Q248" s="1212"/>
      <c r="R248" s="1215"/>
    </row>
    <row r="249" spans="1:102" ht="18.75" customHeight="1">
      <c r="A249" s="1216" t="s">
        <v>759</v>
      </c>
      <c r="B249" s="1218" t="s">
        <v>760</v>
      </c>
      <c r="C249" s="1219"/>
      <c r="D249" s="1220"/>
      <c r="E249" s="1224" t="s">
        <v>761</v>
      </c>
      <c r="F249" s="1225"/>
      <c r="G249" s="1225"/>
      <c r="H249" s="1225"/>
      <c r="I249" s="1225"/>
      <c r="J249" s="1225"/>
      <c r="K249" s="1225"/>
      <c r="L249" s="1225"/>
      <c r="M249" s="1225"/>
      <c r="N249" s="1225"/>
      <c r="O249" s="1225"/>
      <c r="P249" s="1225"/>
      <c r="Q249" s="1225"/>
      <c r="R249" s="1225"/>
    </row>
    <row r="250" spans="1:102" ht="18.75" customHeight="1">
      <c r="A250" s="1217"/>
      <c r="B250" s="1221"/>
      <c r="C250" s="1222"/>
      <c r="D250" s="1223"/>
      <c r="E250" s="1226"/>
      <c r="F250" s="1227"/>
      <c r="G250" s="1227"/>
      <c r="H250" s="1227"/>
      <c r="I250" s="1227"/>
      <c r="J250" s="1227"/>
      <c r="K250" s="1227"/>
      <c r="L250" s="1227"/>
      <c r="M250" s="1227"/>
      <c r="N250" s="1227"/>
      <c r="O250" s="1227"/>
      <c r="P250" s="1227"/>
      <c r="Q250" s="1227"/>
      <c r="R250" s="1227"/>
    </row>
    <row r="251" spans="1:102" ht="37.5" customHeight="1">
      <c r="A251" s="277"/>
      <c r="B251" s="1206"/>
      <c r="C251" s="1207"/>
      <c r="D251" s="170" t="s">
        <v>405</v>
      </c>
      <c r="E251" s="1208"/>
      <c r="F251" s="1209"/>
      <c r="G251" s="1209"/>
      <c r="H251" s="1209"/>
      <c r="I251" s="1209"/>
      <c r="J251" s="1209"/>
      <c r="K251" s="1209"/>
      <c r="L251" s="1209"/>
      <c r="M251" s="1209"/>
      <c r="N251" s="1209"/>
      <c r="O251" s="1209"/>
      <c r="P251" s="1209"/>
      <c r="Q251" s="1209"/>
      <c r="R251" s="1207"/>
    </row>
    <row r="252" spans="1:102" ht="4.5" customHeight="1">
      <c r="A252" s="274"/>
      <c r="B252" s="274"/>
      <c r="C252" s="274"/>
      <c r="D252" s="274"/>
      <c r="E252" s="296"/>
      <c r="F252" s="296"/>
      <c r="G252" s="296"/>
      <c r="H252" s="296"/>
      <c r="I252" s="296"/>
      <c r="J252" s="296"/>
      <c r="K252" s="296"/>
      <c r="L252" s="296"/>
      <c r="M252" s="296"/>
      <c r="N252" s="296"/>
      <c r="O252" s="296"/>
      <c r="P252" s="296"/>
      <c r="Q252" s="296"/>
      <c r="R252" s="296"/>
    </row>
    <row r="253" spans="1:102" ht="33.75" customHeight="1">
      <c r="A253" s="171" t="s">
        <v>762</v>
      </c>
      <c r="B253" s="172"/>
      <c r="C253" s="172"/>
      <c r="D253" s="172"/>
      <c r="E253" s="172"/>
      <c r="F253" s="172"/>
      <c r="G253" s="172"/>
      <c r="H253" s="172"/>
      <c r="I253" s="172"/>
      <c r="J253" s="172"/>
      <c r="K253" s="172"/>
      <c r="L253" s="173"/>
      <c r="M253" s="173"/>
      <c r="N253" s="173"/>
      <c r="O253" s="173"/>
    </row>
    <row r="254" spans="1:102" ht="33.75" customHeight="1">
      <c r="A254" s="1210" t="s">
        <v>763</v>
      </c>
      <c r="B254" s="1210"/>
      <c r="C254" s="1210"/>
      <c r="D254" s="1210"/>
      <c r="E254" s="1210"/>
      <c r="F254" s="1210"/>
      <c r="G254" s="1210"/>
      <c r="H254" s="1210"/>
      <c r="I254" s="1210"/>
      <c r="J254" s="1210"/>
      <c r="K254" s="1210"/>
      <c r="L254" s="1210"/>
      <c r="M254" s="1210"/>
      <c r="N254" s="1210"/>
    </row>
    <row r="255" spans="1:102" ht="60" customHeight="1">
      <c r="A255" s="720" t="s">
        <v>764</v>
      </c>
      <c r="B255" s="808"/>
      <c r="C255" s="808"/>
      <c r="D255" s="808"/>
      <c r="E255" s="808"/>
      <c r="F255" s="808"/>
      <c r="G255" s="808"/>
      <c r="H255" s="808"/>
      <c r="I255" s="808"/>
      <c r="J255" s="808"/>
      <c r="K255" s="721"/>
      <c r="L255" s="826"/>
      <c r="M255" s="1204"/>
      <c r="N255" s="1205"/>
    </row>
    <row r="256" spans="1:102" ht="50.1" customHeight="1">
      <c r="A256" s="720" t="s">
        <v>765</v>
      </c>
      <c r="B256" s="808"/>
      <c r="C256" s="808"/>
      <c r="D256" s="808"/>
      <c r="E256" s="808"/>
      <c r="F256" s="808"/>
      <c r="G256" s="808"/>
      <c r="H256" s="808"/>
      <c r="I256" s="808"/>
      <c r="J256" s="808"/>
      <c r="K256" s="721"/>
      <c r="L256" s="826"/>
      <c r="M256" s="1204"/>
      <c r="N256" s="1205"/>
      <c r="S256" s="299"/>
      <c r="CP256" s="96" t="s">
        <v>766</v>
      </c>
      <c r="CX256" s="96" t="s">
        <v>767</v>
      </c>
    </row>
    <row r="257" spans="1:128" ht="50.1" customHeight="1">
      <c r="A257" s="720" t="s">
        <v>768</v>
      </c>
      <c r="B257" s="808"/>
      <c r="C257" s="808"/>
      <c r="D257" s="808"/>
      <c r="E257" s="808"/>
      <c r="F257" s="808"/>
      <c r="G257" s="808"/>
      <c r="H257" s="808"/>
      <c r="I257" s="808"/>
      <c r="J257" s="808"/>
      <c r="K257" s="721"/>
      <c r="L257" s="826"/>
      <c r="M257" s="1204"/>
      <c r="N257" s="1205"/>
      <c r="CP257" s="96" t="s">
        <v>766</v>
      </c>
      <c r="CX257" s="96" t="s">
        <v>767</v>
      </c>
    </row>
    <row r="258" spans="1:128" ht="50.1" customHeight="1">
      <c r="A258" s="720" t="s">
        <v>769</v>
      </c>
      <c r="B258" s="808"/>
      <c r="C258" s="808"/>
      <c r="D258" s="808"/>
      <c r="E258" s="808"/>
      <c r="F258" s="808"/>
      <c r="G258" s="808"/>
      <c r="H258" s="808"/>
      <c r="I258" s="808"/>
      <c r="J258" s="808"/>
      <c r="K258" s="721"/>
      <c r="L258" s="826"/>
      <c r="M258" s="1204"/>
      <c r="N258" s="1205"/>
      <c r="CP258" s="96" t="s">
        <v>766</v>
      </c>
      <c r="CX258" s="96" t="s">
        <v>767</v>
      </c>
    </row>
    <row r="259" spans="1:128" ht="50.1" customHeight="1">
      <c r="A259" s="720" t="s">
        <v>770</v>
      </c>
      <c r="B259" s="808"/>
      <c r="C259" s="808"/>
      <c r="D259" s="808"/>
      <c r="E259" s="808"/>
      <c r="F259" s="808"/>
      <c r="G259" s="808"/>
      <c r="H259" s="808"/>
      <c r="I259" s="808"/>
      <c r="J259" s="808"/>
      <c r="K259" s="721"/>
      <c r="L259" s="826"/>
      <c r="M259" s="1204"/>
      <c r="N259" s="1205"/>
      <c r="CP259" s="96" t="s">
        <v>766</v>
      </c>
      <c r="CX259" s="96" t="s">
        <v>767</v>
      </c>
    </row>
    <row r="260" spans="1:128">
      <c r="A260" s="1172" t="s">
        <v>771</v>
      </c>
      <c r="B260" s="1172"/>
      <c r="C260" s="1172"/>
      <c r="D260" s="1172"/>
      <c r="E260" s="1172"/>
    </row>
    <row r="261" spans="1:128">
      <c r="A261" s="1172"/>
      <c r="B261" s="1172"/>
      <c r="C261" s="1172"/>
      <c r="D261" s="1172"/>
      <c r="E261" s="1172"/>
    </row>
    <row r="262" spans="1:128">
      <c r="A262" s="96" t="s">
        <v>772</v>
      </c>
    </row>
    <row r="263" spans="1:128">
      <c r="A263" s="96" t="s">
        <v>773</v>
      </c>
    </row>
    <row r="265" spans="1:128">
      <c r="A265" s="96" t="s">
        <v>774</v>
      </c>
    </row>
    <row r="266" spans="1:128" ht="11.25" customHeight="1">
      <c r="A266" s="1200" t="s">
        <v>775</v>
      </c>
      <c r="B266" s="1200"/>
      <c r="C266" s="1200"/>
      <c r="D266" s="3"/>
      <c r="E266" s="3"/>
      <c r="F266" s="3"/>
      <c r="G266" s="3"/>
      <c r="H266" s="3"/>
      <c r="I266" s="3"/>
      <c r="J266" s="3"/>
      <c r="K266" s="3"/>
      <c r="L266" s="33"/>
      <c r="M266" s="33"/>
      <c r="N266" s="33"/>
      <c r="O266" s="33"/>
      <c r="P266" s="33"/>
    </row>
    <row r="267" spans="1:128">
      <c r="A267" s="1201"/>
      <c r="B267" s="1201"/>
      <c r="C267" s="1201"/>
      <c r="D267" s="3"/>
      <c r="E267" s="3"/>
      <c r="F267" s="3"/>
      <c r="G267" s="3"/>
      <c r="H267" s="3"/>
      <c r="I267" s="3"/>
      <c r="J267" s="3"/>
      <c r="K267" s="3"/>
      <c r="L267" s="33"/>
      <c r="M267" s="33"/>
      <c r="N267" s="33"/>
      <c r="O267" s="33"/>
      <c r="P267" s="33"/>
    </row>
    <row r="268" spans="1:128">
      <c r="A268" s="1201"/>
      <c r="B268" s="1202"/>
      <c r="C268" s="1202"/>
      <c r="D268" s="3"/>
      <c r="E268" s="3"/>
      <c r="F268" s="3"/>
      <c r="G268" s="3"/>
      <c r="H268" s="3"/>
      <c r="I268" s="3"/>
      <c r="J268" s="3"/>
      <c r="K268" s="3"/>
      <c r="L268" s="33"/>
      <c r="M268" s="33"/>
      <c r="N268" s="33"/>
      <c r="O268" s="33"/>
      <c r="P268" s="33"/>
    </row>
    <row r="269" spans="1:128" ht="12" customHeight="1">
      <c r="A269" s="1200"/>
      <c r="B269" s="1203" t="s">
        <v>776</v>
      </c>
      <c r="C269" s="565"/>
      <c r="D269" s="565"/>
      <c r="E269" s="565" t="s">
        <v>777</v>
      </c>
      <c r="F269" s="565"/>
      <c r="G269" s="565"/>
      <c r="H269" s="565" t="s">
        <v>778</v>
      </c>
      <c r="I269" s="1199"/>
      <c r="J269" s="1199"/>
      <c r="K269" s="1199" t="s">
        <v>779</v>
      </c>
      <c r="L269" s="1199"/>
      <c r="M269" s="1199"/>
      <c r="N269" s="565" t="s">
        <v>780</v>
      </c>
      <c r="O269" s="1199"/>
      <c r="P269" s="1199"/>
    </row>
    <row r="270" spans="1:128">
      <c r="A270" s="1200"/>
      <c r="B270" s="1203"/>
      <c r="C270" s="565"/>
      <c r="D270" s="565"/>
      <c r="E270" s="565"/>
      <c r="F270" s="565"/>
      <c r="G270" s="565"/>
      <c r="H270" s="1199"/>
      <c r="I270" s="1199"/>
      <c r="J270" s="1199"/>
      <c r="K270" s="1199"/>
      <c r="L270" s="1199"/>
      <c r="M270" s="1199"/>
      <c r="N270" s="1199"/>
      <c r="O270" s="1199"/>
      <c r="P270" s="1199"/>
    </row>
    <row r="271" spans="1:128" ht="12" customHeight="1">
      <c r="A271" s="1179">
        <v>1</v>
      </c>
      <c r="B271" s="1193"/>
      <c r="C271" s="1193"/>
      <c r="D271" s="1193"/>
      <c r="E271" s="1193"/>
      <c r="F271" s="1193"/>
      <c r="G271" s="1193"/>
      <c r="H271" s="1193"/>
      <c r="I271" s="1193"/>
      <c r="J271" s="1193"/>
      <c r="K271" s="1193"/>
      <c r="L271" s="1193"/>
      <c r="M271" s="1193"/>
      <c r="N271" s="1195" t="str">
        <f>IF(E271="","",(H271+K271)/E271)</f>
        <v/>
      </c>
      <c r="O271" s="1195"/>
      <c r="P271" s="1195"/>
      <c r="Q271" s="1197"/>
      <c r="R271" s="1198"/>
      <c r="S271" s="1198"/>
      <c r="T271" s="1198"/>
      <c r="U271" s="1198"/>
      <c r="V271" s="1198"/>
      <c r="W271" s="1198"/>
      <c r="X271" s="1198"/>
      <c r="Y271" s="1198"/>
      <c r="Z271" s="1198"/>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7"/>
      <c r="BA271" s="297"/>
      <c r="BB271" s="297"/>
      <c r="BC271" s="297"/>
      <c r="BD271" s="297"/>
      <c r="BE271" s="297"/>
      <c r="BF271" s="297"/>
      <c r="BG271" s="297"/>
      <c r="BH271" s="297"/>
      <c r="BI271" s="297"/>
      <c r="BJ271" s="297"/>
      <c r="BK271" s="297"/>
      <c r="BL271" s="297"/>
      <c r="BM271" s="297"/>
      <c r="BN271" s="297"/>
      <c r="BO271" s="297"/>
      <c r="BP271" s="297"/>
      <c r="BQ271" s="297"/>
      <c r="BR271" s="297"/>
      <c r="BS271" s="297"/>
      <c r="BT271" s="297"/>
      <c r="BU271" s="297"/>
      <c r="BV271" s="297"/>
      <c r="BW271" s="297"/>
      <c r="BX271" s="297"/>
      <c r="BY271" s="297"/>
      <c r="BZ271" s="297"/>
      <c r="CA271" s="297"/>
      <c r="CB271" s="297"/>
      <c r="CC271" s="297"/>
      <c r="CD271" s="297"/>
      <c r="CE271" s="297"/>
      <c r="CF271" s="297"/>
      <c r="CG271" s="297"/>
      <c r="CH271" s="297"/>
      <c r="CI271" s="297"/>
      <c r="CJ271" s="297"/>
      <c r="CK271" s="297"/>
      <c r="CL271" s="297"/>
      <c r="CM271" s="297"/>
      <c r="CN271" s="297"/>
      <c r="CO271" s="297"/>
      <c r="CP271" s="297"/>
      <c r="CQ271" s="297"/>
      <c r="CR271" s="297"/>
      <c r="CS271" s="297"/>
      <c r="CT271" s="297"/>
      <c r="CU271" s="297"/>
      <c r="CV271" s="297"/>
      <c r="CW271" s="297"/>
      <c r="CX271" s="297"/>
      <c r="CY271" s="297"/>
      <c r="CZ271" s="297"/>
      <c r="DA271" s="297"/>
      <c r="DB271" s="297"/>
      <c r="DC271" s="297"/>
      <c r="DD271" s="297"/>
      <c r="DE271" s="297"/>
      <c r="DF271" s="297"/>
      <c r="DG271" s="297"/>
      <c r="DH271" s="297"/>
      <c r="DI271" s="297"/>
      <c r="DJ271" s="297"/>
      <c r="DK271" s="297"/>
      <c r="DL271" s="297"/>
      <c r="DM271" s="297"/>
      <c r="DN271" s="297"/>
      <c r="DO271" s="297"/>
      <c r="DP271" s="297"/>
      <c r="DQ271" s="297"/>
      <c r="DR271" s="297"/>
      <c r="DS271" s="297"/>
      <c r="DT271" s="297"/>
      <c r="DU271" s="297"/>
      <c r="DV271" s="297"/>
      <c r="DW271" s="297"/>
      <c r="DX271" s="297"/>
    </row>
    <row r="272" spans="1:128">
      <c r="A272" s="1179"/>
      <c r="B272" s="1193"/>
      <c r="C272" s="1193"/>
      <c r="D272" s="1193"/>
      <c r="E272" s="1193"/>
      <c r="F272" s="1193"/>
      <c r="G272" s="1193"/>
      <c r="H272" s="1193"/>
      <c r="I272" s="1193"/>
      <c r="J272" s="1193"/>
      <c r="K272" s="1193"/>
      <c r="L272" s="1193"/>
      <c r="M272" s="1193"/>
      <c r="N272" s="1195"/>
      <c r="O272" s="1195"/>
      <c r="P272" s="1195"/>
      <c r="Q272" s="1197"/>
      <c r="R272" s="1198"/>
      <c r="S272" s="1198"/>
      <c r="T272" s="1198"/>
      <c r="U272" s="1198"/>
      <c r="V272" s="1198"/>
      <c r="W272" s="1198"/>
      <c r="X272" s="1198"/>
      <c r="Y272" s="1198"/>
      <c r="Z272" s="1198"/>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7"/>
      <c r="BA272" s="297"/>
      <c r="BB272" s="297"/>
      <c r="BC272" s="297"/>
      <c r="BD272" s="297"/>
      <c r="BE272" s="297"/>
      <c r="BF272" s="297"/>
      <c r="BG272" s="297"/>
      <c r="BH272" s="29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c r="CE272" s="297"/>
      <c r="CF272" s="297"/>
      <c r="CG272" s="297"/>
      <c r="CH272" s="297"/>
      <c r="CI272" s="297"/>
      <c r="CJ272" s="297"/>
      <c r="CK272" s="297"/>
      <c r="CL272" s="297"/>
      <c r="CM272" s="297"/>
      <c r="CN272" s="297"/>
      <c r="CO272" s="297"/>
      <c r="CP272" s="297"/>
      <c r="CQ272" s="297"/>
      <c r="CR272" s="297"/>
      <c r="CS272" s="297"/>
      <c r="CT272" s="297"/>
      <c r="CU272" s="297"/>
      <c r="CV272" s="297"/>
      <c r="CW272" s="297"/>
      <c r="CX272" s="297"/>
      <c r="CY272" s="297"/>
      <c r="CZ272" s="297"/>
      <c r="DA272" s="297"/>
      <c r="DB272" s="297"/>
      <c r="DC272" s="297"/>
      <c r="DD272" s="297"/>
      <c r="DE272" s="297"/>
      <c r="DF272" s="297"/>
      <c r="DG272" s="297"/>
      <c r="DH272" s="297"/>
      <c r="DI272" s="297"/>
      <c r="DJ272" s="297"/>
      <c r="DK272" s="297"/>
      <c r="DL272" s="297"/>
      <c r="DM272" s="297"/>
      <c r="DN272" s="297"/>
      <c r="DO272" s="297"/>
      <c r="DP272" s="297"/>
      <c r="DQ272" s="297"/>
      <c r="DR272" s="297"/>
      <c r="DS272" s="297"/>
      <c r="DT272" s="297"/>
      <c r="DU272" s="297"/>
      <c r="DV272" s="297"/>
      <c r="DW272" s="297"/>
      <c r="DX272" s="297"/>
    </row>
    <row r="273" spans="1:128" ht="12" customHeight="1">
      <c r="A273" s="1179">
        <v>2</v>
      </c>
      <c r="B273" s="1193"/>
      <c r="C273" s="1193"/>
      <c r="D273" s="1193"/>
      <c r="E273" s="1193"/>
      <c r="F273" s="1193"/>
      <c r="G273" s="1193"/>
      <c r="H273" s="1193"/>
      <c r="I273" s="1193"/>
      <c r="J273" s="1193"/>
      <c r="K273" s="1193"/>
      <c r="L273" s="1193"/>
      <c r="M273" s="1193"/>
      <c r="N273" s="1195" t="str">
        <f>IF(E273="","",(H273+K273)/E273)</f>
        <v/>
      </c>
      <c r="O273" s="1195"/>
      <c r="P273" s="1195"/>
      <c r="Q273" s="1197"/>
      <c r="R273" s="1198"/>
      <c r="S273" s="1198"/>
      <c r="T273" s="1198"/>
      <c r="U273" s="1198"/>
      <c r="V273" s="1198"/>
      <c r="W273" s="1198"/>
      <c r="X273" s="1198"/>
      <c r="Y273" s="1198"/>
      <c r="Z273" s="11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row>
    <row r="274" spans="1:128">
      <c r="A274" s="1179"/>
      <c r="B274" s="1193"/>
      <c r="C274" s="1193"/>
      <c r="D274" s="1193"/>
      <c r="E274" s="1193"/>
      <c r="F274" s="1193"/>
      <c r="G274" s="1193"/>
      <c r="H274" s="1193"/>
      <c r="I274" s="1193"/>
      <c r="J274" s="1193"/>
      <c r="K274" s="1193"/>
      <c r="L274" s="1193"/>
      <c r="M274" s="1193"/>
      <c r="N274" s="1195"/>
      <c r="O274" s="1195"/>
      <c r="P274" s="1195"/>
      <c r="Q274" s="1197"/>
      <c r="R274" s="1198"/>
      <c r="S274" s="1198"/>
      <c r="T274" s="1198"/>
      <c r="U274" s="1198"/>
      <c r="V274" s="1198"/>
      <c r="W274" s="1198"/>
      <c r="X274" s="1198"/>
      <c r="Y274" s="1198"/>
      <c r="Z274" s="11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row>
    <row r="275" spans="1:128" ht="12" customHeight="1">
      <c r="A275" s="1179">
        <v>3</v>
      </c>
      <c r="B275" s="1193"/>
      <c r="C275" s="1193"/>
      <c r="D275" s="1193"/>
      <c r="E275" s="1193"/>
      <c r="F275" s="1193"/>
      <c r="G275" s="1193"/>
      <c r="H275" s="1193"/>
      <c r="I275" s="1193"/>
      <c r="J275" s="1193"/>
      <c r="K275" s="1193"/>
      <c r="L275" s="1193"/>
      <c r="M275" s="1193"/>
      <c r="N275" s="1195" t="str">
        <f>IF(E275="","",(H275+K275)/E275)</f>
        <v/>
      </c>
      <c r="O275" s="1195"/>
      <c r="P275" s="1195"/>
      <c r="Q275" s="1197"/>
      <c r="R275" s="1198"/>
      <c r="S275" s="1198"/>
      <c r="T275" s="1198"/>
      <c r="U275" s="1198"/>
      <c r="V275" s="1198"/>
      <c r="W275" s="1198"/>
      <c r="X275" s="1198"/>
      <c r="Y275" s="1198"/>
      <c r="Z275" s="1198"/>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7"/>
      <c r="BA275" s="297"/>
      <c r="BB275" s="297"/>
      <c r="BC275" s="297"/>
      <c r="BD275" s="297"/>
      <c r="BE275" s="297"/>
      <c r="BF275" s="297"/>
      <c r="BG275" s="297"/>
      <c r="BH275" s="297"/>
      <c r="BI275" s="297"/>
      <c r="BJ275" s="297"/>
      <c r="BK275" s="297"/>
      <c r="BL275" s="297"/>
      <c r="BM275" s="297"/>
      <c r="BN275" s="297"/>
      <c r="BO275" s="297"/>
      <c r="BP275" s="297"/>
      <c r="BQ275" s="297"/>
      <c r="BR275" s="2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c r="DA275" s="297"/>
      <c r="DB275" s="297"/>
      <c r="DC275" s="297"/>
      <c r="DD275" s="297"/>
      <c r="DE275" s="297"/>
      <c r="DF275" s="297"/>
      <c r="DG275" s="297"/>
      <c r="DH275" s="297"/>
      <c r="DI275" s="297"/>
      <c r="DJ275" s="297"/>
      <c r="DK275" s="297"/>
      <c r="DL275" s="297"/>
      <c r="DM275" s="297"/>
      <c r="DN275" s="297"/>
      <c r="DO275" s="297"/>
      <c r="DP275" s="297"/>
      <c r="DQ275" s="297"/>
      <c r="DR275" s="297"/>
      <c r="DS275" s="297"/>
      <c r="DT275" s="297"/>
      <c r="DU275" s="297"/>
      <c r="DV275" s="297"/>
      <c r="DW275" s="297"/>
      <c r="DX275" s="297"/>
    </row>
    <row r="276" spans="1:128">
      <c r="A276" s="1179"/>
      <c r="B276" s="1193"/>
      <c r="C276" s="1193"/>
      <c r="D276" s="1193"/>
      <c r="E276" s="1193"/>
      <c r="F276" s="1193"/>
      <c r="G276" s="1193"/>
      <c r="H276" s="1193"/>
      <c r="I276" s="1193"/>
      <c r="J276" s="1193"/>
      <c r="K276" s="1193"/>
      <c r="L276" s="1193"/>
      <c r="M276" s="1193"/>
      <c r="N276" s="1195"/>
      <c r="O276" s="1195"/>
      <c r="P276" s="1195"/>
      <c r="Q276" s="1197"/>
      <c r="R276" s="1198"/>
      <c r="S276" s="1198"/>
      <c r="T276" s="1198"/>
      <c r="U276" s="1198"/>
      <c r="V276" s="1198"/>
      <c r="W276" s="1198"/>
      <c r="X276" s="1198"/>
      <c r="Y276" s="1198"/>
      <c r="Z276" s="1198"/>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7"/>
      <c r="BA276" s="297"/>
      <c r="BB276" s="297"/>
      <c r="BC276" s="297"/>
      <c r="BD276" s="297"/>
      <c r="BE276" s="297"/>
      <c r="BF276" s="297"/>
      <c r="BG276" s="297"/>
      <c r="BH276" s="297"/>
      <c r="BI276" s="297"/>
      <c r="BJ276" s="297"/>
      <c r="BK276" s="297"/>
      <c r="BL276" s="297"/>
      <c r="BM276" s="297"/>
      <c r="BN276" s="297"/>
      <c r="BO276" s="297"/>
      <c r="BP276" s="297"/>
      <c r="BQ276" s="297"/>
      <c r="BR276" s="2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c r="DA276" s="297"/>
      <c r="DB276" s="297"/>
      <c r="DC276" s="297"/>
      <c r="DD276" s="297"/>
      <c r="DE276" s="297"/>
      <c r="DF276" s="297"/>
      <c r="DG276" s="297"/>
      <c r="DH276" s="297"/>
      <c r="DI276" s="297"/>
      <c r="DJ276" s="297"/>
      <c r="DK276" s="297"/>
      <c r="DL276" s="297"/>
      <c r="DM276" s="297"/>
      <c r="DN276" s="297"/>
      <c r="DO276" s="297"/>
      <c r="DP276" s="297"/>
      <c r="DQ276" s="297"/>
      <c r="DR276" s="297"/>
      <c r="DS276" s="297"/>
      <c r="DT276" s="297"/>
      <c r="DU276" s="297"/>
      <c r="DV276" s="297"/>
      <c r="DW276" s="297"/>
      <c r="DX276" s="297"/>
    </row>
    <row r="277" spans="1:128">
      <c r="A277" s="1179">
        <v>4</v>
      </c>
      <c r="B277" s="1193"/>
      <c r="C277" s="1193"/>
      <c r="D277" s="1193"/>
      <c r="E277" s="1193"/>
      <c r="F277" s="1193"/>
      <c r="G277" s="1193"/>
      <c r="H277" s="1193"/>
      <c r="I277" s="1193"/>
      <c r="J277" s="1193"/>
      <c r="K277" s="1193"/>
      <c r="L277" s="1193"/>
      <c r="M277" s="1193"/>
      <c r="N277" s="1195" t="str">
        <f>IF(E277="","",(H277+K277)/E277)</f>
        <v/>
      </c>
      <c r="O277" s="1195"/>
      <c r="P277" s="1195"/>
      <c r="Q277" s="1197"/>
      <c r="R277" s="1198"/>
      <c r="S277" s="1198"/>
      <c r="T277" s="1198"/>
      <c r="U277" s="1198"/>
      <c r="V277" s="1198"/>
      <c r="W277" s="1198"/>
      <c r="X277" s="1198"/>
      <c r="Y277" s="1198"/>
      <c r="Z277" s="11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row>
    <row r="278" spans="1:128">
      <c r="A278" s="1179"/>
      <c r="B278" s="1193"/>
      <c r="C278" s="1193"/>
      <c r="D278" s="1193"/>
      <c r="E278" s="1193"/>
      <c r="F278" s="1193"/>
      <c r="G278" s="1193"/>
      <c r="H278" s="1193"/>
      <c r="I278" s="1193"/>
      <c r="J278" s="1193"/>
      <c r="K278" s="1193"/>
      <c r="L278" s="1193"/>
      <c r="M278" s="1193"/>
      <c r="N278" s="1195"/>
      <c r="O278" s="1195"/>
      <c r="P278" s="1195"/>
      <c r="Q278" s="1197"/>
      <c r="R278" s="1198"/>
      <c r="S278" s="1198"/>
      <c r="T278" s="1198"/>
      <c r="U278" s="1198"/>
      <c r="V278" s="1198"/>
      <c r="W278" s="1198"/>
      <c r="X278" s="1198"/>
      <c r="Y278" s="1198"/>
      <c r="Z278" s="1198"/>
    </row>
    <row r="279" spans="1:128">
      <c r="A279" s="1179">
        <v>5</v>
      </c>
      <c r="B279" s="1193"/>
      <c r="C279" s="1193"/>
      <c r="D279" s="1193"/>
      <c r="E279" s="1193"/>
      <c r="F279" s="1193"/>
      <c r="G279" s="1193"/>
      <c r="H279" s="1193"/>
      <c r="I279" s="1193"/>
      <c r="J279" s="1193"/>
      <c r="K279" s="1193"/>
      <c r="L279" s="1193"/>
      <c r="M279" s="1193"/>
      <c r="N279" s="1195" t="str">
        <f>IF(E279="","",(H279+K279)/E279)</f>
        <v/>
      </c>
      <c r="O279" s="1195"/>
      <c r="P279" s="1195"/>
    </row>
    <row r="280" spans="1:128">
      <c r="A280" s="1179"/>
      <c r="B280" s="1193"/>
      <c r="C280" s="1193"/>
      <c r="D280" s="1193"/>
      <c r="E280" s="1193"/>
      <c r="F280" s="1193"/>
      <c r="G280" s="1193"/>
      <c r="H280" s="1193"/>
      <c r="I280" s="1193"/>
      <c r="J280" s="1193"/>
      <c r="K280" s="1193"/>
      <c r="L280" s="1193"/>
      <c r="M280" s="1193"/>
      <c r="N280" s="1195"/>
      <c r="O280" s="1195"/>
      <c r="P280" s="1195"/>
    </row>
    <row r="281" spans="1:128">
      <c r="A281" s="1179">
        <v>6</v>
      </c>
      <c r="B281" s="1193"/>
      <c r="C281" s="1193"/>
      <c r="D281" s="1193"/>
      <c r="E281" s="1193"/>
      <c r="F281" s="1193"/>
      <c r="G281" s="1193"/>
      <c r="H281" s="1193"/>
      <c r="I281" s="1193"/>
      <c r="J281" s="1193"/>
      <c r="K281" s="1193"/>
      <c r="L281" s="1193"/>
      <c r="M281" s="1193"/>
      <c r="N281" s="1195" t="str">
        <f>IF(E281="","",(H281+K281)/E281)</f>
        <v/>
      </c>
      <c r="O281" s="1195"/>
      <c r="P281" s="1195"/>
    </row>
    <row r="282" spans="1:128" ht="12.75" thickBot="1">
      <c r="A282" s="1192"/>
      <c r="B282" s="1194"/>
      <c r="C282" s="1194"/>
      <c r="D282" s="1194"/>
      <c r="E282" s="1194"/>
      <c r="F282" s="1194"/>
      <c r="G282" s="1194"/>
      <c r="H282" s="1194"/>
      <c r="I282" s="1194"/>
      <c r="J282" s="1194"/>
      <c r="K282" s="1194"/>
      <c r="L282" s="1194"/>
      <c r="M282" s="1194"/>
      <c r="N282" s="1196"/>
      <c r="O282" s="1196"/>
      <c r="P282" s="1196"/>
    </row>
    <row r="283" spans="1:128">
      <c r="A283" s="1181" t="s">
        <v>781</v>
      </c>
      <c r="B283" s="1183" t="str">
        <f>IF(B271="","",SUM(B271:D282))</f>
        <v/>
      </c>
      <c r="C283" s="1183"/>
      <c r="D283" s="1183"/>
      <c r="E283" s="1183" t="str">
        <f>IF(E271="","",SUM(E271:G282))</f>
        <v/>
      </c>
      <c r="F283" s="1183"/>
      <c r="G283" s="1183"/>
      <c r="H283" s="1183" t="str">
        <f>IF(H271="","",SUM(H271:J282))</f>
        <v/>
      </c>
      <c r="I283" s="1183"/>
      <c r="J283" s="1183"/>
      <c r="K283" s="1183" t="str">
        <f>IF(K271="","",SUM(K271:M282))</f>
        <v/>
      </c>
      <c r="L283" s="1183"/>
      <c r="M283" s="1183"/>
      <c r="N283" s="1185" t="str">
        <f>IF(E283="","",(H283+K283)/E283)</f>
        <v/>
      </c>
      <c r="O283" s="1185"/>
      <c r="P283" s="1186"/>
    </row>
    <row r="284" spans="1:128" ht="12.75" thickBot="1">
      <c r="A284" s="1182"/>
      <c r="B284" s="1184"/>
      <c r="C284" s="1184"/>
      <c r="D284" s="1184"/>
      <c r="E284" s="1184"/>
      <c r="F284" s="1184"/>
      <c r="G284" s="1184"/>
      <c r="H284" s="1184"/>
      <c r="I284" s="1184"/>
      <c r="J284" s="1184"/>
      <c r="K284" s="1184"/>
      <c r="L284" s="1184"/>
      <c r="M284" s="1184"/>
      <c r="N284" s="1187"/>
      <c r="O284" s="1187"/>
      <c r="P284" s="1188"/>
    </row>
    <row r="285" spans="1:128" ht="34.5" customHeight="1">
      <c r="A285" s="1189" t="s">
        <v>782</v>
      </c>
      <c r="B285" s="1190"/>
      <c r="C285" s="1190"/>
      <c r="D285" s="1190"/>
      <c r="E285" s="1190"/>
      <c r="F285" s="1190"/>
      <c r="G285" s="1190"/>
      <c r="H285" s="1190"/>
      <c r="I285" s="1190"/>
      <c r="J285" s="1190"/>
      <c r="K285" s="1190"/>
      <c r="L285" s="1190"/>
      <c r="M285" s="1190"/>
      <c r="N285" s="1190"/>
      <c r="O285" s="1190"/>
      <c r="P285" s="1190"/>
    </row>
    <row r="286" spans="1:128" ht="34.5" customHeight="1">
      <c r="A286" s="1191"/>
      <c r="B286" s="1191"/>
      <c r="C286" s="1191"/>
      <c r="D286" s="1191"/>
      <c r="E286" s="1191"/>
      <c r="F286" s="1191"/>
      <c r="G286" s="1191"/>
      <c r="H286" s="1191"/>
      <c r="I286" s="1191"/>
      <c r="J286" s="1191"/>
      <c r="K286" s="1191"/>
      <c r="L286" s="1191"/>
      <c r="M286" s="1191"/>
      <c r="N286" s="1191"/>
      <c r="O286" s="1191"/>
      <c r="P286" s="1191"/>
    </row>
    <row r="287" spans="1:128" ht="34.5" customHeight="1">
      <c r="A287" s="1191"/>
      <c r="B287" s="1191"/>
      <c r="C287" s="1191"/>
      <c r="D287" s="1191"/>
      <c r="E287" s="1191"/>
      <c r="F287" s="1191"/>
      <c r="G287" s="1191"/>
      <c r="H287" s="1191"/>
      <c r="I287" s="1191"/>
      <c r="J287" s="1191"/>
      <c r="K287" s="1191"/>
      <c r="L287" s="1191"/>
      <c r="M287" s="1191"/>
      <c r="N287" s="1191"/>
      <c r="O287" s="1191"/>
      <c r="P287" s="1191"/>
    </row>
    <row r="288" spans="1:128" ht="34.5" customHeight="1">
      <c r="A288" s="1191"/>
      <c r="B288" s="1191"/>
      <c r="C288" s="1191"/>
      <c r="D288" s="1191"/>
      <c r="E288" s="1191"/>
      <c r="F288" s="1191"/>
      <c r="G288" s="1191"/>
      <c r="H288" s="1191"/>
      <c r="I288" s="1191"/>
      <c r="J288" s="1191"/>
      <c r="K288" s="1191"/>
      <c r="L288" s="1191"/>
      <c r="M288" s="1191"/>
      <c r="N288" s="1191"/>
      <c r="O288" s="1191"/>
      <c r="P288" s="1191"/>
    </row>
    <row r="289" spans="1:16">
      <c r="A289" s="174"/>
    </row>
    <row r="290" spans="1:16">
      <c r="A290" s="1180" t="s">
        <v>783</v>
      </c>
      <c r="B290" s="1180"/>
      <c r="C290" s="1180"/>
      <c r="D290" s="1180"/>
      <c r="E290" s="1180"/>
      <c r="F290" s="1180"/>
      <c r="G290" s="1180"/>
      <c r="H290" s="1180"/>
      <c r="I290" s="1180"/>
      <c r="J290" s="1180"/>
      <c r="K290" s="1180"/>
      <c r="L290" s="1180"/>
    </row>
    <row r="291" spans="1:16">
      <c r="A291" s="1179" t="s">
        <v>784</v>
      </c>
      <c r="B291" s="1179"/>
      <c r="C291" s="1144"/>
      <c r="D291" s="1145"/>
      <c r="E291" s="1145"/>
      <c r="F291" s="1145"/>
      <c r="G291" s="1145"/>
      <c r="H291" s="1145"/>
      <c r="I291" s="1145"/>
      <c r="J291" s="1145"/>
      <c r="K291" s="1145"/>
      <c r="L291" s="1145"/>
      <c r="M291" s="1145"/>
      <c r="N291" s="1145"/>
      <c r="O291" s="1145"/>
      <c r="P291" s="1146"/>
    </row>
    <row r="292" spans="1:16">
      <c r="A292" s="1179"/>
      <c r="B292" s="1179"/>
      <c r="C292" s="1147"/>
      <c r="D292" s="1148"/>
      <c r="E292" s="1148"/>
      <c r="F292" s="1148"/>
      <c r="G292" s="1148"/>
      <c r="H292" s="1148"/>
      <c r="I292" s="1148"/>
      <c r="J292" s="1148"/>
      <c r="K292" s="1148"/>
      <c r="L292" s="1148"/>
      <c r="M292" s="1148"/>
      <c r="N292" s="1148"/>
      <c r="O292" s="1148"/>
      <c r="P292" s="1149"/>
    </row>
    <row r="293" spans="1:16">
      <c r="A293" s="1179" t="s">
        <v>785</v>
      </c>
      <c r="B293" s="1179"/>
      <c r="C293" s="1144"/>
      <c r="D293" s="1145"/>
      <c r="E293" s="1145"/>
      <c r="F293" s="1145"/>
      <c r="G293" s="1145"/>
      <c r="H293" s="1145"/>
      <c r="I293" s="1145"/>
      <c r="J293" s="1145"/>
      <c r="K293" s="1145"/>
      <c r="L293" s="1145"/>
      <c r="M293" s="1145"/>
      <c r="N293" s="1145"/>
      <c r="O293" s="1145"/>
      <c r="P293" s="1146"/>
    </row>
    <row r="294" spans="1:16">
      <c r="A294" s="1179"/>
      <c r="B294" s="1179"/>
      <c r="C294" s="1147"/>
      <c r="D294" s="1148"/>
      <c r="E294" s="1148"/>
      <c r="F294" s="1148"/>
      <c r="G294" s="1148"/>
      <c r="H294" s="1148"/>
      <c r="I294" s="1148"/>
      <c r="J294" s="1148"/>
      <c r="K294" s="1148"/>
      <c r="L294" s="1148"/>
      <c r="M294" s="1148"/>
      <c r="N294" s="1148"/>
      <c r="O294" s="1148"/>
      <c r="P294" s="1149"/>
    </row>
    <row r="295" spans="1:16">
      <c r="A295" s="1179" t="s">
        <v>786</v>
      </c>
      <c r="B295" s="1179"/>
      <c r="C295" s="1144"/>
      <c r="D295" s="1145"/>
      <c r="E295" s="1145"/>
      <c r="F295" s="1145"/>
      <c r="G295" s="1145"/>
      <c r="H295" s="1145"/>
      <c r="I295" s="1145"/>
      <c r="J295" s="1145"/>
      <c r="K295" s="1145"/>
      <c r="L295" s="1145"/>
      <c r="M295" s="1145"/>
      <c r="N295" s="1145"/>
      <c r="O295" s="1145"/>
      <c r="P295" s="1146"/>
    </row>
    <row r="296" spans="1:16">
      <c r="A296" s="1179"/>
      <c r="B296" s="1179"/>
      <c r="C296" s="1147"/>
      <c r="D296" s="1148"/>
      <c r="E296" s="1148"/>
      <c r="F296" s="1148"/>
      <c r="G296" s="1148"/>
      <c r="H296" s="1148"/>
      <c r="I296" s="1148"/>
      <c r="J296" s="1148"/>
      <c r="K296" s="1148"/>
      <c r="L296" s="1148"/>
      <c r="M296" s="1148"/>
      <c r="N296" s="1148"/>
      <c r="O296" s="1148"/>
      <c r="P296" s="1149"/>
    </row>
    <row r="297" spans="1:16">
      <c r="A297" s="1179" t="s">
        <v>787</v>
      </c>
      <c r="B297" s="1179"/>
      <c r="C297" s="1144"/>
      <c r="D297" s="1145"/>
      <c r="E297" s="1145"/>
      <c r="F297" s="1145"/>
      <c r="G297" s="1145"/>
      <c r="H297" s="1145"/>
      <c r="I297" s="1145"/>
      <c r="J297" s="1145"/>
      <c r="K297" s="1145"/>
      <c r="L297" s="1145"/>
      <c r="M297" s="1145"/>
      <c r="N297" s="1145"/>
      <c r="O297" s="1145"/>
      <c r="P297" s="1146"/>
    </row>
    <row r="298" spans="1:16">
      <c r="A298" s="1179"/>
      <c r="B298" s="1179"/>
      <c r="C298" s="1147"/>
      <c r="D298" s="1148"/>
      <c r="E298" s="1148"/>
      <c r="F298" s="1148"/>
      <c r="G298" s="1148"/>
      <c r="H298" s="1148"/>
      <c r="I298" s="1148"/>
      <c r="J298" s="1148"/>
      <c r="K298" s="1148"/>
      <c r="L298" s="1148"/>
      <c r="M298" s="1148"/>
      <c r="N298" s="1148"/>
      <c r="O298" s="1148"/>
      <c r="P298" s="1149"/>
    </row>
    <row r="299" spans="1:16">
      <c r="A299" s="1179" t="s">
        <v>788</v>
      </c>
      <c r="B299" s="1179"/>
      <c r="C299" s="1144"/>
      <c r="D299" s="1145"/>
      <c r="E299" s="1145"/>
      <c r="F299" s="1145"/>
      <c r="G299" s="1145"/>
      <c r="H299" s="1145"/>
      <c r="I299" s="1145"/>
      <c r="J299" s="1145"/>
      <c r="K299" s="1145"/>
      <c r="L299" s="1145"/>
      <c r="M299" s="1145"/>
      <c r="N299" s="1145"/>
      <c r="O299" s="1145"/>
      <c r="P299" s="1146"/>
    </row>
    <row r="300" spans="1:16">
      <c r="A300" s="1179"/>
      <c r="B300" s="1179"/>
      <c r="C300" s="1147"/>
      <c r="D300" s="1148"/>
      <c r="E300" s="1148"/>
      <c r="F300" s="1148"/>
      <c r="G300" s="1148"/>
      <c r="H300" s="1148"/>
      <c r="I300" s="1148"/>
      <c r="J300" s="1148"/>
      <c r="K300" s="1148"/>
      <c r="L300" s="1148"/>
      <c r="M300" s="1148"/>
      <c r="N300" s="1148"/>
      <c r="O300" s="1148"/>
      <c r="P300" s="1149"/>
    </row>
    <row r="301" spans="1:16">
      <c r="A301" s="1179" t="s">
        <v>789</v>
      </c>
      <c r="B301" s="1179"/>
      <c r="C301" s="1144"/>
      <c r="D301" s="1145"/>
      <c r="E301" s="1145"/>
      <c r="F301" s="1145"/>
      <c r="G301" s="1145"/>
      <c r="H301" s="1145"/>
      <c r="I301" s="1145"/>
      <c r="J301" s="1145"/>
      <c r="K301" s="1145"/>
      <c r="L301" s="1145"/>
      <c r="M301" s="1145"/>
      <c r="N301" s="1145"/>
      <c r="O301" s="1145"/>
      <c r="P301" s="1146"/>
    </row>
    <row r="302" spans="1:16">
      <c r="A302" s="1179"/>
      <c r="B302" s="1179"/>
      <c r="C302" s="1147"/>
      <c r="D302" s="1148"/>
      <c r="E302" s="1148"/>
      <c r="F302" s="1148"/>
      <c r="G302" s="1148"/>
      <c r="H302" s="1148"/>
      <c r="I302" s="1148"/>
      <c r="J302" s="1148"/>
      <c r="K302" s="1148"/>
      <c r="L302" s="1148"/>
      <c r="M302" s="1148"/>
      <c r="N302" s="1148"/>
      <c r="O302" s="1148"/>
      <c r="P302" s="1149"/>
    </row>
    <row r="303" spans="1:16">
      <c r="A303" s="174"/>
    </row>
    <row r="304" spans="1:16">
      <c r="A304" s="1172" t="s">
        <v>790</v>
      </c>
      <c r="B304" s="1172"/>
      <c r="C304" s="1172"/>
      <c r="D304" s="1172"/>
      <c r="E304" s="1172"/>
      <c r="F304" s="1172"/>
      <c r="G304" s="1172"/>
    </row>
    <row r="305" spans="1:19">
      <c r="A305" s="1172"/>
      <c r="B305" s="1172"/>
      <c r="C305" s="1172"/>
      <c r="D305" s="1172"/>
      <c r="E305" s="1172"/>
      <c r="F305" s="1172"/>
      <c r="G305" s="1172"/>
    </row>
    <row r="306" spans="1:19" ht="12" customHeight="1">
      <c r="A306" s="1175" t="s">
        <v>791</v>
      </c>
      <c r="B306" s="1175"/>
      <c r="C306" s="1175"/>
      <c r="D306" s="1175"/>
    </row>
    <row r="307" spans="1:19" ht="12" customHeight="1">
      <c r="A307" s="1175"/>
      <c r="B307" s="1175"/>
      <c r="C307" s="1175"/>
      <c r="D307" s="1175"/>
    </row>
    <row r="308" spans="1:19" ht="20.100000000000001" customHeight="1">
      <c r="A308" s="1177" t="s">
        <v>792</v>
      </c>
      <c r="B308" s="1177"/>
      <c r="C308" s="1177"/>
      <c r="D308" s="1177"/>
      <c r="E308" s="1144"/>
      <c r="F308" s="1145"/>
      <c r="G308" s="1145"/>
      <c r="H308" s="1145"/>
      <c r="I308" s="1145"/>
      <c r="J308" s="1145"/>
      <c r="K308" s="1145"/>
      <c r="L308" s="1145"/>
      <c r="M308" s="1145"/>
      <c r="N308" s="1145"/>
      <c r="O308" s="1145"/>
      <c r="P308" s="1145"/>
      <c r="Q308" s="1145"/>
      <c r="R308" s="1145"/>
      <c r="S308" s="1146"/>
    </row>
    <row r="309" spans="1:19" ht="20.100000000000001" customHeight="1">
      <c r="A309" s="1177"/>
      <c r="B309" s="1177"/>
      <c r="C309" s="1177"/>
      <c r="D309" s="1177"/>
      <c r="E309" s="1147"/>
      <c r="F309" s="1148"/>
      <c r="G309" s="1148"/>
      <c r="H309" s="1148"/>
      <c r="I309" s="1148"/>
      <c r="J309" s="1148"/>
      <c r="K309" s="1148"/>
      <c r="L309" s="1148"/>
      <c r="M309" s="1148"/>
      <c r="N309" s="1148"/>
      <c r="O309" s="1148"/>
      <c r="P309" s="1148"/>
      <c r="Q309" s="1148"/>
      <c r="R309" s="1148"/>
      <c r="S309" s="1149"/>
    </row>
    <row r="310" spans="1:19" ht="15" customHeight="1">
      <c r="A310" s="1177" t="s">
        <v>793</v>
      </c>
      <c r="B310" s="1177"/>
      <c r="C310" s="1177"/>
      <c r="D310" s="1178"/>
      <c r="E310" s="1144"/>
      <c r="F310" s="1145"/>
      <c r="G310" s="1145"/>
      <c r="H310" s="1145"/>
      <c r="I310" s="1145"/>
      <c r="J310" s="1145"/>
      <c r="K310" s="1145"/>
      <c r="L310" s="1145"/>
      <c r="M310" s="1145"/>
      <c r="N310" s="1145"/>
      <c r="O310" s="1145"/>
      <c r="P310" s="1145"/>
      <c r="Q310" s="1145"/>
      <c r="R310" s="1145"/>
      <c r="S310" s="1146"/>
    </row>
    <row r="311" spans="1:19" ht="15" customHeight="1">
      <c r="A311" s="1177"/>
      <c r="B311" s="1177"/>
      <c r="C311" s="1177"/>
      <c r="D311" s="1178"/>
      <c r="E311" s="1147"/>
      <c r="F311" s="1148"/>
      <c r="G311" s="1148"/>
      <c r="H311" s="1148"/>
      <c r="I311" s="1148"/>
      <c r="J311" s="1148"/>
      <c r="K311" s="1148"/>
      <c r="L311" s="1148"/>
      <c r="M311" s="1148"/>
      <c r="N311" s="1148"/>
      <c r="O311" s="1148"/>
      <c r="P311" s="1148"/>
      <c r="Q311" s="1148"/>
      <c r="R311" s="1148"/>
      <c r="S311" s="1149"/>
    </row>
    <row r="312" spans="1:19" ht="15" customHeight="1">
      <c r="A312" s="1142" t="s">
        <v>794</v>
      </c>
      <c r="B312" s="1142"/>
      <c r="C312" s="1142"/>
      <c r="D312" s="1143"/>
      <c r="E312" s="1144"/>
      <c r="F312" s="1145"/>
      <c r="G312" s="1145"/>
      <c r="H312" s="1145"/>
      <c r="I312" s="1145"/>
      <c r="J312" s="1145"/>
      <c r="K312" s="1145"/>
      <c r="L312" s="1145"/>
      <c r="M312" s="1145"/>
      <c r="N312" s="1145"/>
      <c r="O312" s="1145"/>
      <c r="P312" s="1145"/>
      <c r="Q312" s="1145"/>
      <c r="R312" s="1145"/>
      <c r="S312" s="1146"/>
    </row>
    <row r="313" spans="1:19" ht="15" customHeight="1">
      <c r="A313" s="1142"/>
      <c r="B313" s="1142"/>
      <c r="C313" s="1142"/>
      <c r="D313" s="1143"/>
      <c r="E313" s="1147"/>
      <c r="F313" s="1148"/>
      <c r="G313" s="1148"/>
      <c r="H313" s="1148"/>
      <c r="I313" s="1148"/>
      <c r="J313" s="1148"/>
      <c r="K313" s="1148"/>
      <c r="L313" s="1148"/>
      <c r="M313" s="1148"/>
      <c r="N313" s="1148"/>
      <c r="O313" s="1148"/>
      <c r="P313" s="1148"/>
      <c r="Q313" s="1148"/>
      <c r="R313" s="1148"/>
      <c r="S313" s="1149"/>
    </row>
    <row r="314" spans="1:19" ht="15" customHeight="1">
      <c r="A314" s="1142" t="s">
        <v>795</v>
      </c>
      <c r="B314" s="1142"/>
      <c r="C314" s="1142"/>
      <c r="D314" s="1143"/>
      <c r="E314" s="1144"/>
      <c r="F314" s="1145"/>
      <c r="G314" s="1145"/>
      <c r="H314" s="1145"/>
      <c r="I314" s="1145"/>
      <c r="J314" s="1145"/>
      <c r="K314" s="1145"/>
      <c r="L314" s="1145"/>
      <c r="M314" s="1145"/>
      <c r="N314" s="1145"/>
      <c r="O314" s="1145"/>
      <c r="P314" s="1145"/>
      <c r="Q314" s="1145"/>
      <c r="R314" s="1145"/>
      <c r="S314" s="1146"/>
    </row>
    <row r="315" spans="1:19" ht="15" customHeight="1">
      <c r="A315" s="1142"/>
      <c r="B315" s="1142"/>
      <c r="C315" s="1142"/>
      <c r="D315" s="1143"/>
      <c r="E315" s="1147"/>
      <c r="F315" s="1148"/>
      <c r="G315" s="1148"/>
      <c r="H315" s="1148"/>
      <c r="I315" s="1148"/>
      <c r="J315" s="1148"/>
      <c r="K315" s="1148"/>
      <c r="L315" s="1148"/>
      <c r="M315" s="1148"/>
      <c r="N315" s="1148"/>
      <c r="O315" s="1148"/>
      <c r="P315" s="1148"/>
      <c r="Q315" s="1148"/>
      <c r="R315" s="1148"/>
      <c r="S315" s="1149"/>
    </row>
    <row r="316" spans="1:19" ht="15" customHeight="1">
      <c r="A316" s="1142" t="s">
        <v>796</v>
      </c>
      <c r="B316" s="1142"/>
      <c r="C316" s="1142"/>
      <c r="D316" s="1143"/>
      <c r="E316" s="1144"/>
      <c r="F316" s="1145"/>
      <c r="G316" s="1145"/>
      <c r="H316" s="1145"/>
      <c r="I316" s="1145"/>
      <c r="J316" s="1145"/>
      <c r="K316" s="1145"/>
      <c r="L316" s="1145"/>
      <c r="M316" s="1145"/>
      <c r="N316" s="1145"/>
      <c r="O316" s="1145"/>
      <c r="P316" s="1145"/>
      <c r="Q316" s="1145"/>
      <c r="R316" s="1145"/>
      <c r="S316" s="1146"/>
    </row>
    <row r="317" spans="1:19" ht="15" customHeight="1">
      <c r="A317" s="1142"/>
      <c r="B317" s="1142"/>
      <c r="C317" s="1142"/>
      <c r="D317" s="1143"/>
      <c r="E317" s="1147"/>
      <c r="F317" s="1148"/>
      <c r="G317" s="1148"/>
      <c r="H317" s="1148"/>
      <c r="I317" s="1148"/>
      <c r="J317" s="1148"/>
      <c r="K317" s="1148"/>
      <c r="L317" s="1148"/>
      <c r="M317" s="1148"/>
      <c r="N317" s="1148"/>
      <c r="O317" s="1148"/>
      <c r="P317" s="1148"/>
      <c r="Q317" s="1148"/>
      <c r="R317" s="1148"/>
      <c r="S317" s="1149"/>
    </row>
    <row r="318" spans="1:19" ht="15" customHeight="1">
      <c r="A318" s="1142" t="s">
        <v>797</v>
      </c>
      <c r="B318" s="1142"/>
      <c r="C318" s="1142"/>
      <c r="D318" s="1143"/>
      <c r="E318" s="1144"/>
      <c r="F318" s="1145"/>
      <c r="G318" s="1145"/>
      <c r="H318" s="1145"/>
      <c r="I318" s="1145"/>
      <c r="J318" s="1145"/>
      <c r="K318" s="1145"/>
      <c r="L318" s="1145"/>
      <c r="M318" s="1145"/>
      <c r="N318" s="1145"/>
      <c r="O318" s="1145"/>
      <c r="P318" s="1145"/>
      <c r="Q318" s="1145"/>
      <c r="R318" s="1145"/>
      <c r="S318" s="1146"/>
    </row>
    <row r="319" spans="1:19" ht="15" customHeight="1">
      <c r="A319" s="1142"/>
      <c r="B319" s="1142"/>
      <c r="C319" s="1142"/>
      <c r="D319" s="1143"/>
      <c r="E319" s="1147"/>
      <c r="F319" s="1148"/>
      <c r="G319" s="1148"/>
      <c r="H319" s="1148"/>
      <c r="I319" s="1148"/>
      <c r="J319" s="1148"/>
      <c r="K319" s="1148"/>
      <c r="L319" s="1148"/>
      <c r="M319" s="1148"/>
      <c r="N319" s="1148"/>
      <c r="O319" s="1148"/>
      <c r="P319" s="1148"/>
      <c r="Q319" s="1148"/>
      <c r="R319" s="1148"/>
      <c r="S319" s="1149"/>
    </row>
    <row r="320" spans="1:19" ht="15" customHeight="1">
      <c r="A320" s="1142" t="s">
        <v>798</v>
      </c>
      <c r="B320" s="1142"/>
      <c r="C320" s="1142"/>
      <c r="D320" s="1143"/>
      <c r="E320" s="1144"/>
      <c r="F320" s="1145"/>
      <c r="G320" s="1145"/>
      <c r="H320" s="1145"/>
      <c r="I320" s="1145"/>
      <c r="J320" s="1145"/>
      <c r="K320" s="1145"/>
      <c r="L320" s="1145"/>
      <c r="M320" s="1145"/>
      <c r="N320" s="1145"/>
      <c r="O320" s="1145"/>
      <c r="P320" s="1145"/>
      <c r="Q320" s="1145"/>
      <c r="R320" s="1145"/>
      <c r="S320" s="1146"/>
    </row>
    <row r="321" spans="1:128" ht="15" customHeight="1">
      <c r="A321" s="1142"/>
      <c r="B321" s="1142"/>
      <c r="C321" s="1142"/>
      <c r="D321" s="1143"/>
      <c r="E321" s="1147"/>
      <c r="F321" s="1148"/>
      <c r="G321" s="1148"/>
      <c r="H321" s="1148"/>
      <c r="I321" s="1148"/>
      <c r="J321" s="1148"/>
      <c r="K321" s="1148"/>
      <c r="L321" s="1148"/>
      <c r="M321" s="1148"/>
      <c r="N321" s="1148"/>
      <c r="O321" s="1148"/>
      <c r="P321" s="1148"/>
      <c r="Q321" s="1148"/>
      <c r="R321" s="1148"/>
      <c r="S321" s="1149"/>
    </row>
    <row r="322" spans="1:128" ht="15" customHeight="1">
      <c r="A322" s="1142" t="s">
        <v>799</v>
      </c>
      <c r="B322" s="1142"/>
      <c r="C322" s="1142"/>
      <c r="D322" s="1143"/>
      <c r="E322" s="1144"/>
      <c r="F322" s="1145"/>
      <c r="G322" s="1145"/>
      <c r="H322" s="1145"/>
      <c r="I322" s="1145"/>
      <c r="J322" s="1145"/>
      <c r="K322" s="1145"/>
      <c r="L322" s="1145"/>
      <c r="M322" s="1145"/>
      <c r="N322" s="1145"/>
      <c r="O322" s="1145"/>
      <c r="P322" s="1145"/>
      <c r="Q322" s="1145"/>
      <c r="R322" s="1145"/>
      <c r="S322" s="1146"/>
    </row>
    <row r="323" spans="1:128" ht="15" customHeight="1">
      <c r="A323" s="1142"/>
      <c r="B323" s="1142"/>
      <c r="C323" s="1142"/>
      <c r="D323" s="1143"/>
      <c r="E323" s="1147"/>
      <c r="F323" s="1148"/>
      <c r="G323" s="1148"/>
      <c r="H323" s="1148"/>
      <c r="I323" s="1148"/>
      <c r="J323" s="1148"/>
      <c r="K323" s="1148"/>
      <c r="L323" s="1148"/>
      <c r="M323" s="1148"/>
      <c r="N323" s="1148"/>
      <c r="O323" s="1148"/>
      <c r="P323" s="1148"/>
      <c r="Q323" s="1148"/>
      <c r="R323" s="1148"/>
      <c r="S323" s="1149"/>
    </row>
    <row r="324" spans="1:128" ht="15" customHeight="1">
      <c r="A324" s="1142" t="s">
        <v>800</v>
      </c>
      <c r="B324" s="1142"/>
      <c r="C324" s="1142"/>
      <c r="D324" s="1143"/>
      <c r="E324" s="1144"/>
      <c r="F324" s="1145"/>
      <c r="G324" s="1145"/>
      <c r="H324" s="1145"/>
      <c r="I324" s="1145"/>
      <c r="J324" s="1145"/>
      <c r="K324" s="1145"/>
      <c r="L324" s="1145"/>
      <c r="M324" s="1145"/>
      <c r="N324" s="1145"/>
      <c r="O324" s="1145"/>
      <c r="P324" s="1145"/>
      <c r="Q324" s="1145"/>
      <c r="R324" s="1145"/>
      <c r="S324" s="1146"/>
    </row>
    <row r="325" spans="1:128" ht="15" customHeight="1">
      <c r="A325" s="1142"/>
      <c r="B325" s="1142"/>
      <c r="C325" s="1142"/>
      <c r="D325" s="1143"/>
      <c r="E325" s="1147"/>
      <c r="F325" s="1148"/>
      <c r="G325" s="1148"/>
      <c r="H325" s="1148"/>
      <c r="I325" s="1148"/>
      <c r="J325" s="1148"/>
      <c r="K325" s="1148"/>
      <c r="L325" s="1148"/>
      <c r="M325" s="1148"/>
      <c r="N325" s="1148"/>
      <c r="O325" s="1148"/>
      <c r="P325" s="1148"/>
      <c r="Q325" s="1148"/>
      <c r="R325" s="1148"/>
      <c r="S325" s="1149"/>
    </row>
    <row r="326" spans="1:128" s="1150" customFormat="1" ht="15" customHeight="1">
      <c r="A326" s="1150" t="s">
        <v>801</v>
      </c>
      <c r="B326" s="1151"/>
      <c r="C326" s="1151"/>
      <c r="D326" s="1151"/>
      <c r="E326" s="1151"/>
      <c r="F326" s="1151"/>
      <c r="G326" s="1151"/>
      <c r="H326" s="1151"/>
      <c r="I326" s="1151"/>
      <c r="J326" s="1151"/>
      <c r="K326" s="1151"/>
      <c r="L326" s="1151"/>
      <c r="M326" s="1151"/>
      <c r="N326" s="1151"/>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c r="CB326" s="1151"/>
      <c r="CC326" s="1151"/>
      <c r="CD326" s="1151"/>
      <c r="CE326" s="1151"/>
      <c r="CF326" s="1151"/>
      <c r="CG326" s="1151"/>
      <c r="CH326" s="1151"/>
      <c r="CI326" s="1151"/>
      <c r="CJ326" s="1151"/>
      <c r="CK326" s="1151"/>
      <c r="CL326" s="1151"/>
      <c r="CM326" s="1151"/>
      <c r="CN326" s="1151"/>
      <c r="CO326" s="1151"/>
      <c r="CP326" s="1151"/>
      <c r="CQ326" s="1151"/>
      <c r="CR326" s="1151"/>
      <c r="CS326" s="1151"/>
      <c r="CT326" s="1151"/>
      <c r="CU326" s="1151"/>
      <c r="CV326" s="1151"/>
      <c r="CW326" s="1151"/>
      <c r="CX326" s="1151"/>
      <c r="CY326" s="1151"/>
      <c r="CZ326" s="1151"/>
      <c r="DA326" s="1151"/>
      <c r="DB326" s="1151"/>
      <c r="DC326" s="1151"/>
      <c r="DD326" s="1151"/>
      <c r="DE326" s="1151"/>
      <c r="DF326" s="1151"/>
      <c r="DG326" s="1151"/>
      <c r="DH326" s="1151"/>
      <c r="DI326" s="1151"/>
      <c r="DJ326" s="1151"/>
      <c r="DK326" s="1151"/>
      <c r="DL326" s="1151"/>
      <c r="DM326" s="1151"/>
      <c r="DN326" s="1151"/>
      <c r="DO326" s="1151"/>
      <c r="DP326" s="1151"/>
      <c r="DQ326" s="1151"/>
      <c r="DR326" s="1151"/>
      <c r="DS326" s="1151"/>
      <c r="DT326" s="1151"/>
      <c r="DU326" s="1151"/>
      <c r="DV326" s="1151"/>
      <c r="DW326" s="1151"/>
      <c r="DX326" s="1151"/>
    </row>
    <row r="327" spans="1:128" ht="15" customHeight="1">
      <c r="A327" s="1152" t="s">
        <v>802</v>
      </c>
      <c r="B327" s="1153"/>
      <c r="C327" s="1153"/>
      <c r="D327" s="1153"/>
      <c r="E327" s="1153"/>
      <c r="F327" s="1153"/>
      <c r="G327" s="1153"/>
      <c r="H327" s="1153"/>
      <c r="I327" s="1153"/>
      <c r="J327" s="1153"/>
      <c r="K327" s="1153"/>
      <c r="L327" s="1153"/>
      <c r="M327" s="1153"/>
      <c r="N327" s="1153"/>
      <c r="O327" s="1153"/>
      <c r="P327" s="1153"/>
      <c r="Q327" s="1153"/>
      <c r="R327" s="1153"/>
      <c r="S327" s="1153"/>
    </row>
    <row r="328" spans="1:128" ht="15" customHeight="1">
      <c r="A328" s="1152" t="s">
        <v>803</v>
      </c>
      <c r="B328" s="1153"/>
      <c r="C328" s="1153"/>
      <c r="D328" s="1153"/>
      <c r="E328" s="1153"/>
      <c r="F328" s="1153"/>
      <c r="G328" s="1153"/>
      <c r="H328" s="1153"/>
      <c r="I328" s="1153"/>
      <c r="J328" s="1153"/>
      <c r="K328" s="1153"/>
      <c r="L328" s="1153"/>
      <c r="M328" s="1153"/>
      <c r="N328" s="1153"/>
      <c r="O328" s="1153"/>
      <c r="P328" s="1153"/>
      <c r="Q328" s="1153"/>
      <c r="R328" s="1153"/>
      <c r="S328" s="1153"/>
    </row>
    <row r="329" spans="1:128" s="279" customFormat="1" ht="15" customHeight="1">
      <c r="A329" s="1154" t="s">
        <v>804</v>
      </c>
      <c r="B329" s="1154"/>
      <c r="C329" s="1154"/>
      <c r="D329" s="1154"/>
      <c r="E329" s="1154"/>
      <c r="F329" s="1154"/>
    </row>
    <row r="330" spans="1:128" s="279" customFormat="1" ht="15" customHeight="1">
      <c r="A330" s="1154"/>
      <c r="B330" s="1154"/>
      <c r="C330" s="1154"/>
      <c r="D330" s="1154"/>
      <c r="E330" s="1154"/>
      <c r="F330" s="1154"/>
    </row>
    <row r="331" spans="1:128" s="279" customFormat="1" ht="15" customHeight="1">
      <c r="A331" s="1142" t="s">
        <v>805</v>
      </c>
      <c r="B331" s="1142"/>
      <c r="C331" s="1142"/>
      <c r="D331" s="1142"/>
      <c r="E331" s="1155" t="s">
        <v>806</v>
      </c>
      <c r="F331" s="1155"/>
      <c r="G331" s="1156"/>
      <c r="H331" s="1156"/>
      <c r="I331" s="1156"/>
      <c r="J331" s="1156"/>
      <c r="K331" s="1156"/>
      <c r="L331" s="1156"/>
      <c r="M331" s="1156"/>
      <c r="N331" s="1136" t="s">
        <v>807</v>
      </c>
      <c r="O331" s="1137"/>
      <c r="P331" s="1137"/>
      <c r="Q331" s="1137"/>
      <c r="R331" s="1137"/>
      <c r="S331" s="1138"/>
    </row>
    <row r="332" spans="1:128" s="279" customFormat="1" ht="15" customHeight="1">
      <c r="A332" s="1142"/>
      <c r="B332" s="1142"/>
      <c r="C332" s="1142"/>
      <c r="D332" s="1142"/>
      <c r="E332" s="1157" t="s">
        <v>808</v>
      </c>
      <c r="F332" s="1157"/>
      <c r="G332" s="1158"/>
      <c r="H332" s="1158"/>
      <c r="I332" s="1158"/>
      <c r="J332" s="1158"/>
      <c r="K332" s="1158"/>
      <c r="L332" s="1158"/>
      <c r="M332" s="1158"/>
      <c r="N332" s="1139"/>
      <c r="O332" s="1140"/>
      <c r="P332" s="1140"/>
      <c r="Q332" s="1140"/>
      <c r="R332" s="1140"/>
      <c r="S332" s="1141"/>
    </row>
    <row r="333" spans="1:128" s="279" customFormat="1" ht="15" customHeight="1">
      <c r="A333" s="1142"/>
      <c r="B333" s="1142"/>
      <c r="C333" s="1142"/>
      <c r="D333" s="1142"/>
      <c r="E333" s="1157"/>
      <c r="F333" s="1157"/>
      <c r="G333" s="1158"/>
      <c r="H333" s="1158"/>
      <c r="I333" s="1158"/>
      <c r="J333" s="1158"/>
      <c r="K333" s="1158"/>
      <c r="L333" s="1158"/>
      <c r="M333" s="1158"/>
      <c r="N333" s="1136" t="s">
        <v>809</v>
      </c>
      <c r="O333" s="1137"/>
      <c r="P333" s="1137"/>
      <c r="Q333" s="1137"/>
      <c r="R333" s="1137"/>
      <c r="S333" s="1138"/>
    </row>
    <row r="334" spans="1:128" s="279" customFormat="1" ht="15" customHeight="1">
      <c r="A334" s="1142"/>
      <c r="B334" s="1142"/>
      <c r="C334" s="1142"/>
      <c r="D334" s="1142"/>
      <c r="E334" s="1159" t="s">
        <v>810</v>
      </c>
      <c r="F334" s="1159"/>
      <c r="G334" s="1160"/>
      <c r="H334" s="1160"/>
      <c r="I334" s="1160"/>
      <c r="J334" s="1160"/>
      <c r="K334" s="1160"/>
      <c r="L334" s="1160"/>
      <c r="M334" s="1160"/>
      <c r="N334" s="1139"/>
      <c r="O334" s="1140"/>
      <c r="P334" s="1140"/>
      <c r="Q334" s="1140"/>
      <c r="R334" s="1140"/>
      <c r="S334" s="1141"/>
    </row>
    <row r="335" spans="1:128" s="279" customFormat="1" ht="15" customHeight="1">
      <c r="A335" s="1142" t="s">
        <v>811</v>
      </c>
      <c r="B335" s="1142"/>
      <c r="C335" s="1142"/>
      <c r="D335" s="1142"/>
      <c r="E335" s="1129" t="s">
        <v>812</v>
      </c>
      <c r="F335" s="1129"/>
      <c r="G335" s="1130"/>
      <c r="H335" s="1131"/>
      <c r="I335" s="1131"/>
      <c r="J335" s="1131"/>
      <c r="K335" s="1131"/>
      <c r="L335" s="1131"/>
      <c r="M335" s="1131"/>
      <c r="N335" s="1131"/>
      <c r="O335" s="1131"/>
      <c r="P335" s="1131"/>
      <c r="Q335" s="1131"/>
      <c r="R335" s="1131"/>
      <c r="S335" s="1132"/>
    </row>
    <row r="336" spans="1:128" s="279" customFormat="1" ht="15" customHeight="1">
      <c r="A336" s="1142"/>
      <c r="B336" s="1142"/>
      <c r="C336" s="1142"/>
      <c r="D336" s="1142"/>
      <c r="E336" s="1129"/>
      <c r="F336" s="1129"/>
      <c r="G336" s="1133"/>
      <c r="H336" s="1134"/>
      <c r="I336" s="1134"/>
      <c r="J336" s="1134"/>
      <c r="K336" s="1134"/>
      <c r="L336" s="1134"/>
      <c r="M336" s="1134"/>
      <c r="N336" s="1134"/>
      <c r="O336" s="1134"/>
      <c r="P336" s="1134"/>
      <c r="Q336" s="1134"/>
      <c r="R336" s="1134"/>
      <c r="S336" s="1135"/>
    </row>
    <row r="337" spans="1:26" s="279" customFormat="1" ht="15" customHeight="1">
      <c r="A337" s="1142"/>
      <c r="B337" s="1142"/>
      <c r="C337" s="1142"/>
      <c r="D337" s="1142"/>
      <c r="E337" s="1129" t="s">
        <v>813</v>
      </c>
      <c r="F337" s="1129"/>
      <c r="G337" s="1130"/>
      <c r="H337" s="1131"/>
      <c r="I337" s="1131"/>
      <c r="J337" s="1131"/>
      <c r="K337" s="1131"/>
      <c r="L337" s="1131"/>
      <c r="M337" s="1132"/>
      <c r="N337" s="1136" t="s">
        <v>807</v>
      </c>
      <c r="O337" s="1137"/>
      <c r="P337" s="1137"/>
      <c r="Q337" s="1137"/>
      <c r="R337" s="1137"/>
      <c r="S337" s="1138"/>
    </row>
    <row r="338" spans="1:26">
      <c r="A338" s="1142"/>
      <c r="B338" s="1142"/>
      <c r="C338" s="1142"/>
      <c r="D338" s="1142"/>
      <c r="E338" s="1129"/>
      <c r="F338" s="1129"/>
      <c r="G338" s="1133"/>
      <c r="H338" s="1134"/>
      <c r="I338" s="1134"/>
      <c r="J338" s="1134"/>
      <c r="K338" s="1134"/>
      <c r="L338" s="1134"/>
      <c r="M338" s="1135"/>
      <c r="N338" s="1139"/>
      <c r="O338" s="1140"/>
      <c r="P338" s="1140"/>
      <c r="Q338" s="1140"/>
      <c r="R338" s="1140"/>
      <c r="S338" s="1141"/>
    </row>
    <row r="340" spans="1:26">
      <c r="A340" s="1172" t="s">
        <v>814</v>
      </c>
      <c r="B340" s="1172"/>
      <c r="C340" s="1172"/>
      <c r="D340" s="1172"/>
      <c r="E340" s="1172"/>
      <c r="F340" s="1172"/>
      <c r="G340" s="1172"/>
    </row>
    <row r="341" spans="1:26">
      <c r="A341" s="1172"/>
      <c r="B341" s="1172"/>
      <c r="C341" s="1172"/>
      <c r="D341" s="1172"/>
      <c r="E341" s="1173"/>
      <c r="F341" s="1173"/>
      <c r="G341" s="1173"/>
    </row>
    <row r="342" spans="1:26" ht="12" customHeight="1">
      <c r="A342" s="1161" t="s">
        <v>815</v>
      </c>
      <c r="B342" s="1162"/>
      <c r="C342" s="1162"/>
      <c r="D342" s="1163"/>
      <c r="E342" s="1145"/>
      <c r="F342" s="1145"/>
      <c r="G342" s="1145"/>
      <c r="H342" s="1145"/>
      <c r="I342" s="1145"/>
      <c r="J342" s="1145"/>
      <c r="K342" s="1145"/>
      <c r="L342" s="1145"/>
      <c r="M342" s="1145"/>
      <c r="N342" s="1145"/>
      <c r="O342" s="1145"/>
      <c r="P342" s="1145"/>
      <c r="Q342" s="1145"/>
      <c r="R342" s="1145"/>
      <c r="S342" s="1146"/>
      <c r="T342" s="1174"/>
      <c r="U342" s="1175"/>
      <c r="V342" s="1175"/>
      <c r="W342" s="1175"/>
      <c r="X342" s="1175"/>
      <c r="Y342" s="1175"/>
      <c r="Z342" s="1175"/>
    </row>
    <row r="343" spans="1:26">
      <c r="A343" s="1164"/>
      <c r="B343" s="1165"/>
      <c r="C343" s="1165"/>
      <c r="D343" s="1166"/>
      <c r="E343" s="1167"/>
      <c r="F343" s="1167"/>
      <c r="G343" s="1167"/>
      <c r="H343" s="1167"/>
      <c r="I343" s="1167"/>
      <c r="J343" s="1167"/>
      <c r="K343" s="1167"/>
      <c r="L343" s="1167"/>
      <c r="M343" s="1167"/>
      <c r="N343" s="1167"/>
      <c r="O343" s="1167"/>
      <c r="P343" s="1167"/>
      <c r="Q343" s="1167"/>
      <c r="R343" s="1167"/>
      <c r="S343" s="1168"/>
      <c r="T343" s="1176"/>
      <c r="U343" s="1175"/>
      <c r="V343" s="1175"/>
      <c r="W343" s="1175"/>
      <c r="X343" s="1175"/>
      <c r="Y343" s="1175"/>
      <c r="Z343" s="1175"/>
    </row>
    <row r="344" spans="1:26" ht="20.25" customHeight="1">
      <c r="A344" s="1164"/>
      <c r="B344" s="1165"/>
      <c r="C344" s="1165"/>
      <c r="D344" s="1166"/>
      <c r="E344" s="1148"/>
      <c r="F344" s="1148"/>
      <c r="G344" s="1148"/>
      <c r="H344" s="1148"/>
      <c r="I344" s="1148"/>
      <c r="J344" s="1148"/>
      <c r="K344" s="1148"/>
      <c r="L344" s="1148"/>
      <c r="M344" s="1148"/>
      <c r="N344" s="1148"/>
      <c r="O344" s="1148"/>
      <c r="P344" s="1148"/>
      <c r="Q344" s="1148"/>
      <c r="R344" s="1148"/>
      <c r="S344" s="1149"/>
      <c r="T344" s="1176"/>
      <c r="U344" s="1175"/>
      <c r="V344" s="1175"/>
      <c r="W344" s="1175"/>
      <c r="X344" s="1175"/>
      <c r="Y344" s="1175"/>
      <c r="Z344" s="1175"/>
    </row>
    <row r="345" spans="1:26" ht="13.5" customHeight="1">
      <c r="A345" s="175"/>
      <c r="B345" s="1161" t="s">
        <v>816</v>
      </c>
      <c r="C345" s="1162"/>
      <c r="D345" s="1163"/>
      <c r="E345" s="1145"/>
      <c r="F345" s="1145"/>
      <c r="G345" s="1145"/>
      <c r="H345" s="1145"/>
      <c r="I345" s="1145"/>
      <c r="J345" s="1145"/>
      <c r="K345" s="1145"/>
      <c r="L345" s="1145"/>
      <c r="M345" s="1145"/>
      <c r="N345" s="1145"/>
      <c r="O345" s="1145"/>
      <c r="P345" s="1145"/>
      <c r="Q345" s="1145"/>
      <c r="R345" s="1145"/>
      <c r="S345" s="1146"/>
      <c r="T345" s="1176"/>
      <c r="U345" s="1175"/>
      <c r="V345" s="1175"/>
      <c r="W345" s="1175"/>
      <c r="X345" s="1175"/>
      <c r="Y345" s="1175"/>
      <c r="Z345" s="1175"/>
    </row>
    <row r="346" spans="1:26">
      <c r="A346" s="175"/>
      <c r="B346" s="1164"/>
      <c r="C346" s="1165"/>
      <c r="D346" s="1166"/>
      <c r="E346" s="1167"/>
      <c r="F346" s="1167"/>
      <c r="G346" s="1167"/>
      <c r="H346" s="1167"/>
      <c r="I346" s="1167"/>
      <c r="J346" s="1167"/>
      <c r="K346" s="1167"/>
      <c r="L346" s="1167"/>
      <c r="M346" s="1167"/>
      <c r="N346" s="1167"/>
      <c r="O346" s="1167"/>
      <c r="P346" s="1167"/>
      <c r="Q346" s="1167"/>
      <c r="R346" s="1167"/>
      <c r="S346" s="1168"/>
    </row>
    <row r="347" spans="1:26" ht="30" customHeight="1">
      <c r="A347" s="176"/>
      <c r="B347" s="1169"/>
      <c r="C347" s="1170"/>
      <c r="D347" s="1171"/>
      <c r="E347" s="1148"/>
      <c r="F347" s="1148"/>
      <c r="G347" s="1148"/>
      <c r="H347" s="1148"/>
      <c r="I347" s="1148"/>
      <c r="J347" s="1148"/>
      <c r="K347" s="1148"/>
      <c r="L347" s="1148"/>
      <c r="M347" s="1148"/>
      <c r="N347" s="1148"/>
      <c r="O347" s="1148"/>
      <c r="P347" s="1148"/>
      <c r="Q347" s="1148"/>
      <c r="R347" s="1148"/>
      <c r="S347" s="1149"/>
    </row>
    <row r="348" spans="1:26">
      <c r="A348" s="1161" t="s">
        <v>817</v>
      </c>
      <c r="B348" s="1162"/>
      <c r="C348" s="1162"/>
      <c r="D348" s="1163"/>
      <c r="E348" s="1145"/>
      <c r="F348" s="1145"/>
      <c r="G348" s="1145"/>
      <c r="H348" s="1145"/>
      <c r="I348" s="1145"/>
      <c r="J348" s="1145"/>
      <c r="K348" s="1145"/>
      <c r="L348" s="1145"/>
      <c r="M348" s="1145"/>
      <c r="N348" s="1145"/>
      <c r="O348" s="1145"/>
      <c r="P348" s="1145"/>
      <c r="Q348" s="1145"/>
      <c r="R348" s="1145"/>
      <c r="S348" s="1146"/>
    </row>
    <row r="349" spans="1:26">
      <c r="A349" s="1164"/>
      <c r="B349" s="1165"/>
      <c r="C349" s="1165"/>
      <c r="D349" s="1166"/>
      <c r="E349" s="1167"/>
      <c r="F349" s="1167"/>
      <c r="G349" s="1167"/>
      <c r="H349" s="1167"/>
      <c r="I349" s="1167"/>
      <c r="J349" s="1167"/>
      <c r="K349" s="1167"/>
      <c r="L349" s="1167"/>
      <c r="M349" s="1167"/>
      <c r="N349" s="1167"/>
      <c r="O349" s="1167"/>
      <c r="P349" s="1167"/>
      <c r="Q349" s="1167"/>
      <c r="R349" s="1167"/>
      <c r="S349" s="1168"/>
    </row>
    <row r="350" spans="1:26" ht="22.5" customHeight="1">
      <c r="A350" s="1164"/>
      <c r="B350" s="1165"/>
      <c r="C350" s="1165"/>
      <c r="D350" s="1166"/>
      <c r="E350" s="1148"/>
      <c r="F350" s="1148"/>
      <c r="G350" s="1148"/>
      <c r="H350" s="1148"/>
      <c r="I350" s="1148"/>
      <c r="J350" s="1148"/>
      <c r="K350" s="1148"/>
      <c r="L350" s="1148"/>
      <c r="M350" s="1148"/>
      <c r="N350" s="1148"/>
      <c r="O350" s="1148"/>
      <c r="P350" s="1148"/>
      <c r="Q350" s="1148"/>
      <c r="R350" s="1148"/>
      <c r="S350" s="1149"/>
    </row>
    <row r="351" spans="1:26" ht="12" customHeight="1">
      <c r="A351" s="175"/>
      <c r="B351" s="1161" t="s">
        <v>818</v>
      </c>
      <c r="C351" s="1162"/>
      <c r="D351" s="1163"/>
      <c r="E351" s="1145"/>
      <c r="F351" s="1145"/>
      <c r="G351" s="1145"/>
      <c r="H351" s="1145"/>
      <c r="I351" s="1145"/>
      <c r="J351" s="1145"/>
      <c r="K351" s="1145"/>
      <c r="L351" s="1145"/>
      <c r="M351" s="1145"/>
      <c r="N351" s="1145"/>
      <c r="O351" s="1145"/>
      <c r="P351" s="1145"/>
      <c r="Q351" s="1145"/>
      <c r="R351" s="1145"/>
      <c r="S351" s="1146"/>
    </row>
    <row r="352" spans="1:26">
      <c r="A352" s="175"/>
      <c r="B352" s="1164"/>
      <c r="C352" s="1165"/>
      <c r="D352" s="1166"/>
      <c r="E352" s="1167"/>
      <c r="F352" s="1167"/>
      <c r="G352" s="1167"/>
      <c r="H352" s="1167"/>
      <c r="I352" s="1167"/>
      <c r="J352" s="1167"/>
      <c r="K352" s="1167"/>
      <c r="L352" s="1167"/>
      <c r="M352" s="1167"/>
      <c r="N352" s="1167"/>
      <c r="O352" s="1167"/>
      <c r="P352" s="1167"/>
      <c r="Q352" s="1167"/>
      <c r="R352" s="1167"/>
      <c r="S352" s="1168"/>
    </row>
    <row r="353" spans="1:19" ht="18.75" customHeight="1">
      <c r="A353" s="176"/>
      <c r="B353" s="1169"/>
      <c r="C353" s="1170"/>
      <c r="D353" s="1171"/>
      <c r="E353" s="1148"/>
      <c r="F353" s="1148"/>
      <c r="G353" s="1148"/>
      <c r="H353" s="1148"/>
      <c r="I353" s="1148"/>
      <c r="J353" s="1148"/>
      <c r="K353" s="1148"/>
      <c r="L353" s="1148"/>
      <c r="M353" s="1148"/>
      <c r="N353" s="1148"/>
      <c r="O353" s="1148"/>
      <c r="P353" s="1148"/>
      <c r="Q353" s="1148"/>
      <c r="R353" s="1148"/>
      <c r="S353" s="1149"/>
    </row>
    <row r="355" spans="1:19" ht="15.75" customHeight="1">
      <c r="A355" s="177" t="s">
        <v>819</v>
      </c>
    </row>
    <row r="356" spans="1:19">
      <c r="A356" s="96" t="s">
        <v>820</v>
      </c>
    </row>
  </sheetData>
  <sheetProtection algorithmName="SHA-512" hashValue="EqG62GmOVqR1BUJ3T/InX/hiL4lC075Q5l9Nijg4V4A5ziGu9N6gSHOh15Z0wZuYd6cdeXSnM7XUOTvqH+OtKw==" saltValue="Za2lKl/7+lpvTe4iL34b4A=="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O1:R1"/>
    <mergeCell ref="O2:R2"/>
    <mergeCell ref="O3:R3"/>
    <mergeCell ref="V160:Z165"/>
    <mergeCell ref="Q161:R161"/>
    <mergeCell ref="S161:T161"/>
    <mergeCell ref="Q162:R162"/>
    <mergeCell ref="S162:T162"/>
    <mergeCell ref="Q163:R163"/>
    <mergeCell ref="S163:T163"/>
    <mergeCell ref="Q164:R164"/>
    <mergeCell ref="S164:T164"/>
    <mergeCell ref="Q165:R165"/>
    <mergeCell ref="S165:T165"/>
    <mergeCell ref="V154:Z159"/>
    <mergeCell ref="Q155:R155"/>
    <mergeCell ref="S155:T155"/>
    <mergeCell ref="Q156:R156"/>
    <mergeCell ref="S156:T156"/>
    <mergeCell ref="Q157:R157"/>
    <mergeCell ref="S157:T157"/>
    <mergeCell ref="Q158:R158"/>
    <mergeCell ref="S158:T158"/>
    <mergeCell ref="Q159:R159"/>
    <mergeCell ref="S159:T159"/>
    <mergeCell ref="A160:A165"/>
    <mergeCell ref="B160:F165"/>
    <mergeCell ref="G160:K165"/>
    <mergeCell ref="L160:M164"/>
    <mergeCell ref="N160:N165"/>
    <mergeCell ref="O160:O165"/>
    <mergeCell ref="P160:P165"/>
    <mergeCell ref="Q160:R160"/>
    <mergeCell ref="S160:T160"/>
    <mergeCell ref="A154:A159"/>
    <mergeCell ref="B154:F159"/>
    <mergeCell ref="G154:K159"/>
    <mergeCell ref="L154:M158"/>
    <mergeCell ref="N154:N159"/>
    <mergeCell ref="O154:O159"/>
    <mergeCell ref="P154:P159"/>
    <mergeCell ref="Q154:R154"/>
    <mergeCell ref="S154:T154"/>
    <mergeCell ref="V148:Z153"/>
    <mergeCell ref="Q149:R149"/>
    <mergeCell ref="S149:T149"/>
    <mergeCell ref="Q150:R150"/>
    <mergeCell ref="S150:T150"/>
    <mergeCell ref="Q151:R151"/>
    <mergeCell ref="S151:T151"/>
    <mergeCell ref="Q152:R152"/>
    <mergeCell ref="S152:T152"/>
    <mergeCell ref="Q153:R153"/>
    <mergeCell ref="S153:T153"/>
    <mergeCell ref="A148:A153"/>
    <mergeCell ref="B148:F153"/>
    <mergeCell ref="G148:K153"/>
    <mergeCell ref="L148:M152"/>
    <mergeCell ref="N148:N153"/>
    <mergeCell ref="O148:O153"/>
    <mergeCell ref="P148:P153"/>
    <mergeCell ref="Q148:R148"/>
    <mergeCell ref="S148:T148"/>
    <mergeCell ref="V142:Z147"/>
    <mergeCell ref="Q143:R143"/>
    <mergeCell ref="S143:T143"/>
    <mergeCell ref="Q144:R144"/>
    <mergeCell ref="S144:T144"/>
    <mergeCell ref="Q145:R145"/>
    <mergeCell ref="S145:T145"/>
    <mergeCell ref="Q146:R146"/>
    <mergeCell ref="S146:T146"/>
    <mergeCell ref="Q147:R147"/>
    <mergeCell ref="S147:T147"/>
    <mergeCell ref="S139:T139"/>
    <mergeCell ref="Q140:R140"/>
    <mergeCell ref="S140:T140"/>
    <mergeCell ref="Q141:R141"/>
    <mergeCell ref="S141:T141"/>
    <mergeCell ref="A142:A147"/>
    <mergeCell ref="B142:F147"/>
    <mergeCell ref="G142:K147"/>
    <mergeCell ref="L142:M146"/>
    <mergeCell ref="N142:N147"/>
    <mergeCell ref="O142:O147"/>
    <mergeCell ref="P142:P147"/>
    <mergeCell ref="Q142:R142"/>
    <mergeCell ref="S142:T142"/>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O100:O105"/>
    <mergeCell ref="P100:P105"/>
    <mergeCell ref="A5:R5"/>
    <mergeCell ref="A7:B7"/>
    <mergeCell ref="C7:R7"/>
    <mergeCell ref="A8:B8"/>
    <mergeCell ref="C8:M8"/>
    <mergeCell ref="N8:O8"/>
    <mergeCell ref="P8:R8"/>
    <mergeCell ref="M14:N14"/>
    <mergeCell ref="P14:R14"/>
    <mergeCell ref="A15:D15"/>
    <mergeCell ref="E15:G15"/>
    <mergeCell ref="I15:L15"/>
    <mergeCell ref="M15:R15"/>
    <mergeCell ref="A9:B9"/>
    <mergeCell ref="C9:I9"/>
    <mergeCell ref="J9:K9"/>
    <mergeCell ref="L9:R9"/>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Q77:R77"/>
    <mergeCell ref="Q78:R78"/>
    <mergeCell ref="Q79:R79"/>
    <mergeCell ref="S75:T75"/>
    <mergeCell ref="V74:Z75"/>
    <mergeCell ref="S76:T76"/>
    <mergeCell ref="S77:T77"/>
    <mergeCell ref="S78:T78"/>
    <mergeCell ref="S79:T79"/>
    <mergeCell ref="Q76:R76"/>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89:R89"/>
    <mergeCell ref="Q90:R90"/>
    <mergeCell ref="Q91:R91"/>
    <mergeCell ref="Q86:R86"/>
    <mergeCell ref="Q87:R87"/>
    <mergeCell ref="S88:T88"/>
    <mergeCell ref="S89:T89"/>
    <mergeCell ref="S90:T90"/>
    <mergeCell ref="S91:T91"/>
    <mergeCell ref="Q88:R88"/>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101:R101"/>
    <mergeCell ref="Q102:R102"/>
    <mergeCell ref="Q103:R103"/>
    <mergeCell ref="Q98:R98"/>
    <mergeCell ref="Q99:R99"/>
    <mergeCell ref="S100:T100"/>
    <mergeCell ref="S101:T101"/>
    <mergeCell ref="S102:T102"/>
    <mergeCell ref="S103:T103"/>
    <mergeCell ref="Q100:R100"/>
    <mergeCell ref="S104:T104"/>
    <mergeCell ref="S105:T105"/>
    <mergeCell ref="Q104:R104"/>
    <mergeCell ref="Q105:R105"/>
    <mergeCell ref="A106:A111"/>
    <mergeCell ref="B106:F111"/>
    <mergeCell ref="G106:K111"/>
    <mergeCell ref="L106:M110"/>
    <mergeCell ref="N106:N111"/>
    <mergeCell ref="A100:A105"/>
    <mergeCell ref="B100:F105"/>
    <mergeCell ref="G100:K105"/>
    <mergeCell ref="L100:M104"/>
    <mergeCell ref="N100:N105"/>
    <mergeCell ref="S106:T106"/>
    <mergeCell ref="S107:T107"/>
    <mergeCell ref="S108:T108"/>
    <mergeCell ref="S109:T109"/>
    <mergeCell ref="S110:T110"/>
    <mergeCell ref="Q106:R106"/>
    <mergeCell ref="Q107:R107"/>
    <mergeCell ref="Q108:R108"/>
    <mergeCell ref="Q109:R109"/>
    <mergeCell ref="S111:T111"/>
    <mergeCell ref="P106:P111"/>
    <mergeCell ref="Q113:R113"/>
    <mergeCell ref="Q114:R114"/>
    <mergeCell ref="Q115:R115"/>
    <mergeCell ref="Q110:R110"/>
    <mergeCell ref="Q111:R111"/>
    <mergeCell ref="S112:T112"/>
    <mergeCell ref="S113:T113"/>
    <mergeCell ref="S114:T114"/>
    <mergeCell ref="S115:T115"/>
    <mergeCell ref="Q112:R112"/>
    <mergeCell ref="P112:P117"/>
    <mergeCell ref="S116:T116"/>
    <mergeCell ref="S117:T117"/>
    <mergeCell ref="Q116:R116"/>
    <mergeCell ref="Q117:R117"/>
    <mergeCell ref="G118:K123"/>
    <mergeCell ref="L118:M122"/>
    <mergeCell ref="N118:N123"/>
    <mergeCell ref="A112:A117"/>
    <mergeCell ref="B112:F117"/>
    <mergeCell ref="G112:K117"/>
    <mergeCell ref="L112:M116"/>
    <mergeCell ref="N112:N117"/>
    <mergeCell ref="O106:O111"/>
    <mergeCell ref="O112:O117"/>
    <mergeCell ref="O118:O123"/>
    <mergeCell ref="S118:T118"/>
    <mergeCell ref="S119:T119"/>
    <mergeCell ref="S120:T120"/>
    <mergeCell ref="S121:T121"/>
    <mergeCell ref="S122:T122"/>
    <mergeCell ref="Q118:R118"/>
    <mergeCell ref="Q119:R119"/>
    <mergeCell ref="Q120:R120"/>
    <mergeCell ref="Q121:R121"/>
    <mergeCell ref="E47:R48"/>
    <mergeCell ref="E50:R50"/>
    <mergeCell ref="A166:K167"/>
    <mergeCell ref="L166:M166"/>
    <mergeCell ref="L167:M167"/>
    <mergeCell ref="Q130:R130"/>
    <mergeCell ref="Q131:R131"/>
    <mergeCell ref="Q132:R132"/>
    <mergeCell ref="Q133:R133"/>
    <mergeCell ref="A136:A141"/>
    <mergeCell ref="B136:F141"/>
    <mergeCell ref="G136:K141"/>
    <mergeCell ref="L136:M140"/>
    <mergeCell ref="N136:N141"/>
    <mergeCell ref="O136:O141"/>
    <mergeCell ref="P136:P141"/>
    <mergeCell ref="Q136:R136"/>
    <mergeCell ref="A124:A129"/>
    <mergeCell ref="B124:F129"/>
    <mergeCell ref="Q122:R122"/>
    <mergeCell ref="Q123:R123"/>
    <mergeCell ref="Q124:R124"/>
    <mergeCell ref="A118:A123"/>
    <mergeCell ref="B118:F123"/>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E66:G66"/>
    <mergeCell ref="H66:R66"/>
    <mergeCell ref="E67:R67"/>
    <mergeCell ref="E68:G68"/>
    <mergeCell ref="H68:R68"/>
    <mergeCell ref="A181:D181"/>
    <mergeCell ref="E181:R181"/>
    <mergeCell ref="A182:D182"/>
    <mergeCell ref="E182:R182"/>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A73:Z73"/>
    <mergeCell ref="A183:D183"/>
    <mergeCell ref="E183:R183"/>
    <mergeCell ref="A174:D174"/>
    <mergeCell ref="E174:R174"/>
    <mergeCell ref="A175:D175"/>
    <mergeCell ref="E175:R175"/>
    <mergeCell ref="A176:O176"/>
    <mergeCell ref="A177:D178"/>
    <mergeCell ref="E177:E178"/>
    <mergeCell ref="F177:R177"/>
    <mergeCell ref="F178:R178"/>
    <mergeCell ref="A184:D184"/>
    <mergeCell ref="E184:G184"/>
    <mergeCell ref="H184:I184"/>
    <mergeCell ref="J184:R184"/>
    <mergeCell ref="A185:R185"/>
    <mergeCell ref="A186:D188"/>
    <mergeCell ref="E186:F186"/>
    <mergeCell ref="G186:H186"/>
    <mergeCell ref="I186:J186"/>
    <mergeCell ref="K186:N186"/>
    <mergeCell ref="Q189:R189"/>
    <mergeCell ref="E190:R190"/>
    <mergeCell ref="E191:R191"/>
    <mergeCell ref="A192:D192"/>
    <mergeCell ref="E192:R192"/>
    <mergeCell ref="A193:D193"/>
    <mergeCell ref="E193:R193"/>
    <mergeCell ref="O186:P186"/>
    <mergeCell ref="Q186:R186"/>
    <mergeCell ref="E187:R187"/>
    <mergeCell ref="E188:R188"/>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A281:A282"/>
    <mergeCell ref="B281:D282"/>
    <mergeCell ref="E281:G282"/>
    <mergeCell ref="H281:J282"/>
    <mergeCell ref="K281:M282"/>
    <mergeCell ref="N281:P282"/>
    <mergeCell ref="A279:A280"/>
    <mergeCell ref="B279:D280"/>
    <mergeCell ref="E279:G280"/>
    <mergeCell ref="H279:J280"/>
    <mergeCell ref="K279:M280"/>
    <mergeCell ref="N279:P280"/>
    <mergeCell ref="A290:L290"/>
    <mergeCell ref="A291:B292"/>
    <mergeCell ref="C291:P292"/>
    <mergeCell ref="A283:A284"/>
    <mergeCell ref="B283:D284"/>
    <mergeCell ref="E283:G284"/>
    <mergeCell ref="H283:J284"/>
    <mergeCell ref="K283:M284"/>
    <mergeCell ref="N283:P284"/>
    <mergeCell ref="A285:P288"/>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G335:S336"/>
    <mergeCell ref="A308:D309"/>
    <mergeCell ref="E308:S309"/>
    <mergeCell ref="A310:D311"/>
    <mergeCell ref="E310:S311"/>
    <mergeCell ref="A312:D313"/>
    <mergeCell ref="E312:S313"/>
    <mergeCell ref="A348:D350"/>
    <mergeCell ref="E348:S350"/>
    <mergeCell ref="B351:D353"/>
    <mergeCell ref="E351:S353"/>
    <mergeCell ref="A340:G341"/>
    <mergeCell ref="A342:D344"/>
    <mergeCell ref="E342:S344"/>
    <mergeCell ref="T342:Z345"/>
    <mergeCell ref="B345:D347"/>
    <mergeCell ref="E345:S347"/>
    <mergeCell ref="E337:F338"/>
    <mergeCell ref="G337:M338"/>
    <mergeCell ref="N337:S338"/>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S135:T135"/>
    <mergeCell ref="S136:T136"/>
    <mergeCell ref="S124:T124"/>
    <mergeCell ref="S125:T125"/>
    <mergeCell ref="S126:T126"/>
    <mergeCell ref="S127:T127"/>
    <mergeCell ref="S123:T123"/>
  </mergeCells>
  <phoneticPr fontId="21"/>
  <conditionalFormatting sqref="E54:R54 E55:F55 E56:R57">
    <cfRule type="expression" dxfId="154" priority="1">
      <formula>$P$52="含んでいない"</formula>
    </cfRule>
  </conditionalFormatting>
  <conditionalFormatting sqref="E192:R192">
    <cfRule type="cellIs" dxfId="153" priority="8" operator="equal">
      <formula>"自動で入力されます"</formula>
    </cfRule>
  </conditionalFormatting>
  <conditionalFormatting sqref="F178">
    <cfRule type="expression" dxfId="152" priority="9">
      <formula>"P73=""なし"""</formula>
    </cfRule>
  </conditionalFormatting>
  <conditionalFormatting sqref="F58:R58">
    <cfRule type="expression" dxfId="151" priority="3">
      <formula>$E57="○"</formula>
    </cfRule>
  </conditionalFormatting>
  <conditionalFormatting sqref="H66:R66">
    <cfRule type="cellIs" dxfId="150" priority="7" operator="equal">
      <formula>"自動で入力されます"</formula>
    </cfRule>
  </conditionalFormatting>
  <conditionalFormatting sqref="H68:R68">
    <cfRule type="cellIs" dxfId="149" priority="6" operator="equal">
      <formula>"自動で入力されます"</formula>
    </cfRule>
  </conditionalFormatting>
  <conditionalFormatting sqref="N166">
    <cfRule type="cellIs" dxfId="148" priority="4" operator="equal">
      <formula>"「ロール対応表」シートと一致していないスキル項目があります"</formula>
    </cfRule>
  </conditionalFormatting>
  <conditionalFormatting sqref="O3 C7:R7 N8:P8 C8:C9">
    <cfRule type="cellIs" dxfId="147" priority="12" operator="equal">
      <formula>0</formula>
    </cfRule>
  </conditionalFormatting>
  <conditionalFormatting sqref="P52:R52">
    <cfRule type="expression" priority="2">
      <formula>$P$52="含んでいない"</formula>
    </cfRule>
  </conditionalFormatting>
  <conditionalFormatting sqref="Z174">
    <cfRule type="expression" dxfId="146" priority="10">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308:S309" xr:uid="{D44B9551-3FC4-44D3-A2B2-22C3CBBC050D}">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94F8FA20-FF08-4F52-8734-63B94C118942}">
      <formula1>"講座実績の検証を行っている,検証を行っていない"</formula1>
    </dataValidation>
    <dataValidation type="list" allowBlank="1" showInputMessage="1" showErrorMessage="1" sqref="E348:S350" xr:uid="{48EC8D94-9F43-4C09-AB10-33E0A662E930}">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E3977879-E3E3-4949-9F37-033C9E668747}">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D5EA4030-72B3-4009-8FF2-E66598BC870B}"/>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77 Q79:T165 Q78:R78 S78:T78" unlockedFormula="1"/>
  </ignoredErrors>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ロール対応表ｰ1001!$V$14:$V$56</xm:f>
          </x14:formula1>
          <xm:sqref>U76:U165</xm:sqref>
        </x14:dataValidation>
        <x14:dataValidation type="list" allowBlank="1" showInputMessage="1" showErrorMessage="1" xr:uid="{8A06ECF1-F911-4532-9807-CF3A49BE4E27}">
          <x14:formula1>
            <xm:f>ロール対応表ｰ1001!$D$58:$S$58</xm:f>
          </x14:formula1>
          <xm:sqref>F49:R49</xm:sqref>
        </x14:dataValidation>
        <x14:dataValidation type="list" allowBlank="1" showInputMessage="1" showErrorMessage="1" xr:uid="{0B338E01-413D-4726-A4B5-628A5917E747}">
          <x14:formula1>
            <xm:f>ロール対応表ｰ1001!$D$59:$S$59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6" hidden="1" customWidth="1"/>
    <col min="24" max="24" width="0" style="13" hidden="1" customWidth="1"/>
    <col min="25" max="25" width="9" style="13" bestFit="1" customWidth="1"/>
    <col min="26" max="16384" width="9" style="13"/>
  </cols>
  <sheetData>
    <row r="1" spans="1:22" ht="28.5">
      <c r="A1" s="1629" t="s">
        <v>821</v>
      </c>
      <c r="B1" s="1629"/>
      <c r="C1" s="1629"/>
      <c r="D1" s="1629"/>
      <c r="E1" s="1629"/>
      <c r="F1" s="1629"/>
      <c r="G1" s="1629"/>
      <c r="H1" s="1629"/>
      <c r="I1" s="1629"/>
      <c r="J1" s="1629"/>
      <c r="K1" s="1629"/>
      <c r="L1" s="1629"/>
      <c r="M1" s="1629"/>
      <c r="N1" s="1629"/>
      <c r="O1" s="1629"/>
      <c r="P1" s="1629"/>
      <c r="Q1" s="1629"/>
      <c r="R1" s="1629"/>
      <c r="S1" s="1629"/>
    </row>
    <row r="2" spans="1:22" ht="12" customHeight="1">
      <c r="A2" s="12"/>
      <c r="B2" s="12"/>
      <c r="C2" s="12"/>
      <c r="D2" s="12"/>
      <c r="E2" s="12"/>
      <c r="F2" s="12"/>
      <c r="G2" s="12"/>
      <c r="H2" s="12"/>
      <c r="I2" s="12"/>
      <c r="J2" s="12"/>
      <c r="K2" s="12"/>
      <c r="L2" s="12"/>
      <c r="M2" s="12"/>
      <c r="N2" s="12"/>
      <c r="O2" s="12"/>
      <c r="P2" s="12"/>
      <c r="Q2" s="12"/>
      <c r="R2" s="12"/>
      <c r="S2" s="12"/>
    </row>
    <row r="3" spans="1:22" ht="19.5">
      <c r="A3" s="1643" t="s">
        <v>822</v>
      </c>
      <c r="B3" s="1643"/>
      <c r="C3" s="1643"/>
      <c r="D3" s="1643"/>
      <c r="E3" s="1643"/>
      <c r="F3" s="1643"/>
      <c r="G3" s="1643"/>
      <c r="H3" s="1643"/>
      <c r="I3" s="1643"/>
      <c r="J3" s="1643"/>
      <c r="K3" s="1643"/>
      <c r="L3" s="1643"/>
      <c r="M3" s="1643"/>
      <c r="N3" s="1643"/>
      <c r="O3" s="1643"/>
      <c r="P3" s="1643"/>
      <c r="Q3" s="1643"/>
      <c r="R3" s="1643"/>
      <c r="S3" s="1643"/>
      <c r="T3" s="305"/>
    </row>
    <row r="4" spans="1:22" ht="41.25" customHeight="1">
      <c r="A4" s="1641" t="s">
        <v>823</v>
      </c>
      <c r="B4" s="1641"/>
      <c r="C4" s="1641"/>
      <c r="D4" s="1641"/>
      <c r="E4" s="1641"/>
      <c r="F4" s="1641"/>
      <c r="G4" s="1641"/>
      <c r="H4" s="1641"/>
      <c r="I4" s="1641"/>
      <c r="J4" s="1641"/>
      <c r="K4" s="1641"/>
      <c r="L4" s="1641"/>
      <c r="M4" s="1641"/>
      <c r="N4" s="1641"/>
      <c r="O4" s="1641"/>
      <c r="P4" s="1641"/>
      <c r="Q4" s="1641"/>
      <c r="R4" s="1641"/>
      <c r="S4" s="1641"/>
    </row>
    <row r="5" spans="1:22" ht="18.75" customHeight="1">
      <c r="A5" s="1642" t="s">
        <v>824</v>
      </c>
      <c r="B5" s="1642"/>
      <c r="C5" s="1642"/>
      <c r="D5" s="1642"/>
      <c r="E5" s="1642"/>
      <c r="F5" s="1642"/>
      <c r="G5" s="1642"/>
      <c r="H5" s="1642"/>
      <c r="I5" s="1642"/>
      <c r="J5" s="1642"/>
      <c r="K5" s="1642"/>
      <c r="L5" s="1642"/>
      <c r="M5" s="1642"/>
      <c r="N5" s="1642"/>
      <c r="O5" s="1642"/>
      <c r="P5" s="1642"/>
      <c r="Q5" s="1642"/>
      <c r="R5" s="1642"/>
      <c r="S5" s="1642"/>
    </row>
    <row r="6" spans="1:22" ht="40.5" customHeight="1">
      <c r="A6" s="1640" t="s">
        <v>825</v>
      </c>
      <c r="B6" s="1640"/>
      <c r="C6" s="1640"/>
      <c r="D6" s="1640"/>
      <c r="E6" s="1640"/>
      <c r="F6" s="1640"/>
      <c r="G6" s="1640"/>
      <c r="H6" s="1640"/>
      <c r="I6" s="1640"/>
      <c r="J6" s="1640"/>
      <c r="K6" s="1640"/>
      <c r="L6" s="1640"/>
      <c r="M6" s="1640"/>
      <c r="N6" s="1640"/>
      <c r="O6" s="1640"/>
      <c r="P6" s="1640"/>
      <c r="Q6" s="1640"/>
      <c r="R6" s="1640"/>
      <c r="S6" s="1640"/>
    </row>
    <row r="7" spans="1:22" ht="65.25" customHeight="1">
      <c r="A7" s="1640" t="s">
        <v>826</v>
      </c>
      <c r="B7" s="1640"/>
      <c r="C7" s="1640"/>
      <c r="D7" s="1640"/>
      <c r="E7" s="1640"/>
      <c r="F7" s="1640"/>
      <c r="G7" s="1640"/>
      <c r="H7" s="1640"/>
      <c r="I7" s="1640"/>
      <c r="J7" s="1640"/>
      <c r="K7" s="1640"/>
      <c r="L7" s="1640"/>
      <c r="M7" s="1640"/>
      <c r="N7" s="1640"/>
      <c r="O7" s="1640"/>
      <c r="P7" s="1640"/>
      <c r="Q7" s="1640"/>
      <c r="R7" s="1640"/>
      <c r="S7" s="1640"/>
    </row>
    <row r="8" spans="1:22" ht="17.25" customHeight="1">
      <c r="A8" s="1644" t="s">
        <v>827</v>
      </c>
      <c r="B8" s="1644"/>
      <c r="C8" s="1644"/>
      <c r="D8" s="1644"/>
      <c r="E8" s="1644"/>
      <c r="F8" s="1644"/>
      <c r="G8" s="1644"/>
      <c r="H8" s="1644"/>
      <c r="I8" s="1644"/>
      <c r="J8" s="1644"/>
      <c r="K8" s="1644"/>
      <c r="L8" s="1644"/>
      <c r="M8" s="1644"/>
      <c r="N8" s="1644"/>
      <c r="O8" s="1644"/>
      <c r="P8" s="1644"/>
      <c r="Q8" s="1644"/>
      <c r="R8" s="1644"/>
      <c r="S8" s="1644"/>
    </row>
    <row r="9" spans="1:22" ht="27" customHeight="1">
      <c r="A9" s="1640" t="s">
        <v>828</v>
      </c>
      <c r="B9" s="1640"/>
      <c r="C9" s="1640"/>
      <c r="D9" s="1640"/>
      <c r="E9" s="1640"/>
      <c r="F9" s="1640"/>
      <c r="G9" s="1640"/>
      <c r="H9" s="1640"/>
      <c r="I9" s="1640"/>
      <c r="J9" s="1640"/>
      <c r="K9" s="1640"/>
      <c r="L9" s="1640"/>
      <c r="M9" s="1640"/>
      <c r="N9" s="1640"/>
      <c r="O9" s="1640"/>
      <c r="P9" s="1640"/>
      <c r="Q9" s="1640"/>
      <c r="R9" s="1640"/>
      <c r="S9" s="1640"/>
    </row>
    <row r="10" spans="1:22" ht="18.600000000000001" customHeight="1" thickBot="1">
      <c r="A10" s="356" t="s">
        <v>829</v>
      </c>
      <c r="B10" s="357"/>
      <c r="C10" s="357"/>
      <c r="D10" s="357"/>
      <c r="E10" s="357"/>
      <c r="F10" s="357"/>
      <c r="G10" s="357"/>
      <c r="H10" s="357"/>
      <c r="I10" s="357"/>
      <c r="J10" s="357"/>
      <c r="K10" s="357"/>
      <c r="L10" s="357"/>
      <c r="M10" s="357"/>
      <c r="N10" s="357"/>
      <c r="O10" s="357"/>
      <c r="P10" s="357"/>
      <c r="Q10" s="357"/>
      <c r="R10" s="357"/>
      <c r="S10" s="357"/>
    </row>
    <row r="11" spans="1:22" ht="21.75" customHeight="1" thickBot="1">
      <c r="A11" s="1630" t="s">
        <v>830</v>
      </c>
      <c r="B11" s="1631"/>
      <c r="C11" s="1631"/>
      <c r="D11" s="1632"/>
      <c r="E11" s="1636" t="s">
        <v>831</v>
      </c>
      <c r="F11" s="1637"/>
      <c r="G11" s="1638"/>
      <c r="H11" s="1636" t="s">
        <v>832</v>
      </c>
      <c r="I11" s="1637"/>
      <c r="J11" s="1638"/>
      <c r="K11" s="1636" t="s">
        <v>833</v>
      </c>
      <c r="L11" s="1637"/>
      <c r="M11" s="1638"/>
      <c r="N11" s="1636" t="s">
        <v>272</v>
      </c>
      <c r="O11" s="1637"/>
      <c r="P11" s="1637"/>
      <c r="Q11" s="1638"/>
      <c r="R11" s="1639" t="s">
        <v>273</v>
      </c>
      <c r="S11" s="1638"/>
    </row>
    <row r="12" spans="1:22" ht="131.25" customHeight="1">
      <c r="A12" s="1633"/>
      <c r="B12" s="1634"/>
      <c r="C12" s="1634"/>
      <c r="D12" s="1635"/>
      <c r="E12" s="378" t="s">
        <v>834</v>
      </c>
      <c r="F12" s="379" t="s">
        <v>835</v>
      </c>
      <c r="G12" s="380" t="s">
        <v>836</v>
      </c>
      <c r="H12" s="378" t="s">
        <v>837</v>
      </c>
      <c r="I12" s="379" t="s">
        <v>838</v>
      </c>
      <c r="J12" s="380" t="s">
        <v>839</v>
      </c>
      <c r="K12" s="378" t="s">
        <v>840</v>
      </c>
      <c r="L12" s="379" t="s">
        <v>841</v>
      </c>
      <c r="M12" s="381" t="s">
        <v>842</v>
      </c>
      <c r="N12" s="378" t="s">
        <v>843</v>
      </c>
      <c r="O12" s="379" t="s">
        <v>844</v>
      </c>
      <c r="P12" s="379" t="s">
        <v>845</v>
      </c>
      <c r="Q12" s="380" t="s">
        <v>846</v>
      </c>
      <c r="R12" s="378" t="s">
        <v>847</v>
      </c>
      <c r="S12" s="380" t="s">
        <v>848</v>
      </c>
    </row>
    <row r="13" spans="1:22">
      <c r="A13" s="14" t="s">
        <v>29</v>
      </c>
      <c r="B13" s="15" t="s">
        <v>30</v>
      </c>
      <c r="C13" s="15" t="s">
        <v>28</v>
      </c>
      <c r="D13" s="16" t="s">
        <v>849</v>
      </c>
      <c r="E13" s="17" t="s">
        <v>850</v>
      </c>
      <c r="F13" s="17"/>
      <c r="G13" s="17"/>
      <c r="H13" s="17"/>
      <c r="I13" s="17"/>
      <c r="J13" s="17"/>
      <c r="K13" s="17"/>
      <c r="L13" s="17"/>
      <c r="M13" s="17"/>
      <c r="N13" s="17"/>
      <c r="O13" s="17"/>
      <c r="P13" s="17"/>
      <c r="Q13" s="17"/>
      <c r="R13" s="17"/>
      <c r="S13" s="18"/>
    </row>
    <row r="14" spans="1:22" ht="14.25">
      <c r="A14" s="1627" t="s">
        <v>60</v>
      </c>
      <c r="B14" s="1624" t="s">
        <v>61</v>
      </c>
      <c r="C14" s="375" t="s">
        <v>59</v>
      </c>
      <c r="D14" s="302"/>
      <c r="E14" s="19" t="s">
        <v>851</v>
      </c>
      <c r="F14" s="19" t="s">
        <v>851</v>
      </c>
      <c r="G14" s="20" t="s">
        <v>852</v>
      </c>
      <c r="H14" s="20" t="s">
        <v>853</v>
      </c>
      <c r="I14" s="20" t="s">
        <v>852</v>
      </c>
      <c r="J14" s="20" t="s">
        <v>852</v>
      </c>
      <c r="K14" s="20" t="s">
        <v>853</v>
      </c>
      <c r="L14" s="20" t="s">
        <v>852</v>
      </c>
      <c r="M14" s="20" t="s">
        <v>852</v>
      </c>
      <c r="N14" s="20" t="s">
        <v>852</v>
      </c>
      <c r="O14" s="20" t="s">
        <v>852</v>
      </c>
      <c r="P14" s="20" t="s">
        <v>852</v>
      </c>
      <c r="Q14" s="20" t="s">
        <v>852</v>
      </c>
      <c r="R14" s="20" t="s">
        <v>853</v>
      </c>
      <c r="S14" s="21" t="s">
        <v>854</v>
      </c>
      <c r="T14" s="28" t="str">
        <f>IF(D14=U14,"",$D$61)</f>
        <v/>
      </c>
      <c r="U14" s="306" t="str">
        <f>IF(COUNTIF(個票ｰ1001!$U$76:$U$165,$C14),"○","")</f>
        <v/>
      </c>
      <c r="V14" s="306" t="str">
        <f>IF(D14="○",C14,"")</f>
        <v/>
      </c>
    </row>
    <row r="15" spans="1:22" ht="14.25">
      <c r="A15" s="1627"/>
      <c r="B15" s="1624"/>
      <c r="C15" s="376" t="s">
        <v>84</v>
      </c>
      <c r="D15" s="302"/>
      <c r="E15" s="19" t="s">
        <v>851</v>
      </c>
      <c r="F15" s="19" t="s">
        <v>851</v>
      </c>
      <c r="G15" s="20" t="s">
        <v>852</v>
      </c>
      <c r="H15" s="20" t="s">
        <v>853</v>
      </c>
      <c r="I15" s="20" t="s">
        <v>854</v>
      </c>
      <c r="J15" s="20" t="s">
        <v>852</v>
      </c>
      <c r="K15" s="20" t="s">
        <v>854</v>
      </c>
      <c r="L15" s="20" t="s">
        <v>854</v>
      </c>
      <c r="M15" s="20" t="s">
        <v>854</v>
      </c>
      <c r="N15" s="20" t="s">
        <v>853</v>
      </c>
      <c r="O15" s="20" t="s">
        <v>854</v>
      </c>
      <c r="P15" s="20" t="s">
        <v>854</v>
      </c>
      <c r="Q15" s="20" t="s">
        <v>854</v>
      </c>
      <c r="R15" s="20" t="s">
        <v>854</v>
      </c>
      <c r="S15" s="21" t="s">
        <v>854</v>
      </c>
      <c r="T15" s="28" t="str">
        <f t="shared" ref="T15:T56" si="0">IF(D15=U15,"",$D$61)</f>
        <v/>
      </c>
      <c r="U15" s="306" t="str">
        <f>IF(COUNTIF(個票ｰ1001!$U$76:$U$165,$C15),"○","")</f>
        <v/>
      </c>
      <c r="V15" s="306" t="str">
        <f t="shared" ref="V15:V56" si="1">IF(D15="○",C15,"")</f>
        <v/>
      </c>
    </row>
    <row r="16" spans="1:22" ht="14.25">
      <c r="A16" s="1627"/>
      <c r="B16" s="1624"/>
      <c r="C16" s="376" t="s">
        <v>97</v>
      </c>
      <c r="D16" s="302"/>
      <c r="E16" s="19" t="s">
        <v>851</v>
      </c>
      <c r="F16" s="19" t="s">
        <v>851</v>
      </c>
      <c r="G16" s="19" t="s">
        <v>851</v>
      </c>
      <c r="H16" s="20" t="s">
        <v>853</v>
      </c>
      <c r="I16" s="20" t="s">
        <v>852</v>
      </c>
      <c r="J16" s="20" t="s">
        <v>852</v>
      </c>
      <c r="K16" s="20" t="s">
        <v>854</v>
      </c>
      <c r="L16" s="20" t="s">
        <v>854</v>
      </c>
      <c r="M16" s="20" t="s">
        <v>854</v>
      </c>
      <c r="N16" s="20" t="s">
        <v>852</v>
      </c>
      <c r="O16" s="20" t="s">
        <v>852</v>
      </c>
      <c r="P16" s="20" t="s">
        <v>852</v>
      </c>
      <c r="Q16" s="20" t="s">
        <v>852</v>
      </c>
      <c r="R16" s="20" t="s">
        <v>853</v>
      </c>
      <c r="S16" s="21" t="s">
        <v>854</v>
      </c>
      <c r="T16" s="28" t="str">
        <f t="shared" si="0"/>
        <v/>
      </c>
      <c r="U16" s="306" t="str">
        <f>IF(COUNTIF(個票ｰ1001!$U$76:$U$165,$C16),"○","")</f>
        <v/>
      </c>
      <c r="V16" s="306" t="str">
        <f t="shared" si="1"/>
        <v/>
      </c>
    </row>
    <row r="17" spans="1:22" ht="14.25">
      <c r="A17" s="1627"/>
      <c r="B17" s="1624"/>
      <c r="C17" s="376" t="s">
        <v>107</v>
      </c>
      <c r="D17" s="302"/>
      <c r="E17" s="19" t="s">
        <v>851</v>
      </c>
      <c r="F17" s="19" t="s">
        <v>851</v>
      </c>
      <c r="G17" s="20" t="s">
        <v>854</v>
      </c>
      <c r="H17" s="20" t="s">
        <v>854</v>
      </c>
      <c r="I17" s="20" t="s">
        <v>852</v>
      </c>
      <c r="J17" s="20" t="s">
        <v>852</v>
      </c>
      <c r="K17" s="20" t="s">
        <v>854</v>
      </c>
      <c r="L17" s="20" t="s">
        <v>854</v>
      </c>
      <c r="M17" s="20" t="s">
        <v>853</v>
      </c>
      <c r="N17" s="20" t="s">
        <v>854</v>
      </c>
      <c r="O17" s="20" t="s">
        <v>854</v>
      </c>
      <c r="P17" s="20" t="s">
        <v>854</v>
      </c>
      <c r="Q17" s="20" t="s">
        <v>853</v>
      </c>
      <c r="R17" s="20" t="s">
        <v>854</v>
      </c>
      <c r="S17" s="21" t="s">
        <v>854</v>
      </c>
      <c r="T17" s="28" t="str">
        <f t="shared" si="0"/>
        <v/>
      </c>
      <c r="U17" s="306" t="str">
        <f>IF(COUNTIF(個票ｰ1001!$U$76:$U$165,$C17),"○","")</f>
        <v/>
      </c>
      <c r="V17" s="306" t="str">
        <f t="shared" si="1"/>
        <v/>
      </c>
    </row>
    <row r="18" spans="1:22" ht="14.25">
      <c r="A18" s="1627"/>
      <c r="B18" s="1624"/>
      <c r="C18" s="376" t="s">
        <v>855</v>
      </c>
      <c r="D18" s="302"/>
      <c r="E18" s="19" t="s">
        <v>851</v>
      </c>
      <c r="F18" s="19" t="s">
        <v>851</v>
      </c>
      <c r="G18" s="20" t="s">
        <v>854</v>
      </c>
      <c r="H18" s="20" t="s">
        <v>854</v>
      </c>
      <c r="I18" s="20" t="s">
        <v>852</v>
      </c>
      <c r="J18" s="20" t="s">
        <v>852</v>
      </c>
      <c r="K18" s="20" t="s">
        <v>854</v>
      </c>
      <c r="L18" s="20" t="s">
        <v>852</v>
      </c>
      <c r="M18" s="20" t="s">
        <v>853</v>
      </c>
      <c r="N18" s="20" t="s">
        <v>852</v>
      </c>
      <c r="O18" s="20" t="s">
        <v>854</v>
      </c>
      <c r="P18" s="20" t="s">
        <v>852</v>
      </c>
      <c r="Q18" s="20" t="s">
        <v>852</v>
      </c>
      <c r="R18" s="20" t="s">
        <v>854</v>
      </c>
      <c r="S18" s="21" t="s">
        <v>854</v>
      </c>
      <c r="T18" s="28" t="str">
        <f t="shared" si="0"/>
        <v/>
      </c>
      <c r="U18" s="306" t="str">
        <f>IF(COUNTIF(個票ｰ1001!$U$76:$U$165,$C18),"○","")</f>
        <v/>
      </c>
      <c r="V18" s="306" t="str">
        <f t="shared" si="1"/>
        <v/>
      </c>
    </row>
    <row r="19" spans="1:22" ht="14.25">
      <c r="A19" s="1627"/>
      <c r="B19" s="1624"/>
      <c r="C19" s="376" t="s">
        <v>124</v>
      </c>
      <c r="D19" s="302"/>
      <c r="E19" s="20" t="s">
        <v>853</v>
      </c>
      <c r="F19" s="20" t="s">
        <v>853</v>
      </c>
      <c r="G19" s="20" t="s">
        <v>853</v>
      </c>
      <c r="H19" s="20" t="s">
        <v>854</v>
      </c>
      <c r="I19" s="20" t="s">
        <v>854</v>
      </c>
      <c r="J19" s="20" t="s">
        <v>854</v>
      </c>
      <c r="K19" s="20" t="s">
        <v>853</v>
      </c>
      <c r="L19" s="20" t="s">
        <v>854</v>
      </c>
      <c r="M19" s="20" t="s">
        <v>854</v>
      </c>
      <c r="N19" s="20" t="s">
        <v>853</v>
      </c>
      <c r="O19" s="20" t="s">
        <v>853</v>
      </c>
      <c r="P19" s="20" t="s">
        <v>853</v>
      </c>
      <c r="Q19" s="20" t="s">
        <v>854</v>
      </c>
      <c r="R19" s="20" t="s">
        <v>853</v>
      </c>
      <c r="S19" s="21" t="s">
        <v>854</v>
      </c>
      <c r="T19" s="28" t="str">
        <f t="shared" si="0"/>
        <v/>
      </c>
      <c r="U19" s="306" t="str">
        <f>IF(COUNTIF(個票ｰ1001!$U$76:$U$165,$C19),"○","")</f>
        <v/>
      </c>
      <c r="V19" s="306" t="str">
        <f t="shared" si="1"/>
        <v/>
      </c>
    </row>
    <row r="20" spans="1:22" ht="14.25">
      <c r="A20" s="1627"/>
      <c r="B20" s="1624" t="s">
        <v>856</v>
      </c>
      <c r="C20" s="376" t="s">
        <v>130</v>
      </c>
      <c r="D20" s="302"/>
      <c r="E20" s="19" t="s">
        <v>851</v>
      </c>
      <c r="F20" s="19" t="s">
        <v>851</v>
      </c>
      <c r="G20" s="20" t="s">
        <v>854</v>
      </c>
      <c r="H20" s="20" t="s">
        <v>853</v>
      </c>
      <c r="I20" s="20" t="s">
        <v>852</v>
      </c>
      <c r="J20" s="20" t="s">
        <v>852</v>
      </c>
      <c r="K20" s="20" t="s">
        <v>853</v>
      </c>
      <c r="L20" s="20" t="s">
        <v>852</v>
      </c>
      <c r="M20" s="20" t="s">
        <v>852</v>
      </c>
      <c r="N20" s="20" t="s">
        <v>852</v>
      </c>
      <c r="O20" s="20" t="s">
        <v>852</v>
      </c>
      <c r="P20" s="20" t="s">
        <v>852</v>
      </c>
      <c r="Q20" s="20" t="s">
        <v>852</v>
      </c>
      <c r="R20" s="20" t="s">
        <v>854</v>
      </c>
      <c r="S20" s="21" t="s">
        <v>852</v>
      </c>
      <c r="T20" s="28" t="str">
        <f t="shared" si="0"/>
        <v/>
      </c>
      <c r="U20" s="306" t="str">
        <f>IF(COUNTIF(個票ｰ1001!$U$76:$U$165,$C20),"○","")</f>
        <v/>
      </c>
      <c r="V20" s="306" t="str">
        <f t="shared" si="1"/>
        <v/>
      </c>
    </row>
    <row r="21" spans="1:22" ht="14.25">
      <c r="A21" s="1627"/>
      <c r="B21" s="1624"/>
      <c r="C21" s="376" t="s">
        <v>137</v>
      </c>
      <c r="D21" s="302"/>
      <c r="E21" s="19" t="s">
        <v>851</v>
      </c>
      <c r="F21" s="19" t="s">
        <v>851</v>
      </c>
      <c r="G21" s="20" t="s">
        <v>852</v>
      </c>
      <c r="H21" s="20" t="s">
        <v>853</v>
      </c>
      <c r="I21" s="20" t="s">
        <v>852</v>
      </c>
      <c r="J21" s="20" t="s">
        <v>852</v>
      </c>
      <c r="K21" s="20" t="s">
        <v>853</v>
      </c>
      <c r="L21" s="20" t="s">
        <v>854</v>
      </c>
      <c r="M21" s="20" t="s">
        <v>852</v>
      </c>
      <c r="N21" s="20" t="s">
        <v>852</v>
      </c>
      <c r="O21" s="20" t="s">
        <v>852</v>
      </c>
      <c r="P21" s="20" t="s">
        <v>852</v>
      </c>
      <c r="Q21" s="20" t="s">
        <v>852</v>
      </c>
      <c r="R21" s="20" t="s">
        <v>854</v>
      </c>
      <c r="S21" s="21" t="s">
        <v>852</v>
      </c>
      <c r="T21" s="28" t="str">
        <f t="shared" si="0"/>
        <v/>
      </c>
      <c r="U21" s="306" t="str">
        <f>IF(COUNTIF(個票ｰ1001!$U$76:$U$165,$C21),"○","")</f>
        <v/>
      </c>
      <c r="V21" s="306" t="str">
        <f t="shared" si="1"/>
        <v/>
      </c>
    </row>
    <row r="22" spans="1:22" ht="14.25">
      <c r="A22" s="1627"/>
      <c r="B22" s="1624"/>
      <c r="C22" s="376" t="s">
        <v>143</v>
      </c>
      <c r="D22" s="302"/>
      <c r="E22" s="19" t="s">
        <v>851</v>
      </c>
      <c r="F22" s="19" t="s">
        <v>851</v>
      </c>
      <c r="G22" s="20" t="s">
        <v>854</v>
      </c>
      <c r="H22" s="20" t="s">
        <v>853</v>
      </c>
      <c r="I22" s="20" t="s">
        <v>852</v>
      </c>
      <c r="J22" s="20" t="s">
        <v>852</v>
      </c>
      <c r="K22" s="20" t="s">
        <v>853</v>
      </c>
      <c r="L22" s="20" t="s">
        <v>854</v>
      </c>
      <c r="M22" s="20" t="s">
        <v>854</v>
      </c>
      <c r="N22" s="20" t="s">
        <v>854</v>
      </c>
      <c r="O22" s="20" t="s">
        <v>854</v>
      </c>
      <c r="P22" s="20" t="s">
        <v>852</v>
      </c>
      <c r="Q22" s="20" t="s">
        <v>852</v>
      </c>
      <c r="R22" s="20" t="s">
        <v>854</v>
      </c>
      <c r="S22" s="21" t="s">
        <v>852</v>
      </c>
      <c r="T22" s="28" t="str">
        <f t="shared" si="0"/>
        <v/>
      </c>
      <c r="U22" s="306" t="str">
        <f>IF(COUNTIF(個票ｰ1001!$U$76:$U$165,$C22),"○","")</f>
        <v/>
      </c>
      <c r="V22" s="306" t="str">
        <f t="shared" si="1"/>
        <v/>
      </c>
    </row>
    <row r="23" spans="1:22" ht="14.25">
      <c r="A23" s="1627"/>
      <c r="B23" s="1624"/>
      <c r="C23" s="376" t="s">
        <v>857</v>
      </c>
      <c r="D23" s="302"/>
      <c r="E23" s="19" t="s">
        <v>851</v>
      </c>
      <c r="F23" s="19" t="s">
        <v>851</v>
      </c>
      <c r="G23" s="20" t="s">
        <v>854</v>
      </c>
      <c r="H23" s="20" t="s">
        <v>853</v>
      </c>
      <c r="I23" s="20" t="s">
        <v>852</v>
      </c>
      <c r="J23" s="20" t="s">
        <v>852</v>
      </c>
      <c r="K23" s="20" t="s">
        <v>853</v>
      </c>
      <c r="L23" s="20" t="s">
        <v>854</v>
      </c>
      <c r="M23" s="20" t="s">
        <v>852</v>
      </c>
      <c r="N23" s="20" t="s">
        <v>852</v>
      </c>
      <c r="O23" s="20" t="s">
        <v>852</v>
      </c>
      <c r="P23" s="20" t="s">
        <v>852</v>
      </c>
      <c r="Q23" s="20" t="s">
        <v>852</v>
      </c>
      <c r="R23" s="20" t="s">
        <v>854</v>
      </c>
      <c r="S23" s="21" t="s">
        <v>852</v>
      </c>
      <c r="T23" s="28" t="str">
        <f t="shared" si="0"/>
        <v/>
      </c>
      <c r="U23" s="306" t="str">
        <f>IF(COUNTIF(個票ｰ1001!$U$76:$U$165,$C23),"○","")</f>
        <v/>
      </c>
      <c r="V23" s="306" t="str">
        <f t="shared" si="1"/>
        <v/>
      </c>
    </row>
    <row r="24" spans="1:22" ht="14.25">
      <c r="A24" s="1627"/>
      <c r="B24" s="1624"/>
      <c r="C24" s="376" t="s">
        <v>153</v>
      </c>
      <c r="D24" s="302"/>
      <c r="E24" s="20" t="s">
        <v>853</v>
      </c>
      <c r="F24" s="20" t="s">
        <v>853</v>
      </c>
      <c r="G24" s="20" t="s">
        <v>852</v>
      </c>
      <c r="H24" s="20" t="s">
        <v>853</v>
      </c>
      <c r="I24" s="20" t="s">
        <v>853</v>
      </c>
      <c r="J24" s="20" t="s">
        <v>853</v>
      </c>
      <c r="K24" s="20" t="s">
        <v>854</v>
      </c>
      <c r="L24" s="20" t="s">
        <v>852</v>
      </c>
      <c r="M24" s="20" t="s">
        <v>852</v>
      </c>
      <c r="N24" s="20" t="s">
        <v>852</v>
      </c>
      <c r="O24" s="20" t="s">
        <v>852</v>
      </c>
      <c r="P24" s="20" t="s">
        <v>852</v>
      </c>
      <c r="Q24" s="20" t="s">
        <v>852</v>
      </c>
      <c r="R24" s="20" t="s">
        <v>854</v>
      </c>
      <c r="S24" s="21" t="s">
        <v>852</v>
      </c>
      <c r="T24" s="28" t="str">
        <f t="shared" si="0"/>
        <v/>
      </c>
      <c r="U24" s="306" t="str">
        <f>IF(COUNTIF(個票ｰ1001!$U$76:$U$165,$C24),"○","")</f>
        <v/>
      </c>
      <c r="V24" s="306" t="str">
        <f t="shared" si="1"/>
        <v/>
      </c>
    </row>
    <row r="25" spans="1:22" ht="14.25">
      <c r="A25" s="1627"/>
      <c r="B25" s="1624"/>
      <c r="C25" s="376" t="s">
        <v>156</v>
      </c>
      <c r="D25" s="302"/>
      <c r="E25" s="20" t="s">
        <v>853</v>
      </c>
      <c r="F25" s="20" t="s">
        <v>853</v>
      </c>
      <c r="G25" s="20" t="s">
        <v>852</v>
      </c>
      <c r="H25" s="20" t="s">
        <v>854</v>
      </c>
      <c r="I25" s="20" t="s">
        <v>854</v>
      </c>
      <c r="J25" s="20" t="s">
        <v>853</v>
      </c>
      <c r="K25" s="20" t="s">
        <v>854</v>
      </c>
      <c r="L25" s="20" t="s">
        <v>852</v>
      </c>
      <c r="M25" s="20" t="s">
        <v>852</v>
      </c>
      <c r="N25" s="20" t="s">
        <v>852</v>
      </c>
      <c r="O25" s="20" t="s">
        <v>852</v>
      </c>
      <c r="P25" s="20" t="s">
        <v>852</v>
      </c>
      <c r="Q25" s="20" t="s">
        <v>852</v>
      </c>
      <c r="R25" s="20" t="s">
        <v>854</v>
      </c>
      <c r="S25" s="21" t="s">
        <v>852</v>
      </c>
      <c r="T25" s="28" t="str">
        <f t="shared" si="0"/>
        <v/>
      </c>
      <c r="U25" s="306" t="str">
        <f>IF(COUNTIF(個票ｰ1001!$U$76:$U$165,$C25),"○","")</f>
        <v/>
      </c>
      <c r="V25" s="306" t="str">
        <f t="shared" si="1"/>
        <v/>
      </c>
    </row>
    <row r="26" spans="1:22" ht="14.25">
      <c r="A26" s="1627"/>
      <c r="B26" s="1624" t="s">
        <v>159</v>
      </c>
      <c r="C26" s="376" t="s">
        <v>158</v>
      </c>
      <c r="D26" s="302"/>
      <c r="E26" s="20" t="s">
        <v>853</v>
      </c>
      <c r="F26" s="20" t="s">
        <v>853</v>
      </c>
      <c r="G26" s="20" t="s">
        <v>854</v>
      </c>
      <c r="H26" s="19" t="s">
        <v>851</v>
      </c>
      <c r="I26" s="19" t="s">
        <v>851</v>
      </c>
      <c r="J26" s="20" t="s">
        <v>854</v>
      </c>
      <c r="K26" s="20" t="s">
        <v>853</v>
      </c>
      <c r="L26" s="20" t="s">
        <v>854</v>
      </c>
      <c r="M26" s="20" t="s">
        <v>854</v>
      </c>
      <c r="N26" s="20" t="s">
        <v>854</v>
      </c>
      <c r="O26" s="20" t="s">
        <v>854</v>
      </c>
      <c r="P26" s="20" t="s">
        <v>852</v>
      </c>
      <c r="Q26" s="20" t="s">
        <v>854</v>
      </c>
      <c r="R26" s="20" t="s">
        <v>854</v>
      </c>
      <c r="S26" s="21" t="s">
        <v>852</v>
      </c>
      <c r="T26" s="28" t="str">
        <f t="shared" si="0"/>
        <v/>
      </c>
      <c r="U26" s="306" t="str">
        <f>IF(COUNTIF(個票ｰ1001!$U$76:$U$165,$C26),"○","")</f>
        <v/>
      </c>
      <c r="V26" s="306" t="str">
        <f t="shared" si="1"/>
        <v/>
      </c>
    </row>
    <row r="27" spans="1:22" ht="14.25">
      <c r="A27" s="1627"/>
      <c r="B27" s="1624"/>
      <c r="C27" s="376" t="s">
        <v>161</v>
      </c>
      <c r="D27" s="302"/>
      <c r="E27" s="20" t="s">
        <v>853</v>
      </c>
      <c r="F27" s="20" t="s">
        <v>853</v>
      </c>
      <c r="G27" s="20" t="s">
        <v>854</v>
      </c>
      <c r="H27" s="19" t="s">
        <v>851</v>
      </c>
      <c r="I27" s="19" t="s">
        <v>851</v>
      </c>
      <c r="J27" s="20" t="s">
        <v>854</v>
      </c>
      <c r="K27" s="20" t="s">
        <v>853</v>
      </c>
      <c r="L27" s="20" t="s">
        <v>854</v>
      </c>
      <c r="M27" s="20" t="s">
        <v>854</v>
      </c>
      <c r="N27" s="20" t="s">
        <v>854</v>
      </c>
      <c r="O27" s="20" t="s">
        <v>854</v>
      </c>
      <c r="P27" s="20" t="s">
        <v>852</v>
      </c>
      <c r="Q27" s="20" t="s">
        <v>854</v>
      </c>
      <c r="R27" s="20" t="s">
        <v>854</v>
      </c>
      <c r="S27" s="21" t="s">
        <v>852</v>
      </c>
      <c r="T27" s="28" t="str">
        <f t="shared" si="0"/>
        <v/>
      </c>
      <c r="U27" s="306" t="str">
        <f>IF(COUNTIF(個票ｰ1001!$U$76:$U$165,$C27),"○","")</f>
        <v/>
      </c>
      <c r="V27" s="306" t="str">
        <f t="shared" si="1"/>
        <v/>
      </c>
    </row>
    <row r="28" spans="1:22" ht="14.25">
      <c r="A28" s="1627"/>
      <c r="B28" s="1624"/>
      <c r="C28" s="376" t="s">
        <v>163</v>
      </c>
      <c r="D28" s="302"/>
      <c r="E28" s="20" t="s">
        <v>852</v>
      </c>
      <c r="F28" s="20" t="s">
        <v>852</v>
      </c>
      <c r="G28" s="20" t="s">
        <v>852</v>
      </c>
      <c r="H28" s="20" t="s">
        <v>853</v>
      </c>
      <c r="I28" s="19" t="s">
        <v>851</v>
      </c>
      <c r="J28" s="20" t="s">
        <v>854</v>
      </c>
      <c r="K28" s="20" t="s">
        <v>854</v>
      </c>
      <c r="L28" s="20" t="s">
        <v>852</v>
      </c>
      <c r="M28" s="20" t="s">
        <v>854</v>
      </c>
      <c r="N28" s="20" t="s">
        <v>853</v>
      </c>
      <c r="O28" s="20" t="s">
        <v>852</v>
      </c>
      <c r="P28" s="20" t="s">
        <v>852</v>
      </c>
      <c r="Q28" s="20" t="s">
        <v>852</v>
      </c>
      <c r="R28" s="20" t="s">
        <v>854</v>
      </c>
      <c r="S28" s="21" t="s">
        <v>852</v>
      </c>
      <c r="T28" s="28" t="str">
        <f t="shared" si="0"/>
        <v/>
      </c>
      <c r="U28" s="306" t="str">
        <f>IF(COUNTIF(個票ｰ1001!$U$76:$U$165,$C28),"○","")</f>
        <v/>
      </c>
      <c r="V28" s="306" t="str">
        <f t="shared" si="1"/>
        <v/>
      </c>
    </row>
    <row r="29" spans="1:22" ht="14.25">
      <c r="A29" s="1627"/>
      <c r="B29" s="1624"/>
      <c r="C29" s="376" t="s">
        <v>165</v>
      </c>
      <c r="D29" s="302"/>
      <c r="E29" s="20" t="s">
        <v>854</v>
      </c>
      <c r="F29" s="20" t="s">
        <v>854</v>
      </c>
      <c r="G29" s="20" t="s">
        <v>854</v>
      </c>
      <c r="H29" s="19" t="s">
        <v>851</v>
      </c>
      <c r="I29" s="19" t="s">
        <v>851</v>
      </c>
      <c r="J29" s="20" t="s">
        <v>854</v>
      </c>
      <c r="K29" s="20" t="s">
        <v>853</v>
      </c>
      <c r="L29" s="20" t="s">
        <v>853</v>
      </c>
      <c r="M29" s="20" t="s">
        <v>854</v>
      </c>
      <c r="N29" s="20" t="s">
        <v>853</v>
      </c>
      <c r="O29" s="20" t="s">
        <v>852</v>
      </c>
      <c r="P29" s="20" t="s">
        <v>854</v>
      </c>
      <c r="Q29" s="20" t="s">
        <v>852</v>
      </c>
      <c r="R29" s="20" t="s">
        <v>854</v>
      </c>
      <c r="S29" s="21" t="s">
        <v>852</v>
      </c>
      <c r="T29" s="28" t="str">
        <f t="shared" si="0"/>
        <v/>
      </c>
      <c r="U29" s="306" t="str">
        <f>IF(COUNTIF(個票ｰ1001!$U$76:$U$165,$C29),"○","")</f>
        <v/>
      </c>
      <c r="V29" s="306" t="str">
        <f t="shared" si="1"/>
        <v/>
      </c>
    </row>
    <row r="30" spans="1:22" ht="14.25">
      <c r="A30" s="1627"/>
      <c r="B30" s="1624"/>
      <c r="C30" s="376" t="s">
        <v>167</v>
      </c>
      <c r="D30" s="302"/>
      <c r="E30" s="20" t="s">
        <v>852</v>
      </c>
      <c r="F30" s="20" t="s">
        <v>852</v>
      </c>
      <c r="G30" s="20" t="s">
        <v>852</v>
      </c>
      <c r="H30" s="20" t="s">
        <v>854</v>
      </c>
      <c r="I30" s="20" t="s">
        <v>854</v>
      </c>
      <c r="J30" s="19" t="s">
        <v>851</v>
      </c>
      <c r="K30" s="20" t="s">
        <v>852</v>
      </c>
      <c r="L30" s="20" t="s">
        <v>852</v>
      </c>
      <c r="M30" s="20" t="s">
        <v>852</v>
      </c>
      <c r="N30" s="20" t="s">
        <v>854</v>
      </c>
      <c r="O30" s="20" t="s">
        <v>852</v>
      </c>
      <c r="P30" s="20" t="s">
        <v>852</v>
      </c>
      <c r="Q30" s="20" t="s">
        <v>852</v>
      </c>
      <c r="R30" s="20" t="s">
        <v>854</v>
      </c>
      <c r="S30" s="21" t="s">
        <v>852</v>
      </c>
      <c r="T30" s="28" t="str">
        <f t="shared" si="0"/>
        <v/>
      </c>
      <c r="U30" s="306" t="str">
        <f>IF(COUNTIF(個票ｰ1001!$U$76:$U$165,$C30),"○","")</f>
        <v/>
      </c>
      <c r="V30" s="306" t="str">
        <f t="shared" si="1"/>
        <v/>
      </c>
    </row>
    <row r="31" spans="1:22" ht="14.25">
      <c r="A31" s="1623" t="s">
        <v>170</v>
      </c>
      <c r="B31" s="1624" t="s">
        <v>858</v>
      </c>
      <c r="C31" s="376" t="s">
        <v>169</v>
      </c>
      <c r="D31" s="302"/>
      <c r="E31" s="20" t="s">
        <v>853</v>
      </c>
      <c r="F31" s="20" t="s">
        <v>853</v>
      </c>
      <c r="G31" s="20" t="s">
        <v>853</v>
      </c>
      <c r="H31" s="20" t="s">
        <v>854</v>
      </c>
      <c r="I31" s="20" t="s">
        <v>852</v>
      </c>
      <c r="J31" s="20" t="s">
        <v>852</v>
      </c>
      <c r="K31" s="19" t="s">
        <v>851</v>
      </c>
      <c r="L31" s="20" t="s">
        <v>853</v>
      </c>
      <c r="M31" s="20" t="s">
        <v>853</v>
      </c>
      <c r="N31" s="20" t="s">
        <v>853</v>
      </c>
      <c r="O31" s="20" t="s">
        <v>853</v>
      </c>
      <c r="P31" s="20" t="s">
        <v>853</v>
      </c>
      <c r="Q31" s="20" t="s">
        <v>853</v>
      </c>
      <c r="R31" s="20" t="s">
        <v>853</v>
      </c>
      <c r="S31" s="21" t="s">
        <v>854</v>
      </c>
      <c r="T31" s="28" t="str">
        <f t="shared" si="0"/>
        <v/>
      </c>
      <c r="U31" s="306" t="str">
        <f>IF(COUNTIF(個票ｰ1001!$U$76:$U$165,$C31),"○","")</f>
        <v/>
      </c>
      <c r="V31" s="306" t="str">
        <f t="shared" si="1"/>
        <v/>
      </c>
    </row>
    <row r="32" spans="1:22" ht="14.25">
      <c r="A32" s="1623"/>
      <c r="B32" s="1624"/>
      <c r="C32" s="376" t="s">
        <v>172</v>
      </c>
      <c r="D32" s="302"/>
      <c r="E32" s="20" t="s">
        <v>853</v>
      </c>
      <c r="F32" s="20" t="s">
        <v>853</v>
      </c>
      <c r="G32" s="20" t="s">
        <v>854</v>
      </c>
      <c r="H32" s="20" t="s">
        <v>854</v>
      </c>
      <c r="I32" s="20" t="s">
        <v>852</v>
      </c>
      <c r="J32" s="20" t="s">
        <v>852</v>
      </c>
      <c r="K32" s="19" t="s">
        <v>851</v>
      </c>
      <c r="L32" s="20" t="s">
        <v>854</v>
      </c>
      <c r="M32" s="20" t="s">
        <v>854</v>
      </c>
      <c r="N32" s="20" t="s">
        <v>854</v>
      </c>
      <c r="O32" s="20" t="s">
        <v>854</v>
      </c>
      <c r="P32" s="20" t="s">
        <v>854</v>
      </c>
      <c r="Q32" s="20" t="s">
        <v>854</v>
      </c>
      <c r="R32" s="20" t="s">
        <v>853</v>
      </c>
      <c r="S32" s="21" t="s">
        <v>854</v>
      </c>
      <c r="T32" s="28" t="str">
        <f t="shared" si="0"/>
        <v/>
      </c>
      <c r="U32" s="306" t="str">
        <f>IF(COUNTIF(個票ｰ1001!$U$76:$U$165,$C32),"○","")</f>
        <v/>
      </c>
      <c r="V32" s="306" t="str">
        <f t="shared" si="1"/>
        <v/>
      </c>
    </row>
    <row r="33" spans="1:22" ht="14.25">
      <c r="A33" s="1623"/>
      <c r="B33" s="1624"/>
      <c r="C33" s="376" t="s">
        <v>173</v>
      </c>
      <c r="D33" s="302"/>
      <c r="E33" s="20" t="s">
        <v>854</v>
      </c>
      <c r="F33" s="20" t="s">
        <v>854</v>
      </c>
      <c r="G33" s="20" t="s">
        <v>854</v>
      </c>
      <c r="H33" s="20" t="s">
        <v>854</v>
      </c>
      <c r="I33" s="20" t="s">
        <v>852</v>
      </c>
      <c r="J33" s="20" t="s">
        <v>852</v>
      </c>
      <c r="K33" s="19" t="s">
        <v>851</v>
      </c>
      <c r="L33" s="20" t="s">
        <v>853</v>
      </c>
      <c r="M33" s="20" t="s">
        <v>854</v>
      </c>
      <c r="N33" s="20" t="s">
        <v>854</v>
      </c>
      <c r="O33" s="20" t="s">
        <v>854</v>
      </c>
      <c r="P33" s="20" t="s">
        <v>854</v>
      </c>
      <c r="Q33" s="20" t="s">
        <v>854</v>
      </c>
      <c r="R33" s="20" t="s">
        <v>853</v>
      </c>
      <c r="S33" s="21" t="s">
        <v>854</v>
      </c>
      <c r="T33" s="28" t="str">
        <f t="shared" si="0"/>
        <v/>
      </c>
      <c r="U33" s="306" t="str">
        <f>IF(COUNTIF(個票ｰ1001!$U$76:$U$165,$C33),"○","")</f>
        <v/>
      </c>
      <c r="V33" s="306" t="str">
        <f t="shared" si="1"/>
        <v/>
      </c>
    </row>
    <row r="34" spans="1:22" ht="14.25">
      <c r="A34" s="1623"/>
      <c r="B34" s="1628" t="s">
        <v>859</v>
      </c>
      <c r="C34" s="376" t="s">
        <v>174</v>
      </c>
      <c r="D34" s="302"/>
      <c r="E34" s="20" t="s">
        <v>852</v>
      </c>
      <c r="F34" s="20" t="s">
        <v>852</v>
      </c>
      <c r="G34" s="20" t="s">
        <v>852</v>
      </c>
      <c r="H34" s="20" t="s">
        <v>852</v>
      </c>
      <c r="I34" s="20" t="s">
        <v>852</v>
      </c>
      <c r="J34" s="20" t="s">
        <v>852</v>
      </c>
      <c r="K34" s="20" t="s">
        <v>854</v>
      </c>
      <c r="L34" s="19" t="s">
        <v>851</v>
      </c>
      <c r="M34" s="20" t="s">
        <v>854</v>
      </c>
      <c r="N34" s="20" t="s">
        <v>854</v>
      </c>
      <c r="O34" s="20" t="s">
        <v>854</v>
      </c>
      <c r="P34" s="20" t="s">
        <v>854</v>
      </c>
      <c r="Q34" s="20" t="s">
        <v>854</v>
      </c>
      <c r="R34" s="20" t="s">
        <v>854</v>
      </c>
      <c r="S34" s="21" t="s">
        <v>854</v>
      </c>
      <c r="T34" s="28" t="str">
        <f t="shared" si="0"/>
        <v/>
      </c>
      <c r="U34" s="306" t="str">
        <f>IF(COUNTIF(個票ｰ1001!$U$76:$U$165,$C34),"○","")</f>
        <v/>
      </c>
      <c r="V34" s="306" t="str">
        <f t="shared" si="1"/>
        <v/>
      </c>
    </row>
    <row r="35" spans="1:22" ht="14.25">
      <c r="A35" s="1623"/>
      <c r="B35" s="1628"/>
      <c r="C35" s="376" t="s">
        <v>176</v>
      </c>
      <c r="D35" s="302"/>
      <c r="E35" s="20" t="s">
        <v>852</v>
      </c>
      <c r="F35" s="20" t="s">
        <v>852</v>
      </c>
      <c r="G35" s="20" t="s">
        <v>852</v>
      </c>
      <c r="H35" s="20" t="s">
        <v>852</v>
      </c>
      <c r="I35" s="20" t="s">
        <v>852</v>
      </c>
      <c r="J35" s="20" t="s">
        <v>852</v>
      </c>
      <c r="K35" s="20" t="s">
        <v>854</v>
      </c>
      <c r="L35" s="19" t="s">
        <v>851</v>
      </c>
      <c r="M35" s="20" t="s">
        <v>854</v>
      </c>
      <c r="N35" s="20" t="s">
        <v>854</v>
      </c>
      <c r="O35" s="20" t="s">
        <v>854</v>
      </c>
      <c r="P35" s="20" t="s">
        <v>854</v>
      </c>
      <c r="Q35" s="20" t="s">
        <v>854</v>
      </c>
      <c r="R35" s="20" t="s">
        <v>854</v>
      </c>
      <c r="S35" s="21" t="s">
        <v>854</v>
      </c>
      <c r="T35" s="28" t="str">
        <f t="shared" si="0"/>
        <v/>
      </c>
      <c r="U35" s="306" t="str">
        <f>IF(COUNTIF(個票ｰ1001!$U$76:$U$165,$C35),"○","")</f>
        <v/>
      </c>
      <c r="V35" s="306" t="str">
        <f t="shared" si="1"/>
        <v/>
      </c>
    </row>
    <row r="36" spans="1:22" ht="14.25">
      <c r="A36" s="1623"/>
      <c r="B36" s="1628" t="s">
        <v>860</v>
      </c>
      <c r="C36" s="376" t="s">
        <v>177</v>
      </c>
      <c r="D36" s="302"/>
      <c r="E36" s="20" t="s">
        <v>852</v>
      </c>
      <c r="F36" s="20" t="s">
        <v>852</v>
      </c>
      <c r="G36" s="20" t="s">
        <v>852</v>
      </c>
      <c r="H36" s="20" t="s">
        <v>852</v>
      </c>
      <c r="I36" s="20" t="s">
        <v>852</v>
      </c>
      <c r="J36" s="20" t="s">
        <v>852</v>
      </c>
      <c r="K36" s="20" t="s">
        <v>854</v>
      </c>
      <c r="L36" s="20" t="s">
        <v>854</v>
      </c>
      <c r="M36" s="19" t="s">
        <v>851</v>
      </c>
      <c r="N36" s="20" t="s">
        <v>854</v>
      </c>
      <c r="O36" s="20" t="s">
        <v>853</v>
      </c>
      <c r="P36" s="20" t="s">
        <v>853</v>
      </c>
      <c r="Q36" s="20" t="s">
        <v>854</v>
      </c>
      <c r="R36" s="20" t="s">
        <v>854</v>
      </c>
      <c r="S36" s="21" t="s">
        <v>854</v>
      </c>
      <c r="T36" s="28" t="str">
        <f t="shared" si="0"/>
        <v/>
      </c>
      <c r="U36" s="306" t="str">
        <f>IF(COUNTIF(個票ｰ1001!$U$76:$U$165,$C36),"○","")</f>
        <v/>
      </c>
      <c r="V36" s="306" t="str">
        <f t="shared" si="1"/>
        <v/>
      </c>
    </row>
    <row r="37" spans="1:22" ht="14.25">
      <c r="A37" s="1623"/>
      <c r="B37" s="1628"/>
      <c r="C37" s="376" t="s">
        <v>179</v>
      </c>
      <c r="D37" s="302"/>
      <c r="E37" s="20" t="s">
        <v>852</v>
      </c>
      <c r="F37" s="20" t="s">
        <v>852</v>
      </c>
      <c r="G37" s="20" t="s">
        <v>852</v>
      </c>
      <c r="H37" s="20" t="s">
        <v>852</v>
      </c>
      <c r="I37" s="20" t="s">
        <v>852</v>
      </c>
      <c r="J37" s="20" t="s">
        <v>852</v>
      </c>
      <c r="K37" s="20" t="s">
        <v>854</v>
      </c>
      <c r="L37" s="20" t="s">
        <v>854</v>
      </c>
      <c r="M37" s="19" t="s">
        <v>851</v>
      </c>
      <c r="N37" s="20" t="s">
        <v>854</v>
      </c>
      <c r="O37" s="20" t="s">
        <v>853</v>
      </c>
      <c r="P37" s="20" t="s">
        <v>853</v>
      </c>
      <c r="Q37" s="20" t="s">
        <v>854</v>
      </c>
      <c r="R37" s="20" t="s">
        <v>854</v>
      </c>
      <c r="S37" s="21" t="s">
        <v>854</v>
      </c>
      <c r="T37" s="28" t="str">
        <f t="shared" si="0"/>
        <v/>
      </c>
      <c r="U37" s="306" t="str">
        <f>IF(COUNTIF(個票ｰ1001!$U$76:$U$165,$C37),"○","")</f>
        <v/>
      </c>
      <c r="V37" s="306" t="str">
        <f t="shared" si="1"/>
        <v/>
      </c>
    </row>
    <row r="38" spans="1:22" ht="14.25">
      <c r="A38" s="1623" t="s">
        <v>181</v>
      </c>
      <c r="B38" s="1624" t="s">
        <v>182</v>
      </c>
      <c r="C38" s="376" t="s">
        <v>180</v>
      </c>
      <c r="D38" s="302"/>
      <c r="E38" s="20" t="s">
        <v>852</v>
      </c>
      <c r="F38" s="20" t="s">
        <v>852</v>
      </c>
      <c r="G38" s="20" t="s">
        <v>852</v>
      </c>
      <c r="H38" s="20" t="s">
        <v>852</v>
      </c>
      <c r="I38" s="20" t="s">
        <v>854</v>
      </c>
      <c r="J38" s="20" t="s">
        <v>852</v>
      </c>
      <c r="K38" s="20" t="s">
        <v>852</v>
      </c>
      <c r="L38" s="20" t="s">
        <v>853</v>
      </c>
      <c r="M38" s="20" t="s">
        <v>853</v>
      </c>
      <c r="N38" s="19" t="s">
        <v>851</v>
      </c>
      <c r="O38" s="19" t="s">
        <v>851</v>
      </c>
      <c r="P38" s="19" t="s">
        <v>851</v>
      </c>
      <c r="Q38" s="20" t="s">
        <v>853</v>
      </c>
      <c r="R38" s="20" t="s">
        <v>854</v>
      </c>
      <c r="S38" s="21" t="s">
        <v>853</v>
      </c>
      <c r="T38" s="28" t="str">
        <f t="shared" si="0"/>
        <v/>
      </c>
      <c r="U38" s="306" t="str">
        <f>IF(COUNTIF(個票ｰ1001!$U$76:$U$165,$C38),"○","")</f>
        <v/>
      </c>
      <c r="V38" s="306" t="str">
        <f t="shared" si="1"/>
        <v/>
      </c>
    </row>
    <row r="39" spans="1:22" ht="14.25">
      <c r="A39" s="1623"/>
      <c r="B39" s="1624"/>
      <c r="C39" s="376" t="s">
        <v>183</v>
      </c>
      <c r="D39" s="302"/>
      <c r="E39" s="20" t="s">
        <v>852</v>
      </c>
      <c r="F39" s="20" t="s">
        <v>852</v>
      </c>
      <c r="G39" s="20" t="s">
        <v>852</v>
      </c>
      <c r="H39" s="20" t="s">
        <v>852</v>
      </c>
      <c r="I39" s="20" t="s">
        <v>853</v>
      </c>
      <c r="J39" s="20" t="s">
        <v>852</v>
      </c>
      <c r="K39" s="20" t="s">
        <v>853</v>
      </c>
      <c r="L39" s="20" t="s">
        <v>853</v>
      </c>
      <c r="M39" s="20" t="s">
        <v>853</v>
      </c>
      <c r="N39" s="19" t="s">
        <v>851</v>
      </c>
      <c r="O39" s="19" t="s">
        <v>851</v>
      </c>
      <c r="P39" s="20" t="s">
        <v>853</v>
      </c>
      <c r="Q39" s="20" t="s">
        <v>853</v>
      </c>
      <c r="R39" s="20" t="s">
        <v>852</v>
      </c>
      <c r="S39" s="21" t="s">
        <v>853</v>
      </c>
      <c r="T39" s="28" t="str">
        <f t="shared" si="0"/>
        <v/>
      </c>
      <c r="U39" s="306" t="str">
        <f>IF(COUNTIF(個票ｰ1001!$U$76:$U$165,$C39),"○","")</f>
        <v/>
      </c>
      <c r="V39" s="306" t="str">
        <f t="shared" si="1"/>
        <v/>
      </c>
    </row>
    <row r="40" spans="1:22" ht="14.25">
      <c r="A40" s="1623"/>
      <c r="B40" s="1624"/>
      <c r="C40" s="376" t="s">
        <v>861</v>
      </c>
      <c r="D40" s="302"/>
      <c r="E40" s="20" t="s">
        <v>852</v>
      </c>
      <c r="F40" s="20" t="s">
        <v>852</v>
      </c>
      <c r="G40" s="20" t="s">
        <v>852</v>
      </c>
      <c r="H40" s="20" t="s">
        <v>852</v>
      </c>
      <c r="I40" s="20" t="s">
        <v>854</v>
      </c>
      <c r="J40" s="20" t="s">
        <v>852</v>
      </c>
      <c r="K40" s="20" t="s">
        <v>854</v>
      </c>
      <c r="L40" s="20" t="s">
        <v>854</v>
      </c>
      <c r="M40" s="20" t="s">
        <v>853</v>
      </c>
      <c r="N40" s="19" t="s">
        <v>851</v>
      </c>
      <c r="O40" s="19" t="s">
        <v>851</v>
      </c>
      <c r="P40" s="20" t="s">
        <v>853</v>
      </c>
      <c r="Q40" s="20" t="s">
        <v>853</v>
      </c>
      <c r="R40" s="20" t="s">
        <v>854</v>
      </c>
      <c r="S40" s="21" t="s">
        <v>853</v>
      </c>
      <c r="T40" s="28" t="str">
        <f t="shared" si="0"/>
        <v/>
      </c>
      <c r="U40" s="306" t="str">
        <f>IF(COUNTIF(個票ｰ1001!$U$76:$U$165,$C40),"○","")</f>
        <v/>
      </c>
      <c r="V40" s="306" t="str">
        <f t="shared" si="1"/>
        <v/>
      </c>
    </row>
    <row r="41" spans="1:22" ht="14.25">
      <c r="A41" s="1623"/>
      <c r="B41" s="1624"/>
      <c r="C41" s="376" t="s">
        <v>185</v>
      </c>
      <c r="D41" s="302"/>
      <c r="E41" s="20" t="s">
        <v>854</v>
      </c>
      <c r="F41" s="20" t="s">
        <v>854</v>
      </c>
      <c r="G41" s="20" t="s">
        <v>854</v>
      </c>
      <c r="H41" s="20" t="s">
        <v>852</v>
      </c>
      <c r="I41" s="20" t="s">
        <v>854</v>
      </c>
      <c r="J41" s="20" t="s">
        <v>852</v>
      </c>
      <c r="K41" s="20" t="s">
        <v>854</v>
      </c>
      <c r="L41" s="20" t="s">
        <v>854</v>
      </c>
      <c r="M41" s="20" t="s">
        <v>853</v>
      </c>
      <c r="N41" s="19" t="s">
        <v>851</v>
      </c>
      <c r="O41" s="19" t="s">
        <v>851</v>
      </c>
      <c r="P41" s="20" t="s">
        <v>853</v>
      </c>
      <c r="Q41" s="20" t="s">
        <v>853</v>
      </c>
      <c r="R41" s="20" t="s">
        <v>852</v>
      </c>
      <c r="S41" s="21" t="s">
        <v>853</v>
      </c>
      <c r="T41" s="28" t="str">
        <f t="shared" si="0"/>
        <v/>
      </c>
      <c r="U41" s="306" t="str">
        <f>IF(COUNTIF(個票ｰ1001!$U$76:$U$165,$C41),"○","")</f>
        <v/>
      </c>
      <c r="V41" s="306" t="str">
        <f t="shared" si="1"/>
        <v/>
      </c>
    </row>
    <row r="42" spans="1:22" ht="14.25">
      <c r="A42" s="1623"/>
      <c r="B42" s="1624"/>
      <c r="C42" s="376" t="s">
        <v>186</v>
      </c>
      <c r="D42" s="302"/>
      <c r="E42" s="20" t="s">
        <v>852</v>
      </c>
      <c r="F42" s="20" t="s">
        <v>852</v>
      </c>
      <c r="G42" s="20" t="s">
        <v>852</v>
      </c>
      <c r="H42" s="20" t="s">
        <v>852</v>
      </c>
      <c r="I42" s="20" t="s">
        <v>854</v>
      </c>
      <c r="J42" s="20" t="s">
        <v>852</v>
      </c>
      <c r="K42" s="20" t="s">
        <v>852</v>
      </c>
      <c r="L42" s="20" t="s">
        <v>852</v>
      </c>
      <c r="M42" s="20" t="s">
        <v>854</v>
      </c>
      <c r="N42" s="19" t="s">
        <v>851</v>
      </c>
      <c r="O42" s="19" t="s">
        <v>851</v>
      </c>
      <c r="P42" s="20" t="s">
        <v>853</v>
      </c>
      <c r="Q42" s="20" t="s">
        <v>853</v>
      </c>
      <c r="R42" s="20" t="s">
        <v>852</v>
      </c>
      <c r="S42" s="21" t="s">
        <v>853</v>
      </c>
      <c r="T42" s="28" t="str">
        <f t="shared" si="0"/>
        <v/>
      </c>
      <c r="U42" s="306" t="str">
        <f>IF(COUNTIF(個票ｰ1001!$U$76:$U$165,$C42),"○","")</f>
        <v/>
      </c>
      <c r="V42" s="306" t="str">
        <f t="shared" si="1"/>
        <v/>
      </c>
    </row>
    <row r="43" spans="1:22" ht="14.25">
      <c r="A43" s="1623"/>
      <c r="B43" s="1624"/>
      <c r="C43" s="376" t="s">
        <v>187</v>
      </c>
      <c r="D43" s="302"/>
      <c r="E43" s="20" t="s">
        <v>852</v>
      </c>
      <c r="F43" s="20" t="s">
        <v>852</v>
      </c>
      <c r="G43" s="20" t="s">
        <v>852</v>
      </c>
      <c r="H43" s="20" t="s">
        <v>852</v>
      </c>
      <c r="I43" s="20" t="s">
        <v>854</v>
      </c>
      <c r="J43" s="20" t="s">
        <v>852</v>
      </c>
      <c r="K43" s="20" t="s">
        <v>852</v>
      </c>
      <c r="L43" s="20" t="s">
        <v>852</v>
      </c>
      <c r="M43" s="20" t="s">
        <v>854</v>
      </c>
      <c r="N43" s="19" t="s">
        <v>851</v>
      </c>
      <c r="O43" s="20" t="s">
        <v>853</v>
      </c>
      <c r="P43" s="20" t="s">
        <v>853</v>
      </c>
      <c r="Q43" s="20" t="s">
        <v>853</v>
      </c>
      <c r="R43" s="20" t="s">
        <v>852</v>
      </c>
      <c r="S43" s="21" t="s">
        <v>853</v>
      </c>
      <c r="T43" s="28" t="str">
        <f t="shared" si="0"/>
        <v/>
      </c>
      <c r="U43" s="306" t="str">
        <f>IF(COUNTIF(個票ｰ1001!$U$76:$U$165,$C43),"○","")</f>
        <v/>
      </c>
      <c r="V43" s="306" t="str">
        <f t="shared" si="1"/>
        <v/>
      </c>
    </row>
    <row r="44" spans="1:22" ht="14.25">
      <c r="A44" s="1623"/>
      <c r="B44" s="1624"/>
      <c r="C44" s="376" t="s">
        <v>188</v>
      </c>
      <c r="D44" s="302"/>
      <c r="E44" s="20" t="s">
        <v>852</v>
      </c>
      <c r="F44" s="20" t="s">
        <v>852</v>
      </c>
      <c r="G44" s="20" t="s">
        <v>852</v>
      </c>
      <c r="H44" s="20" t="s">
        <v>852</v>
      </c>
      <c r="I44" s="20" t="s">
        <v>854</v>
      </c>
      <c r="J44" s="20" t="s">
        <v>852</v>
      </c>
      <c r="K44" s="20" t="s">
        <v>852</v>
      </c>
      <c r="L44" s="20" t="s">
        <v>852</v>
      </c>
      <c r="M44" s="20" t="s">
        <v>853</v>
      </c>
      <c r="N44" s="20" t="s">
        <v>853</v>
      </c>
      <c r="O44" s="19" t="s">
        <v>851</v>
      </c>
      <c r="P44" s="20" t="s">
        <v>853</v>
      </c>
      <c r="Q44" s="20" t="s">
        <v>853</v>
      </c>
      <c r="R44" s="20" t="s">
        <v>852</v>
      </c>
      <c r="S44" s="21" t="s">
        <v>853</v>
      </c>
      <c r="T44" s="28" t="str">
        <f t="shared" si="0"/>
        <v/>
      </c>
      <c r="U44" s="306" t="str">
        <f>IF(COUNTIF(個票ｰ1001!$U$76:$U$165,$C44),"○","")</f>
        <v/>
      </c>
      <c r="V44" s="306" t="str">
        <f t="shared" si="1"/>
        <v/>
      </c>
    </row>
    <row r="45" spans="1:22" ht="14.25">
      <c r="A45" s="1623"/>
      <c r="B45" s="1624"/>
      <c r="C45" s="376" t="s">
        <v>189</v>
      </c>
      <c r="D45" s="302"/>
      <c r="E45" s="20" t="s">
        <v>852</v>
      </c>
      <c r="F45" s="20" t="s">
        <v>852</v>
      </c>
      <c r="G45" s="20" t="s">
        <v>852</v>
      </c>
      <c r="H45" s="20" t="s">
        <v>852</v>
      </c>
      <c r="I45" s="20" t="s">
        <v>854</v>
      </c>
      <c r="J45" s="20" t="s">
        <v>852</v>
      </c>
      <c r="K45" s="20" t="s">
        <v>852</v>
      </c>
      <c r="L45" s="20" t="s">
        <v>852</v>
      </c>
      <c r="M45" s="20" t="s">
        <v>853</v>
      </c>
      <c r="N45" s="20" t="s">
        <v>853</v>
      </c>
      <c r="O45" s="19" t="s">
        <v>851</v>
      </c>
      <c r="P45" s="19" t="s">
        <v>851</v>
      </c>
      <c r="Q45" s="20" t="s">
        <v>853</v>
      </c>
      <c r="R45" s="20" t="s">
        <v>853</v>
      </c>
      <c r="S45" s="23" t="s">
        <v>851</v>
      </c>
      <c r="T45" s="28" t="str">
        <f t="shared" si="0"/>
        <v/>
      </c>
      <c r="U45" s="306" t="str">
        <f>IF(COUNTIF(個票ｰ1001!$U$76:$U$165,$C45),"○","")</f>
        <v/>
      </c>
      <c r="V45" s="306" t="str">
        <f t="shared" si="1"/>
        <v/>
      </c>
    </row>
    <row r="46" spans="1:22" ht="14.25">
      <c r="A46" s="1623"/>
      <c r="B46" s="1624"/>
      <c r="C46" s="376" t="s">
        <v>190</v>
      </c>
      <c r="D46" s="302"/>
      <c r="E46" s="20" t="s">
        <v>852</v>
      </c>
      <c r="F46" s="20" t="s">
        <v>852</v>
      </c>
      <c r="G46" s="20" t="s">
        <v>852</v>
      </c>
      <c r="H46" s="20" t="s">
        <v>852</v>
      </c>
      <c r="I46" s="20" t="s">
        <v>854</v>
      </c>
      <c r="J46" s="20" t="s">
        <v>852</v>
      </c>
      <c r="K46" s="20" t="s">
        <v>854</v>
      </c>
      <c r="L46" s="20" t="s">
        <v>854</v>
      </c>
      <c r="M46" s="20" t="s">
        <v>854</v>
      </c>
      <c r="N46" s="20" t="s">
        <v>853</v>
      </c>
      <c r="O46" s="20" t="s">
        <v>853</v>
      </c>
      <c r="P46" s="19" t="s">
        <v>851</v>
      </c>
      <c r="Q46" s="20" t="s">
        <v>853</v>
      </c>
      <c r="R46" s="20" t="s">
        <v>854</v>
      </c>
      <c r="S46" s="23" t="s">
        <v>851</v>
      </c>
      <c r="T46" s="28" t="str">
        <f t="shared" si="0"/>
        <v/>
      </c>
      <c r="U46" s="306" t="str">
        <f>IF(COUNTIF(個票ｰ1001!$U$76:$U$165,$C46),"○","")</f>
        <v/>
      </c>
      <c r="V46" s="306" t="str">
        <f t="shared" si="1"/>
        <v/>
      </c>
    </row>
    <row r="47" spans="1:22" ht="14.25">
      <c r="A47" s="1623"/>
      <c r="B47" s="1624"/>
      <c r="C47" s="376" t="s">
        <v>191</v>
      </c>
      <c r="D47" s="302"/>
      <c r="E47" s="20" t="s">
        <v>852</v>
      </c>
      <c r="F47" s="20" t="s">
        <v>852</v>
      </c>
      <c r="G47" s="20" t="s">
        <v>854</v>
      </c>
      <c r="H47" s="20" t="s">
        <v>852</v>
      </c>
      <c r="I47" s="20" t="s">
        <v>854</v>
      </c>
      <c r="J47" s="20" t="s">
        <v>852</v>
      </c>
      <c r="K47" s="20" t="s">
        <v>854</v>
      </c>
      <c r="L47" s="20" t="s">
        <v>854</v>
      </c>
      <c r="M47" s="20" t="s">
        <v>853</v>
      </c>
      <c r="N47" s="20" t="s">
        <v>854</v>
      </c>
      <c r="O47" s="20" t="s">
        <v>853</v>
      </c>
      <c r="P47" s="20" t="s">
        <v>854</v>
      </c>
      <c r="Q47" s="20" t="s">
        <v>854</v>
      </c>
      <c r="R47" s="20" t="s">
        <v>854</v>
      </c>
      <c r="S47" s="21" t="s">
        <v>853</v>
      </c>
      <c r="T47" s="28" t="str">
        <f t="shared" si="0"/>
        <v/>
      </c>
      <c r="U47" s="306" t="str">
        <f>IF(COUNTIF(個票ｰ1001!$U$76:$U$165,$C47),"○","")</f>
        <v/>
      </c>
      <c r="V47" s="306" t="str">
        <f t="shared" si="1"/>
        <v/>
      </c>
    </row>
    <row r="48" spans="1:22" ht="14.25">
      <c r="A48" s="1623"/>
      <c r="B48" s="1624" t="s">
        <v>862</v>
      </c>
      <c r="C48" s="376" t="s">
        <v>192</v>
      </c>
      <c r="D48" s="302"/>
      <c r="E48" s="20" t="s">
        <v>854</v>
      </c>
      <c r="F48" s="20" t="s">
        <v>854</v>
      </c>
      <c r="G48" s="20" t="s">
        <v>854</v>
      </c>
      <c r="H48" s="20" t="s">
        <v>854</v>
      </c>
      <c r="I48" s="20" t="s">
        <v>854</v>
      </c>
      <c r="J48" s="20" t="s">
        <v>852</v>
      </c>
      <c r="K48" s="20" t="s">
        <v>854</v>
      </c>
      <c r="L48" s="20" t="s">
        <v>854</v>
      </c>
      <c r="M48" s="20" t="s">
        <v>854</v>
      </c>
      <c r="N48" s="20" t="s">
        <v>854</v>
      </c>
      <c r="O48" s="20" t="s">
        <v>854</v>
      </c>
      <c r="P48" s="20" t="s">
        <v>854</v>
      </c>
      <c r="Q48" s="19" t="s">
        <v>851</v>
      </c>
      <c r="R48" s="20" t="s">
        <v>854</v>
      </c>
      <c r="S48" s="21" t="s">
        <v>853</v>
      </c>
      <c r="T48" s="28" t="str">
        <f t="shared" si="0"/>
        <v/>
      </c>
      <c r="U48" s="306" t="str">
        <f>IF(COUNTIF(個票ｰ1001!$U$76:$U$165,$C48),"○","")</f>
        <v/>
      </c>
      <c r="V48" s="306" t="str">
        <f t="shared" si="1"/>
        <v/>
      </c>
    </row>
    <row r="49" spans="1:23" ht="14.25">
      <c r="A49" s="1623"/>
      <c r="B49" s="1624"/>
      <c r="C49" s="376" t="s">
        <v>194</v>
      </c>
      <c r="D49" s="302"/>
      <c r="E49" s="20" t="s">
        <v>852</v>
      </c>
      <c r="F49" s="20" t="s">
        <v>852</v>
      </c>
      <c r="G49" s="20" t="s">
        <v>852</v>
      </c>
      <c r="H49" s="20" t="s">
        <v>852</v>
      </c>
      <c r="I49" s="20" t="s">
        <v>852</v>
      </c>
      <c r="J49" s="20" t="s">
        <v>852</v>
      </c>
      <c r="K49" s="20" t="s">
        <v>854</v>
      </c>
      <c r="L49" s="20" t="s">
        <v>854</v>
      </c>
      <c r="M49" s="20" t="s">
        <v>853</v>
      </c>
      <c r="N49" s="20" t="s">
        <v>854</v>
      </c>
      <c r="O49" s="20" t="s">
        <v>854</v>
      </c>
      <c r="P49" s="20" t="s">
        <v>854</v>
      </c>
      <c r="Q49" s="20" t="s">
        <v>854</v>
      </c>
      <c r="R49" s="20" t="s">
        <v>854</v>
      </c>
      <c r="S49" s="21" t="s">
        <v>853</v>
      </c>
      <c r="T49" s="28" t="str">
        <f t="shared" si="0"/>
        <v/>
      </c>
      <c r="U49" s="306" t="str">
        <f>IF(COUNTIF(個票ｰ1001!$U$76:$U$165,$C49),"○","")</f>
        <v/>
      </c>
      <c r="V49" s="306" t="str">
        <f t="shared" si="1"/>
        <v/>
      </c>
    </row>
    <row r="50" spans="1:23" ht="14.25">
      <c r="A50" s="1623"/>
      <c r="B50" s="1624"/>
      <c r="C50" s="376" t="s">
        <v>195</v>
      </c>
      <c r="D50" s="302"/>
      <c r="E50" s="20" t="s">
        <v>854</v>
      </c>
      <c r="F50" s="20" t="s">
        <v>854</v>
      </c>
      <c r="G50" s="20" t="s">
        <v>854</v>
      </c>
      <c r="H50" s="20" t="s">
        <v>854</v>
      </c>
      <c r="I50" s="20" t="s">
        <v>854</v>
      </c>
      <c r="J50" s="20" t="s">
        <v>852</v>
      </c>
      <c r="K50" s="20" t="s">
        <v>854</v>
      </c>
      <c r="L50" s="20" t="s">
        <v>854</v>
      </c>
      <c r="M50" s="20" t="s">
        <v>854</v>
      </c>
      <c r="N50" s="20" t="s">
        <v>854</v>
      </c>
      <c r="O50" s="20" t="s">
        <v>854</v>
      </c>
      <c r="P50" s="20" t="s">
        <v>854</v>
      </c>
      <c r="Q50" s="20" t="s">
        <v>854</v>
      </c>
      <c r="R50" s="20" t="s">
        <v>854</v>
      </c>
      <c r="S50" s="21" t="s">
        <v>854</v>
      </c>
      <c r="T50" s="28" t="str">
        <f t="shared" si="0"/>
        <v/>
      </c>
      <c r="U50" s="306" t="str">
        <f>IF(COUNTIF(個票ｰ1001!$U$76:$U$165,$C50),"○","")</f>
        <v/>
      </c>
      <c r="V50" s="306" t="str">
        <f t="shared" si="1"/>
        <v/>
      </c>
    </row>
    <row r="51" spans="1:23" ht="14.25">
      <c r="A51" s="1623" t="s">
        <v>197</v>
      </c>
      <c r="B51" s="1624" t="s">
        <v>863</v>
      </c>
      <c r="C51" s="376" t="s">
        <v>196</v>
      </c>
      <c r="D51" s="302"/>
      <c r="E51" s="20" t="s">
        <v>852</v>
      </c>
      <c r="F51" s="20" t="s">
        <v>852</v>
      </c>
      <c r="G51" s="20" t="s">
        <v>852</v>
      </c>
      <c r="H51" s="20" t="s">
        <v>852</v>
      </c>
      <c r="I51" s="20" t="s">
        <v>852</v>
      </c>
      <c r="J51" s="20" t="s">
        <v>852</v>
      </c>
      <c r="K51" s="20" t="s">
        <v>852</v>
      </c>
      <c r="L51" s="20" t="s">
        <v>852</v>
      </c>
      <c r="M51" s="20" t="s">
        <v>852</v>
      </c>
      <c r="N51" s="20" t="s">
        <v>854</v>
      </c>
      <c r="O51" s="20" t="s">
        <v>854</v>
      </c>
      <c r="P51" s="20" t="s">
        <v>852</v>
      </c>
      <c r="Q51" s="20" t="s">
        <v>852</v>
      </c>
      <c r="R51" s="19" t="s">
        <v>851</v>
      </c>
      <c r="S51" s="21" t="s">
        <v>238</v>
      </c>
      <c r="T51" s="28" t="str">
        <f t="shared" si="0"/>
        <v/>
      </c>
      <c r="U51" s="306" t="str">
        <f>IF(COUNTIF(個票ｰ1001!$U$76:$U$165,$C51),"○","")</f>
        <v/>
      </c>
      <c r="V51" s="306" t="str">
        <f t="shared" si="1"/>
        <v/>
      </c>
    </row>
    <row r="52" spans="1:23" ht="14.25">
      <c r="A52" s="1623"/>
      <c r="B52" s="1624"/>
      <c r="C52" s="376" t="s">
        <v>199</v>
      </c>
      <c r="D52" s="302"/>
      <c r="E52" s="20" t="s">
        <v>854</v>
      </c>
      <c r="F52" s="20" t="s">
        <v>854</v>
      </c>
      <c r="G52" s="20" t="s">
        <v>854</v>
      </c>
      <c r="H52" s="20" t="s">
        <v>854</v>
      </c>
      <c r="I52" s="20" t="s">
        <v>852</v>
      </c>
      <c r="J52" s="20" t="s">
        <v>852</v>
      </c>
      <c r="K52" s="20" t="s">
        <v>854</v>
      </c>
      <c r="L52" s="20" t="s">
        <v>854</v>
      </c>
      <c r="M52" s="20" t="s">
        <v>854</v>
      </c>
      <c r="N52" s="20" t="s">
        <v>854</v>
      </c>
      <c r="O52" s="20" t="s">
        <v>854</v>
      </c>
      <c r="P52" s="20" t="s">
        <v>854</v>
      </c>
      <c r="Q52" s="20" t="s">
        <v>854</v>
      </c>
      <c r="R52" s="19" t="s">
        <v>851</v>
      </c>
      <c r="S52" s="21" t="s">
        <v>853</v>
      </c>
      <c r="T52" s="28" t="str">
        <f t="shared" si="0"/>
        <v/>
      </c>
      <c r="U52" s="306" t="str">
        <f>IF(COUNTIF(個票ｰ1001!$U$76:$U$165,$C52),"○","")</f>
        <v/>
      </c>
      <c r="V52" s="306" t="str">
        <f t="shared" si="1"/>
        <v/>
      </c>
    </row>
    <row r="53" spans="1:23" ht="14.25">
      <c r="A53" s="1623"/>
      <c r="B53" s="1624"/>
      <c r="C53" s="376" t="s">
        <v>200</v>
      </c>
      <c r="D53" s="302"/>
      <c r="E53" s="20" t="s">
        <v>854</v>
      </c>
      <c r="F53" s="20" t="s">
        <v>854</v>
      </c>
      <c r="G53" s="20" t="s">
        <v>854</v>
      </c>
      <c r="H53" s="20" t="s">
        <v>854</v>
      </c>
      <c r="I53" s="20" t="s">
        <v>852</v>
      </c>
      <c r="J53" s="20" t="s">
        <v>852</v>
      </c>
      <c r="K53" s="20" t="s">
        <v>854</v>
      </c>
      <c r="L53" s="20" t="s">
        <v>854</v>
      </c>
      <c r="M53" s="20" t="s">
        <v>853</v>
      </c>
      <c r="N53" s="20" t="s">
        <v>854</v>
      </c>
      <c r="O53" s="20" t="s">
        <v>854</v>
      </c>
      <c r="P53" s="20" t="s">
        <v>854</v>
      </c>
      <c r="Q53" s="20" t="s">
        <v>854</v>
      </c>
      <c r="R53" s="19" t="s">
        <v>851</v>
      </c>
      <c r="S53" s="21" t="s">
        <v>853</v>
      </c>
      <c r="T53" s="28" t="str">
        <f t="shared" si="0"/>
        <v/>
      </c>
      <c r="U53" s="306" t="str">
        <f>IF(COUNTIF(個票ｰ1001!$U$76:$U$165,$C53),"○","")</f>
        <v/>
      </c>
      <c r="V53" s="306" t="str">
        <f t="shared" si="1"/>
        <v/>
      </c>
    </row>
    <row r="54" spans="1:23" ht="14.25">
      <c r="A54" s="1623"/>
      <c r="B54" s="1624"/>
      <c r="C54" s="376" t="s">
        <v>201</v>
      </c>
      <c r="D54" s="302"/>
      <c r="E54" s="20" t="s">
        <v>853</v>
      </c>
      <c r="F54" s="20" t="s">
        <v>853</v>
      </c>
      <c r="G54" s="20" t="s">
        <v>853</v>
      </c>
      <c r="H54" s="20" t="s">
        <v>854</v>
      </c>
      <c r="I54" s="20" t="s">
        <v>854</v>
      </c>
      <c r="J54" s="20" t="s">
        <v>852</v>
      </c>
      <c r="K54" s="20" t="s">
        <v>853</v>
      </c>
      <c r="L54" s="20" t="s">
        <v>853</v>
      </c>
      <c r="M54" s="20" t="s">
        <v>853</v>
      </c>
      <c r="N54" s="20" t="s">
        <v>852</v>
      </c>
      <c r="O54" s="20" t="s">
        <v>852</v>
      </c>
      <c r="P54" s="20" t="s">
        <v>852</v>
      </c>
      <c r="Q54" s="20" t="s">
        <v>852</v>
      </c>
      <c r="R54" s="19" t="s">
        <v>851</v>
      </c>
      <c r="S54" s="21" t="s">
        <v>853</v>
      </c>
      <c r="T54" s="28" t="str">
        <f t="shared" si="0"/>
        <v/>
      </c>
      <c r="U54" s="306" t="str">
        <f>IF(COUNTIF(個票ｰ1001!$U$76:$U$165,$C54),"○","")</f>
        <v/>
      </c>
      <c r="V54" s="306" t="str">
        <f t="shared" si="1"/>
        <v/>
      </c>
    </row>
    <row r="55" spans="1:23" ht="14.25">
      <c r="A55" s="1623"/>
      <c r="B55" s="1624" t="s">
        <v>203</v>
      </c>
      <c r="C55" s="376" t="s">
        <v>202</v>
      </c>
      <c r="D55" s="302"/>
      <c r="E55" s="20" t="s">
        <v>852</v>
      </c>
      <c r="F55" s="20" t="s">
        <v>852</v>
      </c>
      <c r="G55" s="20" t="s">
        <v>852</v>
      </c>
      <c r="H55" s="20" t="s">
        <v>852</v>
      </c>
      <c r="I55" s="20" t="s">
        <v>852</v>
      </c>
      <c r="J55" s="20" t="s">
        <v>852</v>
      </c>
      <c r="K55" s="20" t="s">
        <v>852</v>
      </c>
      <c r="L55" s="20" t="s">
        <v>852</v>
      </c>
      <c r="M55" s="20" t="s">
        <v>853</v>
      </c>
      <c r="N55" s="20" t="s">
        <v>853</v>
      </c>
      <c r="O55" s="20" t="s">
        <v>853</v>
      </c>
      <c r="P55" s="20" t="s">
        <v>853</v>
      </c>
      <c r="Q55" s="20" t="s">
        <v>853</v>
      </c>
      <c r="R55" s="20" t="s">
        <v>853</v>
      </c>
      <c r="S55" s="23" t="s">
        <v>851</v>
      </c>
      <c r="T55" s="28" t="str">
        <f t="shared" si="0"/>
        <v/>
      </c>
      <c r="U55" s="306" t="str">
        <f>IF(COUNTIF(個票ｰ1001!$U$76:$U$165,$C55),"○","")</f>
        <v/>
      </c>
      <c r="V55" s="306" t="str">
        <f t="shared" si="1"/>
        <v/>
      </c>
    </row>
    <row r="56" spans="1:23" ht="15" thickBot="1">
      <c r="A56" s="1625"/>
      <c r="B56" s="1626"/>
      <c r="C56" s="377" t="s">
        <v>204</v>
      </c>
      <c r="D56" s="303"/>
      <c r="E56" s="25" t="s">
        <v>852</v>
      </c>
      <c r="F56" s="25" t="s">
        <v>852</v>
      </c>
      <c r="G56" s="25" t="s">
        <v>852</v>
      </c>
      <c r="H56" s="25" t="s">
        <v>852</v>
      </c>
      <c r="I56" s="25" t="s">
        <v>852</v>
      </c>
      <c r="J56" s="25" t="s">
        <v>852</v>
      </c>
      <c r="K56" s="25" t="s">
        <v>852</v>
      </c>
      <c r="L56" s="25" t="s">
        <v>852</v>
      </c>
      <c r="M56" s="25" t="s">
        <v>854</v>
      </c>
      <c r="N56" s="25" t="s">
        <v>854</v>
      </c>
      <c r="O56" s="25" t="s">
        <v>854</v>
      </c>
      <c r="P56" s="26" t="s">
        <v>851</v>
      </c>
      <c r="Q56" s="25" t="s">
        <v>854</v>
      </c>
      <c r="R56" s="25" t="s">
        <v>853</v>
      </c>
      <c r="S56" s="27" t="s">
        <v>851</v>
      </c>
      <c r="T56" s="28" t="str">
        <f t="shared" si="0"/>
        <v/>
      </c>
      <c r="U56" s="306" t="str">
        <f>IF(COUNTIF(個票ｰ1001!$U$76:$U$165,$C56),"○","")</f>
        <v/>
      </c>
      <c r="V56" s="306" t="str">
        <f t="shared" si="1"/>
        <v/>
      </c>
    </row>
    <row r="57" spans="1:23" s="306" customFormat="1" ht="14.25" hidden="1">
      <c r="E57" s="307">
        <f>IF(OR(D14="○",D15="○",D16="○",D17="○",D18="○",D20="○",D21="○",D22="○",D23="○"),1,0)</f>
        <v>0</v>
      </c>
      <c r="F57" s="307">
        <f>IF(OR(D14="○",D15="○",D16="○",D17="○",D18="○",D20="○",D21="○",D22="○",D23="○",),1,0)</f>
        <v>0</v>
      </c>
      <c r="G57" s="307">
        <f>IF(D16="○",1,0)</f>
        <v>0</v>
      </c>
      <c r="H57" s="307">
        <f>IF(OR(D26="○",D27="○",D29="○",),1,0)</f>
        <v>0</v>
      </c>
      <c r="I57" s="307">
        <f>IF(OR(D26="○",D27="○",D28="○",D29="○"),1,0)</f>
        <v>0</v>
      </c>
      <c r="J57" s="307">
        <f>IF(D30="○",1,0)</f>
        <v>0</v>
      </c>
      <c r="K57" s="307">
        <f>IF(OR(D31="○",D32="○",D33="○"),1,0)</f>
        <v>0</v>
      </c>
      <c r="L57" s="307">
        <f>IF(OR(D34="○",D35="○"),1,0)</f>
        <v>0</v>
      </c>
      <c r="M57" s="307">
        <f>IF(OR(D36="○",D37="○"),1,0)</f>
        <v>0</v>
      </c>
      <c r="N57" s="307">
        <f>IF(OR(D38="○",D39="○",D40="○",D41="○",D42="○",D43="○"),1,0)</f>
        <v>0</v>
      </c>
      <c r="O57" s="307">
        <f>IF(OR(D38="○",D39="○",D40="○",D41="○",D42="○",D44="○",D45="○"),1,0)</f>
        <v>0</v>
      </c>
      <c r="P57" s="307">
        <f>IF(OR(D38="○",D45="○",D46="○",D56="○"),1,0)</f>
        <v>0</v>
      </c>
      <c r="Q57" s="307">
        <f>IF(D48="○",1,0)</f>
        <v>0</v>
      </c>
      <c r="R57" s="307">
        <f>IF(OR(D51="○",D52="○",D53="○",D54="○"),1,0)</f>
        <v>0</v>
      </c>
      <c r="S57" s="307">
        <f>IF(OR(D45="○",D46="○",D55="○",D56="○"),1,0)</f>
        <v>0</v>
      </c>
      <c r="T57" s="306">
        <f>COUNTIF($T$14:$T$56,$D$61)</f>
        <v>0</v>
      </c>
    </row>
    <row r="58" spans="1:23" s="308" customFormat="1" ht="11.25" hidden="1">
      <c r="D58" s="308" t="s">
        <v>661</v>
      </c>
      <c r="E58" s="308" t="str">
        <f>IF(E$57=1,E$60,"")</f>
        <v/>
      </c>
      <c r="F58" s="308" t="str">
        <f t="shared" ref="F58:S59" si="2">IF(F$57=1,F$60,"")</f>
        <v/>
      </c>
      <c r="G58" s="308" t="str">
        <f t="shared" si="2"/>
        <v/>
      </c>
      <c r="H58" s="308" t="str">
        <f t="shared" si="2"/>
        <v/>
      </c>
      <c r="I58" s="308" t="str">
        <f t="shared" si="2"/>
        <v/>
      </c>
      <c r="J58" s="308" t="str">
        <f t="shared" si="2"/>
        <v/>
      </c>
      <c r="K58" s="308" t="str">
        <f t="shared" si="2"/>
        <v/>
      </c>
      <c r="L58" s="308" t="str">
        <f t="shared" si="2"/>
        <v/>
      </c>
      <c r="M58" s="308" t="str">
        <f t="shared" si="2"/>
        <v/>
      </c>
      <c r="N58" s="308" t="str">
        <f t="shared" si="2"/>
        <v/>
      </c>
      <c r="O58" s="308" t="str">
        <f t="shared" si="2"/>
        <v/>
      </c>
      <c r="P58" s="308" t="str">
        <f t="shared" si="2"/>
        <v/>
      </c>
      <c r="Q58" s="308" t="str">
        <f t="shared" si="2"/>
        <v/>
      </c>
      <c r="R58" s="308" t="str">
        <f t="shared" si="2"/>
        <v/>
      </c>
      <c r="S58" s="308" t="str">
        <f t="shared" si="2"/>
        <v/>
      </c>
    </row>
    <row r="59" spans="1:23" s="308" customFormat="1" ht="11.25" hidden="1">
      <c r="D59" s="308" t="s">
        <v>663</v>
      </c>
      <c r="E59" s="308" t="str">
        <f>IF(E$57=1,E$60,"")</f>
        <v/>
      </c>
      <c r="F59" s="308" t="str">
        <f t="shared" si="2"/>
        <v/>
      </c>
      <c r="G59" s="308" t="str">
        <f t="shared" si="2"/>
        <v/>
      </c>
      <c r="H59" s="308" t="str">
        <f t="shared" si="2"/>
        <v/>
      </c>
      <c r="I59" s="308" t="str">
        <f t="shared" si="2"/>
        <v/>
      </c>
      <c r="J59" s="308" t="str">
        <f t="shared" si="2"/>
        <v/>
      </c>
      <c r="K59" s="308" t="str">
        <f t="shared" si="2"/>
        <v/>
      </c>
      <c r="L59" s="308" t="str">
        <f t="shared" si="2"/>
        <v/>
      </c>
      <c r="M59" s="308" t="str">
        <f t="shared" si="2"/>
        <v/>
      </c>
      <c r="N59" s="308" t="str">
        <f t="shared" si="2"/>
        <v/>
      </c>
      <c r="O59" s="308" t="str">
        <f t="shared" si="2"/>
        <v/>
      </c>
      <c r="P59" s="308" t="str">
        <f t="shared" si="2"/>
        <v/>
      </c>
      <c r="Q59" s="308" t="str">
        <f t="shared" si="2"/>
        <v/>
      </c>
      <c r="R59" s="308" t="str">
        <f t="shared" si="2"/>
        <v/>
      </c>
      <c r="S59" s="308" t="str">
        <f t="shared" si="2"/>
        <v/>
      </c>
    </row>
    <row r="60" spans="1:23" s="308" customFormat="1" ht="19.5" hidden="1" customHeight="1">
      <c r="E60" s="309" t="s">
        <v>864</v>
      </c>
      <c r="F60" s="309" t="s">
        <v>865</v>
      </c>
      <c r="G60" s="309" t="s">
        <v>866</v>
      </c>
      <c r="H60" s="309" t="s">
        <v>276</v>
      </c>
      <c r="I60" s="309" t="s">
        <v>282</v>
      </c>
      <c r="J60" s="309" t="s">
        <v>867</v>
      </c>
      <c r="K60" s="309" t="s">
        <v>277</v>
      </c>
      <c r="L60" s="309" t="s">
        <v>868</v>
      </c>
      <c r="M60" s="310" t="s">
        <v>289</v>
      </c>
      <c r="N60" s="309" t="s">
        <v>278</v>
      </c>
      <c r="O60" s="309" t="s">
        <v>284</v>
      </c>
      <c r="P60" s="309" t="s">
        <v>290</v>
      </c>
      <c r="Q60" s="309" t="s">
        <v>869</v>
      </c>
      <c r="R60" s="309" t="s">
        <v>279</v>
      </c>
      <c r="S60" s="309" t="s">
        <v>870</v>
      </c>
    </row>
    <row r="61" spans="1:23" s="306" customFormat="1" hidden="1">
      <c r="D61" s="306" t="s">
        <v>871</v>
      </c>
    </row>
    <row r="62" spans="1:23" s="28" customFormat="1" hidden="1">
      <c r="U62" s="306"/>
      <c r="V62" s="306"/>
      <c r="W62" s="306"/>
    </row>
  </sheetData>
  <sheetProtection algorithmName="SHA-512" hashValue="JwgwRY+z0KIW1/QsXad40RCPNFELIaMtLX86f5ZEFchCI3e+0ebpvIzcfnWzQySq8kNBm43kMSAMwM35IfhW4g==" saltValue="XU1QFFRiBm8HOTAulW3dQw==" spinCount="100000" sheet="1" objects="1" scenarios="1"/>
  <mergeCells count="28">
    <mergeCell ref="A1:S1"/>
    <mergeCell ref="A11:D12"/>
    <mergeCell ref="E11:G11"/>
    <mergeCell ref="H11:J11"/>
    <mergeCell ref="K11:M11"/>
    <mergeCell ref="N11:Q11"/>
    <mergeCell ref="R11:S11"/>
    <mergeCell ref="A9:S9"/>
    <mergeCell ref="A4:S4"/>
    <mergeCell ref="A5:S5"/>
    <mergeCell ref="A6:S6"/>
    <mergeCell ref="A7:S7"/>
    <mergeCell ref="A3:S3"/>
    <mergeCell ref="A8:S8"/>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1"/>
  <conditionalFormatting sqref="E12">
    <cfRule type="expression" dxfId="145" priority="15">
      <formula>$E$57=1</formula>
    </cfRule>
  </conditionalFormatting>
  <conditionalFormatting sqref="F12">
    <cfRule type="expression" dxfId="144" priority="14">
      <formula>$F$57=1</formula>
    </cfRule>
  </conditionalFormatting>
  <conditionalFormatting sqref="G12">
    <cfRule type="expression" dxfId="143" priority="13">
      <formula>$G$57=1</formula>
    </cfRule>
  </conditionalFormatting>
  <conditionalFormatting sqref="H12">
    <cfRule type="expression" dxfId="142" priority="12">
      <formula>$H$57=1</formula>
    </cfRule>
  </conditionalFormatting>
  <conditionalFormatting sqref="I12">
    <cfRule type="expression" dxfId="141" priority="11">
      <formula>$I$57=1</formula>
    </cfRule>
  </conditionalFormatting>
  <conditionalFormatting sqref="J12">
    <cfRule type="expression" dxfId="140" priority="10">
      <formula>$J$57=1</formula>
    </cfRule>
  </conditionalFormatting>
  <conditionalFormatting sqref="K12">
    <cfRule type="expression" dxfId="139" priority="9">
      <formula>$K$57=1</formula>
    </cfRule>
  </conditionalFormatting>
  <conditionalFormatting sqref="L12">
    <cfRule type="expression" dxfId="138" priority="8">
      <formula>$L$57=1</formula>
    </cfRule>
  </conditionalFormatting>
  <conditionalFormatting sqref="M12">
    <cfRule type="expression" dxfId="137" priority="7">
      <formula>$M$57=1</formula>
    </cfRule>
  </conditionalFormatting>
  <conditionalFormatting sqref="N12">
    <cfRule type="expression" dxfId="136" priority="6">
      <formula>$N$57=1</formula>
    </cfRule>
  </conditionalFormatting>
  <conditionalFormatting sqref="O12">
    <cfRule type="expression" dxfId="135" priority="5">
      <formula>$O$57=1</formula>
    </cfRule>
  </conditionalFormatting>
  <conditionalFormatting sqref="P12">
    <cfRule type="expression" dxfId="134" priority="4">
      <formula>$P$57=1</formula>
    </cfRule>
  </conditionalFormatting>
  <conditionalFormatting sqref="Q12">
    <cfRule type="expression" dxfId="133" priority="3">
      <formula>$Q$57=1</formula>
    </cfRule>
  </conditionalFormatting>
  <conditionalFormatting sqref="R12">
    <cfRule type="expression" dxfId="132" priority="2">
      <formula>$R$57=1</formula>
    </cfRule>
  </conditionalFormatting>
  <conditionalFormatting sqref="S12">
    <cfRule type="expression" dxfId="131"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3D7A512-2954-4BF2-8CDE-4BA12966EB95}"/>
    <hyperlink ref="F12" r:id="rId5" location="page=101" display="https://www.ipa.go.jp/jinzai/skill-standard/dss/ps6vr700000083ki-att/000106872.pdf - page=101" xr:uid="{87DEC15A-4188-4EDA-AC24-B4ABC49D27D8}"/>
    <hyperlink ref="G12" r:id="rId6" location="page=102" display="https://www.ipa.go.jp/jinzai/skill-standard/dss/ps6vr700000083ki-att/000106872.pdf - page=102" xr:uid="{F3D9B4C3-C8F8-4339-9F3D-4DE2A95DD02D}"/>
    <hyperlink ref="H12" r:id="rId7" location="page=115" display="https://www.ipa.go.jp/jinzai/skill-standard/dss/ps6vr700000083ki-att/000106872.pdf - page=115" xr:uid="{27614CE5-8505-4929-B1B9-34B1CE5D0585}"/>
    <hyperlink ref="I12" r:id="rId8" location="page=116" display="https://www.ipa.go.jp/jinzai/skill-standard/dss/ps6vr700000083ki-att/000106872.pdf - page=116" xr:uid="{6FBD8F21-8714-47BB-8B3D-89815C6DED98}"/>
    <hyperlink ref="J12" r:id="rId9" location="page=117" display="https://www.ipa.go.jp/jinzai/skill-standard/dss/ps6vr700000083ki-att/000106872.pdf - page=117" xr:uid="{AA28E6A9-14B4-4550-B27E-A748C4F56B8A}"/>
    <hyperlink ref="K12" r:id="rId10" location="page=126" display="https://www.ipa.go.jp/jinzai/skill-standard/dss/ps6vr700000083ki-att/000106872.pdf - page=126" xr:uid="{7792850A-EE84-4B32-821A-690404DE142F}"/>
    <hyperlink ref="L12" r:id="rId11" location="page=127" display="https://www.ipa.go.jp/jinzai/skill-standard/dss/ps6vr700000083ki-att/000106872.pdf - page=127" xr:uid="{4B5334D2-D8F7-4898-B2DE-39AE9D5C835B}"/>
    <hyperlink ref="M12" r:id="rId12" location="page=128" xr:uid="{39CB3403-80D2-4B8B-84EA-675F158D4DA8}"/>
    <hyperlink ref="N12" r:id="rId13" location="page=135" display="https://www.ipa.go.jp/jinzai/skill-standard/dss/ps6vr700000083ki-att/000106872.pdf - page=135" xr:uid="{586F0B05-FBAE-48C2-B26B-905A82364DB5}"/>
    <hyperlink ref="O12" r:id="rId14" location="page=136" display="https://www.ipa.go.jp/jinzai/skill-standard/dss/ps6vr700000083ki-att/000106872.pdf - page=136" xr:uid="{A75AC9B0-0698-4EBA-8D35-7CF2A4C40765}"/>
    <hyperlink ref="P12" r:id="rId15" location="page=137" display="https://www.ipa.go.jp/jinzai/skill-standard/dss/ps6vr700000083ki-att/000106872.pdf - page=137" xr:uid="{F2DE6BB1-062D-4B7B-8B9B-3A300EEE0178}"/>
    <hyperlink ref="Q12" r:id="rId16" location="page=138" display="https://www.ipa.go.jp/jinzai/skill-standard/dss/ps6vr700000083ki-att/000106872.pdf - page=138" xr:uid="{2359E057-1ECD-4EDA-9A02-5D90D9744C9B}"/>
    <hyperlink ref="R12" r:id="rId17" location="page=145" display="https://www.ipa.go.jp/jinzai/skill-standard/dss/ps6vr700000083ki-att/000106872.pdf - page=145" xr:uid="{48F66869-296B-4748-A721-F4F1D5CCDEE5}"/>
    <hyperlink ref="S12" r:id="rId18" location="page=146" display="https://www.ipa.go.jp/jinzai/skill-standard/dss/ps6vr700000083ki-att/000106872.pdf - page=146" xr:uid="{9CA0858F-4A9F-475B-B364-75F2F37A6977}"/>
    <hyperlink ref="C14:C19" r:id="rId19" location="page=85" display="ビジネス戦略策定・実行" xr:uid="{7418B46D-2370-435B-A5FA-EFF380B59452}"/>
    <hyperlink ref="C20:C25" r:id="rId20" location="page=86" display="ビジネス調査" xr:uid="{EFD1191C-E18B-400B-B12F-9A571F9B8A9C}"/>
    <hyperlink ref="C26:C30" r:id="rId21" location="page=87" display="顧客・ユーザー理解" xr:uid="{DC175121-790E-4518-953A-007323D4EBD3}"/>
    <hyperlink ref="C31:C35" r:id="rId22" location="page=88" display="データ理解・活用" xr:uid="{752E20A0-3FF4-4450-8C45-DC84D3F073AD}"/>
    <hyperlink ref="C36:C37" r:id="rId23" location="page=89" display="データ活用基盤設計" xr:uid="{D8FF9BD3-39C7-4A13-9F91-C48E032D217E}"/>
    <hyperlink ref="C38:C50" r:id="rId24" location="page=90" display="コンピュータサイエンス" xr:uid="{223AA8C5-A982-4D76-85C2-50377395BAF9}"/>
    <hyperlink ref="C51:C56" r:id="rId25" location="page=91" display="セキュリティ体制構築・運営" xr:uid="{EBF38BCB-C34F-43A1-A4B7-BFEB19EC026A}"/>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BF68C37B-C87F-4021-93FE-F9D54AADD2F7}">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X91"/>
  <sheetViews>
    <sheetView showGridLines="0" view="pageBreakPreview" topLeftCell="A37" zoomScaleNormal="100" zoomScaleSheetLayoutView="100" workbookViewId="0">
      <selection activeCell="A42" sqref="A42:U43"/>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8"/>
      <c r="B1" s="178"/>
      <c r="C1" s="179"/>
      <c r="D1" s="178"/>
      <c r="E1" s="178"/>
      <c r="F1" s="178"/>
      <c r="T1" s="497" t="s">
        <v>872</v>
      </c>
      <c r="U1" s="497"/>
      <c r="V1" s="497"/>
      <c r="W1" s="497"/>
      <c r="X1" s="497"/>
    </row>
    <row r="2" spans="1:24" ht="15" customHeight="1">
      <c r="A2" s="178"/>
      <c r="B2" s="178"/>
      <c r="C2" s="179"/>
      <c r="D2" s="178"/>
      <c r="E2" s="178"/>
      <c r="F2" s="178"/>
      <c r="T2" s="497" t="s">
        <v>873</v>
      </c>
      <c r="U2" s="497"/>
      <c r="V2" s="497"/>
      <c r="W2" s="497"/>
      <c r="X2" s="497"/>
    </row>
    <row r="3" spans="1:24" ht="15" customHeight="1">
      <c r="C3" s="141"/>
      <c r="T3" s="1774">
        <f>'申請書・総括票（共通）'!L3</f>
        <v>0</v>
      </c>
      <c r="U3" s="1774"/>
      <c r="V3" s="1774"/>
      <c r="W3" s="1774"/>
      <c r="X3" s="1774"/>
    </row>
    <row r="4" spans="1:24" ht="18.75" customHeight="1">
      <c r="A4" s="1775" t="s">
        <v>874</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row>
    <row r="5" spans="1:24" ht="11.25" customHeight="1">
      <c r="A5" s="272"/>
      <c r="B5" s="272"/>
      <c r="C5" s="272"/>
      <c r="D5" s="272"/>
      <c r="E5" s="272"/>
      <c r="F5" s="272"/>
      <c r="G5" s="272"/>
      <c r="H5" s="272"/>
      <c r="I5" s="272"/>
      <c r="J5" s="272"/>
      <c r="K5" s="272"/>
      <c r="L5" s="272"/>
      <c r="M5" s="272"/>
      <c r="N5" s="272"/>
      <c r="O5" s="272"/>
      <c r="P5" s="272"/>
      <c r="Q5" s="272"/>
      <c r="R5" s="272"/>
      <c r="S5" s="272"/>
      <c r="T5" s="35"/>
      <c r="U5" s="272"/>
      <c r="V5" s="272"/>
      <c r="W5" s="272"/>
      <c r="X5" s="272"/>
    </row>
    <row r="6" spans="1:24" ht="30" customHeight="1">
      <c r="A6" s="1777" t="s">
        <v>875</v>
      </c>
      <c r="B6" s="1778"/>
      <c r="C6" s="1778"/>
      <c r="D6" s="1779"/>
      <c r="E6" s="1780">
        <f>'申請書・総括票（共通）'!C19</f>
        <v>0</v>
      </c>
      <c r="F6" s="1781"/>
      <c r="G6" s="1781"/>
      <c r="H6" s="1781"/>
      <c r="I6" s="1781"/>
      <c r="J6" s="1781"/>
      <c r="K6" s="1781"/>
      <c r="L6" s="1781"/>
      <c r="M6" s="1781"/>
      <c r="N6" s="1781"/>
      <c r="O6" s="1781"/>
      <c r="P6" s="1781"/>
      <c r="Q6" s="1781"/>
      <c r="R6" s="1781"/>
      <c r="S6" s="1781"/>
      <c r="T6" s="1781"/>
      <c r="U6" s="1781"/>
      <c r="V6" s="1781"/>
      <c r="W6" s="1781"/>
      <c r="X6" s="1782"/>
    </row>
    <row r="7" spans="1:24" ht="18.75" customHeight="1">
      <c r="A7" s="1783" t="s">
        <v>592</v>
      </c>
      <c r="B7" s="1784"/>
      <c r="C7" s="1784"/>
      <c r="D7" s="1785"/>
      <c r="E7" s="1792">
        <f>'申請書・総括票（共通）'!B39</f>
        <v>0</v>
      </c>
      <c r="F7" s="1793"/>
      <c r="G7" s="1793"/>
      <c r="H7" s="1793"/>
      <c r="I7" s="1793"/>
      <c r="J7" s="1793"/>
      <c r="K7" s="1793"/>
      <c r="L7" s="1793"/>
      <c r="M7" s="1793"/>
      <c r="N7" s="1793"/>
      <c r="O7" s="1793"/>
      <c r="P7" s="1793"/>
      <c r="Q7" s="1794"/>
      <c r="R7" s="1801" t="s">
        <v>876</v>
      </c>
      <c r="S7" s="1802"/>
      <c r="T7" s="1803"/>
      <c r="U7" s="1804">
        <f>'申請書・総括票（共通）'!A39</f>
        <v>1001</v>
      </c>
      <c r="V7" s="1805"/>
      <c r="W7" s="1805"/>
      <c r="X7" s="1806"/>
    </row>
    <row r="8" spans="1:24" ht="22.5" customHeight="1">
      <c r="A8" s="1786"/>
      <c r="B8" s="1787"/>
      <c r="C8" s="1787"/>
      <c r="D8" s="1788"/>
      <c r="E8" s="1795"/>
      <c r="F8" s="1796"/>
      <c r="G8" s="1796"/>
      <c r="H8" s="1796"/>
      <c r="I8" s="1796"/>
      <c r="J8" s="1796"/>
      <c r="K8" s="1796"/>
      <c r="L8" s="1796"/>
      <c r="M8" s="1796"/>
      <c r="N8" s="1796"/>
      <c r="O8" s="1796"/>
      <c r="P8" s="1796"/>
      <c r="Q8" s="1797"/>
      <c r="R8" s="1807" t="s">
        <v>877</v>
      </c>
      <c r="S8" s="1808"/>
      <c r="T8" s="1809"/>
      <c r="U8" s="1804"/>
      <c r="V8" s="1805"/>
      <c r="W8" s="1805"/>
      <c r="X8" s="1806"/>
    </row>
    <row r="9" spans="1:24" ht="18.75" customHeight="1">
      <c r="A9" s="1789"/>
      <c r="B9" s="1790"/>
      <c r="C9" s="1790"/>
      <c r="D9" s="1791"/>
      <c r="E9" s="1798"/>
      <c r="F9" s="1799"/>
      <c r="G9" s="1799"/>
      <c r="H9" s="1799"/>
      <c r="I9" s="1799"/>
      <c r="J9" s="1799"/>
      <c r="K9" s="1799"/>
      <c r="L9" s="1799"/>
      <c r="M9" s="1799"/>
      <c r="N9" s="1799"/>
      <c r="O9" s="1799"/>
      <c r="P9" s="1799"/>
      <c r="Q9" s="1800"/>
      <c r="R9" s="1810" t="s">
        <v>878</v>
      </c>
      <c r="S9" s="1811"/>
      <c r="T9" s="1812"/>
      <c r="U9" s="336">
        <f>個票ｰ1001!E14</f>
        <v>0</v>
      </c>
      <c r="V9" s="440" t="s">
        <v>879</v>
      </c>
      <c r="W9" s="441">
        <f>個票ｰ1001!G14</f>
        <v>0</v>
      </c>
      <c r="X9" s="337" t="s">
        <v>600</v>
      </c>
    </row>
    <row r="10" spans="1:24" ht="15" customHeight="1">
      <c r="X10" s="1"/>
    </row>
    <row r="11" spans="1:24" ht="18" customHeight="1">
      <c r="A11" s="148" t="s">
        <v>880</v>
      </c>
      <c r="H11" s="2"/>
      <c r="J11" s="2"/>
      <c r="K11" s="2"/>
      <c r="L11" s="2"/>
      <c r="M11" s="2"/>
      <c r="N11" s="2"/>
      <c r="O11" s="2"/>
      <c r="P11" s="2"/>
      <c r="Q11" s="2"/>
      <c r="R11" s="2"/>
      <c r="S11" s="180"/>
      <c r="T11" s="181"/>
      <c r="U11" s="181"/>
      <c r="V11" s="182"/>
      <c r="W11" s="182"/>
      <c r="X11" s="183"/>
    </row>
    <row r="12" spans="1:24" ht="4.5" customHeight="1">
      <c r="A12" s="148"/>
      <c r="H12" s="2"/>
      <c r="J12" s="2"/>
      <c r="K12" s="2"/>
      <c r="L12" s="2"/>
      <c r="M12" s="2"/>
      <c r="N12" s="2"/>
      <c r="O12" s="2"/>
      <c r="P12" s="2"/>
      <c r="Q12" s="2"/>
      <c r="R12" s="2"/>
      <c r="S12" s="180"/>
      <c r="T12" s="181"/>
      <c r="U12" s="181"/>
      <c r="V12" s="182"/>
      <c r="W12" s="182"/>
      <c r="X12" s="183"/>
    </row>
    <row r="13" spans="1:24" ht="34.35" customHeight="1">
      <c r="A13" s="1861"/>
      <c r="B13" s="1862"/>
      <c r="C13" s="1599" t="s">
        <v>881</v>
      </c>
      <c r="D13" s="1600"/>
      <c r="E13" s="1600"/>
      <c r="F13" s="1601"/>
      <c r="G13" s="1863" t="s">
        <v>882</v>
      </c>
      <c r="H13" s="1864"/>
      <c r="I13" s="1865" t="s">
        <v>883</v>
      </c>
      <c r="J13" s="1163"/>
      <c r="K13" s="1161" t="s">
        <v>884</v>
      </c>
      <c r="L13" s="1866"/>
      <c r="M13" s="1865" t="s">
        <v>885</v>
      </c>
      <c r="N13" s="1892"/>
      <c r="O13" s="1161" t="s">
        <v>886</v>
      </c>
      <c r="P13" s="1225"/>
      <c r="Q13" s="1893" t="s">
        <v>887</v>
      </c>
      <c r="R13" s="1894"/>
      <c r="S13" s="1895"/>
      <c r="T13" s="183"/>
      <c r="U13" s="96"/>
      <c r="V13" s="96"/>
      <c r="W13" s="96"/>
    </row>
    <row r="14" spans="1:24" ht="18" customHeight="1">
      <c r="A14" s="1487" t="s">
        <v>888</v>
      </c>
      <c r="B14" s="1704"/>
      <c r="C14" s="1178" t="s">
        <v>889</v>
      </c>
      <c r="D14" s="1872"/>
      <c r="E14" s="1872"/>
      <c r="F14" s="1873"/>
      <c r="G14" s="1744"/>
      <c r="H14" s="1745"/>
      <c r="I14" s="1746"/>
      <c r="J14" s="1747"/>
      <c r="K14" s="1747"/>
      <c r="L14" s="1744"/>
      <c r="M14" s="1746"/>
      <c r="N14" s="1747"/>
      <c r="O14" s="1747"/>
      <c r="P14" s="1748"/>
      <c r="Q14" s="1749">
        <f>SUM(G14:P14)</f>
        <v>0</v>
      </c>
      <c r="R14" s="1749"/>
      <c r="S14" s="1749"/>
      <c r="T14" s="183"/>
      <c r="U14" s="96"/>
      <c r="V14" s="96"/>
      <c r="W14" s="96"/>
    </row>
    <row r="15" spans="1:24" ht="18" customHeight="1">
      <c r="A15" s="1705"/>
      <c r="B15" s="1706"/>
      <c r="C15" s="1192" t="s">
        <v>890</v>
      </c>
      <c r="D15" s="1269" t="s">
        <v>891</v>
      </c>
      <c r="E15" s="1270"/>
      <c r="F15" s="1271"/>
      <c r="G15" s="1752"/>
      <c r="H15" s="1753"/>
      <c r="I15" s="1753"/>
      <c r="J15" s="1765"/>
      <c r="K15" s="1766"/>
      <c r="L15" s="1767"/>
      <c r="M15" s="1768"/>
      <c r="N15" s="1769"/>
      <c r="O15" s="1766"/>
      <c r="P15" s="1770"/>
      <c r="Q15" s="1754">
        <f>SUM(G15:P15)</f>
        <v>0</v>
      </c>
      <c r="R15" s="1755"/>
      <c r="S15" s="1756"/>
      <c r="T15" s="183"/>
      <c r="U15" s="96"/>
      <c r="V15" s="96"/>
      <c r="W15" s="96"/>
    </row>
    <row r="16" spans="1:24" ht="18" customHeight="1">
      <c r="A16" s="1705"/>
      <c r="B16" s="1706"/>
      <c r="C16" s="1750"/>
      <c r="D16" s="1562" t="s">
        <v>892</v>
      </c>
      <c r="E16" s="1560"/>
      <c r="F16" s="1561"/>
      <c r="G16" s="1867">
        <f>M89</f>
        <v>0</v>
      </c>
      <c r="H16" s="1868"/>
      <c r="I16" s="1869"/>
      <c r="J16" s="1870"/>
      <c r="K16" s="1711"/>
      <c r="L16" s="1716"/>
      <c r="M16" s="1712"/>
      <c r="N16" s="1716"/>
      <c r="O16" s="1711"/>
      <c r="P16" s="1712"/>
      <c r="Q16" s="1754">
        <f>SUM(G16:P16)</f>
        <v>0</v>
      </c>
      <c r="R16" s="1755"/>
      <c r="S16" s="1756"/>
      <c r="T16" s="183"/>
      <c r="U16" s="96"/>
      <c r="V16" s="96"/>
      <c r="W16" s="96"/>
    </row>
    <row r="17" spans="1:24" ht="18" customHeight="1">
      <c r="A17" s="1705"/>
      <c r="B17" s="1706"/>
      <c r="C17" s="1750"/>
      <c r="D17" s="1874" t="s">
        <v>893</v>
      </c>
      <c r="E17" s="1875"/>
      <c r="F17" s="1876"/>
      <c r="G17" s="1757"/>
      <c r="H17" s="1758"/>
      <c r="I17" s="1758"/>
      <c r="J17" s="1759"/>
      <c r="K17" s="1760"/>
      <c r="L17" s="1761"/>
      <c r="M17" s="1762"/>
      <c r="N17" s="1763"/>
      <c r="O17" s="1764"/>
      <c r="P17" s="1762"/>
      <c r="Q17" s="1754">
        <f>SUM(G17:P17)</f>
        <v>0</v>
      </c>
      <c r="R17" s="1755"/>
      <c r="S17" s="1756"/>
      <c r="T17" s="183"/>
      <c r="U17" s="96"/>
      <c r="V17" s="96"/>
      <c r="W17" s="96"/>
    </row>
    <row r="18" spans="1:24" ht="18" customHeight="1" thickBot="1">
      <c r="A18" s="1705"/>
      <c r="B18" s="1706"/>
      <c r="C18" s="1751"/>
      <c r="D18" s="1877" t="s">
        <v>894</v>
      </c>
      <c r="E18" s="1878"/>
      <c r="F18" s="1879"/>
      <c r="G18" s="1739">
        <f>SUM(G15:H17)</f>
        <v>0</v>
      </c>
      <c r="H18" s="1740"/>
      <c r="I18" s="1740">
        <f>SUM(I15:J17)</f>
        <v>0</v>
      </c>
      <c r="J18" s="1741"/>
      <c r="K18" s="1739">
        <f>SUM(K15:L17)</f>
        <v>0</v>
      </c>
      <c r="L18" s="1742"/>
      <c r="M18" s="1740">
        <f>SUM(M15:N17)</f>
        <v>0</v>
      </c>
      <c r="N18" s="1741"/>
      <c r="O18" s="1739">
        <f>SUM(O15:P17)</f>
        <v>0</v>
      </c>
      <c r="P18" s="1742"/>
      <c r="Q18" s="1771">
        <f>SUM(Q15:S17)</f>
        <v>0</v>
      </c>
      <c r="R18" s="1772"/>
      <c r="S18" s="1773"/>
      <c r="T18" s="184"/>
      <c r="U18" s="96"/>
      <c r="V18" s="96"/>
      <c r="W18" s="96"/>
    </row>
    <row r="19" spans="1:24" ht="18" customHeight="1" thickBot="1">
      <c r="A19" s="1707"/>
      <c r="B19" s="1743"/>
      <c r="C19" s="1880" t="s">
        <v>895</v>
      </c>
      <c r="D19" s="1881"/>
      <c r="E19" s="1881"/>
      <c r="F19" s="1882"/>
      <c r="G19" s="1733">
        <f>G14+G18</f>
        <v>0</v>
      </c>
      <c r="H19" s="1734"/>
      <c r="I19" s="1735">
        <f>I14+I18</f>
        <v>0</v>
      </c>
      <c r="J19" s="1736"/>
      <c r="K19" s="1733">
        <f>K14+K18</f>
        <v>0</v>
      </c>
      <c r="L19" s="1734"/>
      <c r="M19" s="1735">
        <f>M14+M18</f>
        <v>0</v>
      </c>
      <c r="N19" s="1736"/>
      <c r="O19" s="1733">
        <f>O14+O18</f>
        <v>0</v>
      </c>
      <c r="P19" s="1737"/>
      <c r="Q19" s="1733">
        <f>Q14+Q18</f>
        <v>0</v>
      </c>
      <c r="R19" s="1737"/>
      <c r="S19" s="1738"/>
      <c r="T19" s="184"/>
      <c r="U19" s="96"/>
      <c r="V19" s="96"/>
      <c r="W19" s="96"/>
    </row>
    <row r="20" spans="1:24" ht="18" customHeight="1">
      <c r="A20" s="1487" t="s">
        <v>896</v>
      </c>
      <c r="B20" s="1704"/>
      <c r="C20" s="1883" t="s">
        <v>897</v>
      </c>
      <c r="D20" s="1884"/>
      <c r="E20" s="1884"/>
      <c r="F20" s="1885"/>
      <c r="G20" s="1728">
        <f>M90</f>
        <v>0</v>
      </c>
      <c r="H20" s="1729"/>
      <c r="I20" s="1730"/>
      <c r="J20" s="1731"/>
      <c r="K20" s="1723"/>
      <c r="L20" s="1732"/>
      <c r="M20" s="1730"/>
      <c r="N20" s="1731"/>
      <c r="O20" s="1723"/>
      <c r="P20" s="1724"/>
      <c r="Q20" s="1725">
        <f>SUM(G20:P20)</f>
        <v>0</v>
      </c>
      <c r="R20" s="1726"/>
      <c r="S20" s="1727"/>
      <c r="T20" s="183"/>
      <c r="U20" s="96"/>
      <c r="V20" s="96"/>
      <c r="W20" s="96"/>
    </row>
    <row r="21" spans="1:24" ht="18" customHeight="1">
      <c r="A21" s="1705"/>
      <c r="B21" s="1706"/>
      <c r="C21" s="1562" t="s">
        <v>898</v>
      </c>
      <c r="D21" s="1560"/>
      <c r="E21" s="1560"/>
      <c r="F21" s="1561"/>
      <c r="G21" s="1711"/>
      <c r="H21" s="1716"/>
      <c r="I21" s="1709"/>
      <c r="J21" s="1710"/>
      <c r="K21" s="1711"/>
      <c r="L21" s="1716"/>
      <c r="M21" s="1709"/>
      <c r="N21" s="1710"/>
      <c r="O21" s="1711"/>
      <c r="P21" s="1712"/>
      <c r="Q21" s="1713">
        <f>SUM(G21:P21)</f>
        <v>0</v>
      </c>
      <c r="R21" s="1714"/>
      <c r="S21" s="1715"/>
      <c r="T21" s="183"/>
      <c r="U21" s="96"/>
      <c r="V21" s="96"/>
      <c r="W21" s="96"/>
    </row>
    <row r="22" spans="1:24" ht="18" customHeight="1">
      <c r="A22" s="1705"/>
      <c r="B22" s="1706"/>
      <c r="C22" s="1886" t="s">
        <v>899</v>
      </c>
      <c r="D22" s="1887"/>
      <c r="E22" s="1887"/>
      <c r="F22" s="1888"/>
      <c r="G22" s="1711"/>
      <c r="H22" s="1716"/>
      <c r="I22" s="1709"/>
      <c r="J22" s="1710"/>
      <c r="K22" s="1711"/>
      <c r="L22" s="1716"/>
      <c r="M22" s="1709"/>
      <c r="N22" s="1710"/>
      <c r="O22" s="1711"/>
      <c r="P22" s="1712"/>
      <c r="Q22" s="1713">
        <f>SUM(G22:P22)</f>
        <v>0</v>
      </c>
      <c r="R22" s="1714"/>
      <c r="S22" s="1715"/>
      <c r="T22" s="183"/>
      <c r="U22" s="96"/>
      <c r="V22" s="96"/>
      <c r="W22" s="96"/>
    </row>
    <row r="23" spans="1:24" ht="18" customHeight="1">
      <c r="A23" s="1705"/>
      <c r="B23" s="1706"/>
      <c r="C23" s="1886" t="s">
        <v>900</v>
      </c>
      <c r="D23" s="1887"/>
      <c r="E23" s="1887"/>
      <c r="F23" s="1888"/>
      <c r="G23" s="1711"/>
      <c r="H23" s="1716"/>
      <c r="I23" s="1709"/>
      <c r="J23" s="1710"/>
      <c r="K23" s="1711"/>
      <c r="L23" s="1716"/>
      <c r="M23" s="1709"/>
      <c r="N23" s="1710"/>
      <c r="O23" s="1711"/>
      <c r="P23" s="1712"/>
      <c r="Q23" s="1720">
        <f>SUM(G23:P23)</f>
        <v>0</v>
      </c>
      <c r="R23" s="1721"/>
      <c r="S23" s="1722"/>
      <c r="T23" s="183"/>
      <c r="U23" s="96"/>
      <c r="V23" s="96"/>
      <c r="W23" s="96"/>
    </row>
    <row r="24" spans="1:24" ht="18" customHeight="1">
      <c r="A24" s="1707"/>
      <c r="B24" s="1708"/>
      <c r="C24" s="1889" t="s">
        <v>901</v>
      </c>
      <c r="D24" s="1890"/>
      <c r="E24" s="1890"/>
      <c r="F24" s="1891"/>
      <c r="G24" s="1701">
        <f>G20+G21+G22+G23</f>
        <v>0</v>
      </c>
      <c r="H24" s="1702"/>
      <c r="I24" s="1702">
        <f>I20+I21+I22+I23</f>
        <v>0</v>
      </c>
      <c r="J24" s="1703"/>
      <c r="K24" s="1701">
        <f>K20+K21+K22+K23</f>
        <v>0</v>
      </c>
      <c r="L24" s="1702"/>
      <c r="M24" s="1702">
        <f>M20+M21+M22+M23</f>
        <v>0</v>
      </c>
      <c r="N24" s="1703"/>
      <c r="O24" s="1687">
        <f>O20+O21+O22+O23</f>
        <v>0</v>
      </c>
      <c r="P24" s="1688"/>
      <c r="Q24" s="1687">
        <f>SUM(Q20:S23)</f>
        <v>0</v>
      </c>
      <c r="R24" s="1688"/>
      <c r="S24" s="1689"/>
      <c r="T24" s="183"/>
      <c r="U24" s="96"/>
      <c r="V24" s="96"/>
      <c r="W24" s="96"/>
    </row>
    <row r="25" spans="1:24" ht="18" customHeight="1">
      <c r="A25" s="1690" t="s">
        <v>902</v>
      </c>
      <c r="B25" s="1691"/>
      <c r="C25" s="1691"/>
      <c r="D25" s="1691"/>
      <c r="E25" s="1691"/>
      <c r="F25" s="442"/>
      <c r="G25" s="1692">
        <f>G19+G24</f>
        <v>0</v>
      </c>
      <c r="H25" s="1693"/>
      <c r="I25" s="1694">
        <f>I19+I24</f>
        <v>0</v>
      </c>
      <c r="J25" s="1695"/>
      <c r="K25" s="1696">
        <f>K19+K24</f>
        <v>0</v>
      </c>
      <c r="L25" s="1697"/>
      <c r="M25" s="1697">
        <f>M19+M24</f>
        <v>0</v>
      </c>
      <c r="N25" s="1698"/>
      <c r="O25" s="1699">
        <f>O19+O24</f>
        <v>0</v>
      </c>
      <c r="P25" s="1694"/>
      <c r="Q25" s="1699">
        <f>Q19+Q24</f>
        <v>0</v>
      </c>
      <c r="R25" s="1694"/>
      <c r="S25" s="1700">
        <f>S19+S20+S21+S24</f>
        <v>0</v>
      </c>
      <c r="T25" s="183"/>
      <c r="U25" s="96"/>
      <c r="V25" s="96"/>
      <c r="W25" s="96"/>
    </row>
    <row r="26" spans="1:24" ht="15" customHeight="1">
      <c r="A26" s="1871" t="s">
        <v>903</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row>
    <row r="27" spans="1:24" ht="15" customHeight="1">
      <c r="A27" s="185" t="s">
        <v>904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5" customHeight="1">
      <c r="A28" s="1840" t="s">
        <v>905</v>
      </c>
      <c r="B28" s="1840"/>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row>
    <row r="29" spans="1:24" ht="6"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31.5" customHeight="1">
      <c r="A30" s="694" t="s">
        <v>906</v>
      </c>
      <c r="B30" s="1841"/>
      <c r="C30" s="1717"/>
      <c r="D30" s="1718"/>
      <c r="E30" s="1718"/>
      <c r="F30" s="1718"/>
      <c r="G30" s="1718"/>
      <c r="H30" s="1718"/>
      <c r="I30" s="1719"/>
      <c r="J30" s="1681" t="s">
        <v>907</v>
      </c>
      <c r="K30" s="1682"/>
      <c r="L30" s="1682"/>
      <c r="M30" s="1683"/>
      <c r="N30" s="1684"/>
      <c r="O30" s="1685"/>
      <c r="P30" s="1685"/>
      <c r="Q30" s="1685"/>
      <c r="R30" s="1685"/>
      <c r="S30" s="1685"/>
      <c r="T30" s="1685"/>
      <c r="U30" s="1685"/>
      <c r="V30" s="1685"/>
      <c r="W30" s="1685"/>
      <c r="X30" s="1686"/>
    </row>
    <row r="31" spans="1:24" ht="7.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row>
    <row r="32" spans="1:24" ht="18.75" customHeight="1">
      <c r="A32" s="1172" t="s">
        <v>908</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row>
    <row r="33" spans="1:24" ht="16.5" customHeight="1">
      <c r="A33" s="186" t="s">
        <v>909</v>
      </c>
    </row>
    <row r="34" spans="1:24" ht="25.5" customHeight="1">
      <c r="A34" s="1253" t="s">
        <v>910</v>
      </c>
      <c r="B34" s="1254"/>
      <c r="C34" s="1254"/>
      <c r="D34" s="1254"/>
      <c r="E34" s="1255"/>
      <c r="F34" s="1263"/>
      <c r="G34" s="1264"/>
      <c r="H34" s="1264"/>
      <c r="I34" s="1264"/>
      <c r="J34" s="1264"/>
      <c r="K34" s="1264"/>
      <c r="L34" s="1264"/>
      <c r="M34" s="1264"/>
      <c r="N34" s="1264"/>
      <c r="O34" s="1264"/>
      <c r="P34" s="1264"/>
      <c r="Q34" s="1264"/>
      <c r="R34" s="1264"/>
      <c r="S34" s="1264"/>
      <c r="T34" s="1264"/>
      <c r="U34" s="1264"/>
      <c r="V34" s="1264"/>
      <c r="W34" s="1264"/>
      <c r="X34" s="1265"/>
    </row>
    <row r="35" spans="1:24" ht="12" customHeight="1"/>
    <row r="36" spans="1:24" ht="16.5" customHeight="1">
      <c r="A36" s="1660" t="s">
        <v>911</v>
      </c>
      <c r="B36" s="1660"/>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row>
    <row r="37" spans="1:24" ht="16.5" customHeight="1">
      <c r="A37" s="1661" t="s">
        <v>912</v>
      </c>
      <c r="B37" s="1662"/>
      <c r="C37" s="1662"/>
      <c r="D37" s="1662"/>
      <c r="E37" s="1663"/>
      <c r="F37" s="1661" t="s">
        <v>913</v>
      </c>
      <c r="G37" s="1662"/>
      <c r="H37" s="1662"/>
      <c r="I37" s="1662"/>
      <c r="J37" s="1662"/>
      <c r="K37" s="1662"/>
      <c r="L37" s="1662"/>
      <c r="M37" s="1662"/>
      <c r="N37" s="1662"/>
      <c r="O37" s="1662"/>
      <c r="P37" s="1662"/>
      <c r="Q37" s="1662"/>
      <c r="R37" s="1676"/>
      <c r="S37" s="1670"/>
      <c r="T37" s="1671"/>
      <c r="U37" s="338" t="s">
        <v>914</v>
      </c>
      <c r="V37" s="1674" t="str">
        <f>IFERROR(ROUND(S37/$Q$18*100,1),"")</f>
        <v/>
      </c>
      <c r="W37" s="1675"/>
      <c r="X37" s="339" t="s">
        <v>915</v>
      </c>
    </row>
    <row r="38" spans="1:24" ht="16.5" customHeight="1">
      <c r="A38" s="1664"/>
      <c r="B38" s="1665"/>
      <c r="C38" s="1665"/>
      <c r="D38" s="1665"/>
      <c r="E38" s="1666"/>
      <c r="F38" s="1677" t="s">
        <v>916</v>
      </c>
      <c r="G38" s="1678"/>
      <c r="H38" s="1678"/>
      <c r="I38" s="1678"/>
      <c r="J38" s="1678"/>
      <c r="K38" s="1678"/>
      <c r="L38" s="1678"/>
      <c r="M38" s="1678"/>
      <c r="N38" s="1678"/>
      <c r="O38" s="1678"/>
      <c r="P38" s="1678"/>
      <c r="Q38" s="1678"/>
      <c r="R38" s="1679"/>
      <c r="S38" s="1672">
        <f>G16</f>
        <v>0</v>
      </c>
      <c r="T38" s="1673"/>
      <c r="U38" s="338" t="s">
        <v>914</v>
      </c>
      <c r="V38" s="1674" t="str">
        <f>IFERROR(ROUND(S38/$Q$18*100,1),"")</f>
        <v/>
      </c>
      <c r="W38" s="1675"/>
      <c r="X38" s="443" t="s">
        <v>915</v>
      </c>
    </row>
    <row r="39" spans="1:24" ht="16.5" customHeight="1">
      <c r="A39" s="1664"/>
      <c r="B39" s="1665"/>
      <c r="C39" s="1665"/>
      <c r="D39" s="1665"/>
      <c r="E39" s="1666"/>
      <c r="F39" s="1677" t="s">
        <v>917</v>
      </c>
      <c r="G39" s="1678"/>
      <c r="H39" s="1678"/>
      <c r="I39" s="1678"/>
      <c r="J39" s="1678"/>
      <c r="K39" s="1678"/>
      <c r="L39" s="1678"/>
      <c r="M39" s="1678"/>
      <c r="N39" s="1678"/>
      <c r="O39" s="1678"/>
      <c r="P39" s="1678"/>
      <c r="Q39" s="1678"/>
      <c r="R39" s="1679"/>
      <c r="S39" s="1670"/>
      <c r="T39" s="1671"/>
      <c r="U39" s="338" t="s">
        <v>914</v>
      </c>
      <c r="V39" s="1674" t="str">
        <f>IFERROR(ROUND(S39/$Q$18*100,1),"")</f>
        <v/>
      </c>
      <c r="W39" s="1675"/>
      <c r="X39" s="339" t="s">
        <v>915</v>
      </c>
    </row>
    <row r="40" spans="1:24" ht="16.5" customHeight="1">
      <c r="A40" s="1667"/>
      <c r="B40" s="1668"/>
      <c r="C40" s="1668"/>
      <c r="D40" s="1668"/>
      <c r="E40" s="1669"/>
      <c r="F40" s="1667" t="s">
        <v>918</v>
      </c>
      <c r="G40" s="1668"/>
      <c r="H40" s="1668"/>
      <c r="I40" s="1668"/>
      <c r="J40" s="1668"/>
      <c r="K40" s="1668"/>
      <c r="L40" s="1668"/>
      <c r="M40" s="1668"/>
      <c r="N40" s="1668"/>
      <c r="O40" s="1668"/>
      <c r="P40" s="1668"/>
      <c r="Q40" s="1668"/>
      <c r="R40" s="1680"/>
      <c r="S40" s="1672">
        <f>Q18-(S37+S38+S39)</f>
        <v>0</v>
      </c>
      <c r="T40" s="1673"/>
      <c r="U40" s="338" t="s">
        <v>914</v>
      </c>
      <c r="V40" s="1674" t="str">
        <f>IFERROR(ROUND(S40/$Q$18*100,1),"")</f>
        <v/>
      </c>
      <c r="W40" s="1675"/>
      <c r="X40" s="187" t="s">
        <v>915</v>
      </c>
    </row>
    <row r="41" spans="1:24" ht="9" customHeight="1"/>
    <row r="42" spans="1:24" ht="9" customHeight="1">
      <c r="A42" s="1847" t="s">
        <v>1061</v>
      </c>
      <c r="B42" s="1848"/>
      <c r="C42" s="1848"/>
      <c r="D42" s="1848"/>
      <c r="E42" s="1848"/>
      <c r="F42" s="1848"/>
      <c r="G42" s="1848"/>
      <c r="H42" s="1848"/>
      <c r="I42" s="1848"/>
      <c r="J42" s="1848"/>
      <c r="K42" s="1848"/>
      <c r="L42" s="1848"/>
      <c r="M42" s="1848"/>
      <c r="N42" s="1848"/>
      <c r="O42" s="1848"/>
      <c r="P42" s="1848"/>
      <c r="Q42" s="1848"/>
      <c r="R42" s="1848"/>
      <c r="S42" s="1848"/>
      <c r="T42" s="1848"/>
      <c r="U42" s="1848"/>
    </row>
    <row r="43" spans="1:24" ht="27.75" customHeight="1">
      <c r="A43" s="1848"/>
      <c r="B43" s="1848"/>
      <c r="C43" s="1848"/>
      <c r="D43" s="1848"/>
      <c r="E43" s="1848"/>
      <c r="F43" s="1848"/>
      <c r="G43" s="1848"/>
      <c r="H43" s="1848"/>
      <c r="I43" s="1848"/>
      <c r="J43" s="1848"/>
      <c r="K43" s="1848"/>
      <c r="L43" s="1848"/>
      <c r="M43" s="1848"/>
      <c r="N43" s="1848"/>
      <c r="O43" s="1848"/>
      <c r="P43" s="1848"/>
      <c r="Q43" s="1848"/>
      <c r="R43" s="1848"/>
      <c r="S43" s="1848"/>
      <c r="T43" s="1848"/>
      <c r="U43" s="1848"/>
    </row>
    <row r="44" spans="1:24" ht="9" customHeight="1">
      <c r="A44" s="1175" t="s">
        <v>919</v>
      </c>
      <c r="B44" s="1175"/>
      <c r="C44" s="1175"/>
      <c r="D44" s="1175"/>
      <c r="E44" s="1175"/>
      <c r="F44" s="1175"/>
    </row>
    <row r="45" spans="1:24" ht="9" customHeight="1">
      <c r="A45" s="1175"/>
      <c r="B45" s="1175"/>
      <c r="C45" s="1175"/>
      <c r="D45" s="1175"/>
      <c r="E45" s="1175"/>
      <c r="F45" s="1175"/>
    </row>
    <row r="46" spans="1:24" ht="9" customHeight="1">
      <c r="A46" s="1849" t="s">
        <v>920</v>
      </c>
      <c r="B46" s="1850"/>
      <c r="C46" s="1850"/>
      <c r="D46" s="1851"/>
      <c r="E46" s="1130"/>
      <c r="F46" s="1131"/>
      <c r="G46" s="1131"/>
      <c r="H46" s="1131"/>
      <c r="I46" s="1131"/>
      <c r="J46" s="565" t="s">
        <v>921</v>
      </c>
      <c r="K46" s="565"/>
      <c r="L46" s="565"/>
      <c r="M46" s="1144"/>
      <c r="N46" s="1145"/>
      <c r="O46" s="1145"/>
      <c r="P46" s="1145"/>
      <c r="Q46" s="1145"/>
      <c r="R46" s="1145"/>
      <c r="S46" s="1145"/>
      <c r="T46" s="1145"/>
      <c r="U46" s="1146"/>
    </row>
    <row r="47" spans="1:24" ht="9" customHeight="1">
      <c r="A47" s="1852"/>
      <c r="B47" s="1853"/>
      <c r="C47" s="1853"/>
      <c r="D47" s="1854"/>
      <c r="E47" s="1859"/>
      <c r="F47" s="1860"/>
      <c r="G47" s="1860"/>
      <c r="H47" s="1860"/>
      <c r="I47" s="1860"/>
      <c r="J47" s="565"/>
      <c r="K47" s="565"/>
      <c r="L47" s="565"/>
      <c r="M47" s="1839"/>
      <c r="N47" s="1167"/>
      <c r="O47" s="1167"/>
      <c r="P47" s="1167"/>
      <c r="Q47" s="1167"/>
      <c r="R47" s="1167"/>
      <c r="S47" s="1167"/>
      <c r="T47" s="1167"/>
      <c r="U47" s="1168"/>
    </row>
    <row r="48" spans="1:24" ht="9" customHeight="1">
      <c r="A48" s="1855"/>
      <c r="B48" s="1856"/>
      <c r="C48" s="1856"/>
      <c r="D48" s="1857"/>
      <c r="E48" s="1133"/>
      <c r="F48" s="1134"/>
      <c r="G48" s="1134"/>
      <c r="H48" s="1134"/>
      <c r="I48" s="1134"/>
      <c r="J48" s="565"/>
      <c r="K48" s="565"/>
      <c r="L48" s="565"/>
      <c r="M48" s="1147"/>
      <c r="N48" s="1148"/>
      <c r="O48" s="1148"/>
      <c r="P48" s="1148"/>
      <c r="Q48" s="1148"/>
      <c r="R48" s="1148"/>
      <c r="S48" s="1148"/>
      <c r="T48" s="1148"/>
      <c r="U48" s="1149"/>
    </row>
    <row r="49" spans="1:21" ht="9" customHeight="1">
      <c r="A49" s="1849" t="s">
        <v>922</v>
      </c>
      <c r="B49" s="1850"/>
      <c r="C49" s="1850"/>
      <c r="D49" s="1851"/>
      <c r="E49" s="1144"/>
      <c r="F49" s="1145"/>
      <c r="G49" s="1145"/>
      <c r="H49" s="1145"/>
      <c r="I49" s="1145"/>
      <c r="J49" s="1145"/>
      <c r="K49" s="1145"/>
      <c r="L49" s="1145"/>
      <c r="M49" s="1145"/>
      <c r="N49" s="1145"/>
      <c r="O49" s="1145"/>
      <c r="P49" s="1145"/>
      <c r="Q49" s="1145"/>
      <c r="R49" s="1145"/>
      <c r="S49" s="1145"/>
      <c r="T49" s="1145"/>
      <c r="U49" s="1146"/>
    </row>
    <row r="50" spans="1:21" ht="9" customHeight="1">
      <c r="A50" s="1852"/>
      <c r="B50" s="1853"/>
      <c r="C50" s="1853"/>
      <c r="D50" s="1854"/>
      <c r="E50" s="1839"/>
      <c r="F50" s="1167"/>
      <c r="G50" s="1167"/>
      <c r="H50" s="1167"/>
      <c r="I50" s="1167"/>
      <c r="J50" s="1167"/>
      <c r="K50" s="1167"/>
      <c r="L50" s="1167"/>
      <c r="M50" s="1167"/>
      <c r="N50" s="1167"/>
      <c r="O50" s="1167"/>
      <c r="P50" s="1167"/>
      <c r="Q50" s="1167"/>
      <c r="R50" s="1167"/>
      <c r="S50" s="1167"/>
      <c r="T50" s="1167"/>
      <c r="U50" s="1168"/>
    </row>
    <row r="51" spans="1:21" ht="9" customHeight="1">
      <c r="A51" s="1855"/>
      <c r="B51" s="1856"/>
      <c r="C51" s="1856"/>
      <c r="D51" s="1857"/>
      <c r="E51" s="1147"/>
      <c r="F51" s="1148"/>
      <c r="G51" s="1148"/>
      <c r="H51" s="1148"/>
      <c r="I51" s="1148"/>
      <c r="J51" s="1148"/>
      <c r="K51" s="1148"/>
      <c r="L51" s="1148"/>
      <c r="M51" s="1148"/>
      <c r="N51" s="1148"/>
      <c r="O51" s="1148"/>
      <c r="P51" s="1148"/>
      <c r="Q51" s="1148"/>
      <c r="R51" s="1148"/>
      <c r="S51" s="1148"/>
      <c r="T51" s="1148"/>
      <c r="U51" s="1149"/>
    </row>
    <row r="52" spans="1:21" ht="9" customHeight="1">
      <c r="A52" s="1858" t="s">
        <v>923</v>
      </c>
      <c r="B52" s="1858"/>
      <c r="C52" s="1858"/>
      <c r="D52" s="1858"/>
      <c r="E52" s="1144"/>
      <c r="F52" s="1145"/>
      <c r="G52" s="1145"/>
      <c r="H52" s="1145"/>
      <c r="I52" s="1145"/>
      <c r="J52" s="1145"/>
      <c r="K52" s="1145"/>
      <c r="L52" s="1145"/>
      <c r="M52" s="1145"/>
      <c r="N52" s="1145"/>
      <c r="O52" s="1145"/>
      <c r="P52" s="1145"/>
      <c r="Q52" s="1145"/>
      <c r="R52" s="1145"/>
      <c r="S52" s="1145"/>
      <c r="T52" s="1145"/>
      <c r="U52" s="1146"/>
    </row>
    <row r="53" spans="1:21" ht="9" customHeight="1">
      <c r="A53" s="1858"/>
      <c r="B53" s="1858"/>
      <c r="C53" s="1858"/>
      <c r="D53" s="1858"/>
      <c r="E53" s="1839"/>
      <c r="F53" s="1167"/>
      <c r="G53" s="1167"/>
      <c r="H53" s="1167"/>
      <c r="I53" s="1167"/>
      <c r="J53" s="1167"/>
      <c r="K53" s="1167"/>
      <c r="L53" s="1167"/>
      <c r="M53" s="1167"/>
      <c r="N53" s="1167"/>
      <c r="O53" s="1167"/>
      <c r="P53" s="1167"/>
      <c r="Q53" s="1167"/>
      <c r="R53" s="1167"/>
      <c r="S53" s="1167"/>
      <c r="T53" s="1167"/>
      <c r="U53" s="1168"/>
    </row>
    <row r="54" spans="1:21" ht="9" customHeight="1">
      <c r="A54" s="1858"/>
      <c r="B54" s="1858"/>
      <c r="C54" s="1858"/>
      <c r="D54" s="1858"/>
      <c r="E54" s="1147"/>
      <c r="F54" s="1148"/>
      <c r="G54" s="1148"/>
      <c r="H54" s="1148"/>
      <c r="I54" s="1148"/>
      <c r="J54" s="1148"/>
      <c r="K54" s="1148"/>
      <c r="L54" s="1148"/>
      <c r="M54" s="1148"/>
      <c r="N54" s="1148"/>
      <c r="O54" s="1148"/>
      <c r="P54" s="1148"/>
      <c r="Q54" s="1148"/>
      <c r="R54" s="1148"/>
      <c r="S54" s="1148"/>
      <c r="T54" s="1148"/>
      <c r="U54" s="1149"/>
    </row>
    <row r="55" spans="1:21" ht="9" customHeight="1">
      <c r="A55" s="188"/>
      <c r="B55" s="188"/>
      <c r="C55" s="188"/>
      <c r="D55" s="188"/>
      <c r="E55" s="174"/>
      <c r="F55" s="174"/>
      <c r="G55" s="174"/>
      <c r="H55" s="174"/>
      <c r="I55" s="174"/>
      <c r="J55" s="174"/>
      <c r="K55" s="174"/>
      <c r="L55" s="174"/>
      <c r="M55" s="174"/>
      <c r="N55" s="174"/>
      <c r="O55" s="174"/>
      <c r="P55" s="174"/>
      <c r="Q55" s="174"/>
      <c r="R55" s="174"/>
    </row>
    <row r="56" spans="1:21" ht="9" customHeight="1">
      <c r="A56" s="1175" t="s">
        <v>924</v>
      </c>
      <c r="B56" s="1175"/>
      <c r="C56" s="1175"/>
      <c r="D56" s="1175"/>
      <c r="E56" s="1175"/>
      <c r="F56" s="1175"/>
      <c r="G56" s="1175"/>
      <c r="H56" s="1175"/>
      <c r="I56" s="1175"/>
    </row>
    <row r="57" spans="1:21" ht="9" customHeight="1">
      <c r="A57" s="1175"/>
      <c r="B57" s="1175"/>
      <c r="C57" s="1175"/>
      <c r="D57" s="1175"/>
      <c r="E57" s="1175"/>
      <c r="F57" s="1175"/>
      <c r="G57" s="1175"/>
      <c r="H57" s="1175"/>
      <c r="I57" s="1175"/>
    </row>
    <row r="58" spans="1:21" ht="9" customHeight="1">
      <c r="A58" s="1199" t="s">
        <v>925</v>
      </c>
      <c r="B58" s="1199"/>
      <c r="C58" s="1199"/>
      <c r="D58" s="1199"/>
      <c r="E58" s="1144"/>
      <c r="F58" s="1145"/>
      <c r="G58" s="1145"/>
      <c r="H58" s="1145"/>
      <c r="I58" s="1145"/>
      <c r="J58" s="1145"/>
      <c r="K58" s="1145"/>
      <c r="L58" s="1145"/>
      <c r="M58" s="1145"/>
      <c r="N58" s="1145"/>
      <c r="O58" s="1145"/>
      <c r="P58" s="1145"/>
      <c r="Q58" s="1145"/>
      <c r="R58" s="1145"/>
      <c r="S58" s="1145"/>
      <c r="T58" s="1145"/>
      <c r="U58" s="1146"/>
    </row>
    <row r="59" spans="1:21" ht="9" customHeight="1">
      <c r="A59" s="1199"/>
      <c r="B59" s="1199"/>
      <c r="C59" s="1199"/>
      <c r="D59" s="1199"/>
      <c r="E59" s="1839"/>
      <c r="F59" s="1167"/>
      <c r="G59" s="1167"/>
      <c r="H59" s="1167"/>
      <c r="I59" s="1167"/>
      <c r="J59" s="1167"/>
      <c r="K59" s="1167"/>
      <c r="L59" s="1167"/>
      <c r="M59" s="1167"/>
      <c r="N59" s="1167"/>
      <c r="O59" s="1167"/>
      <c r="P59" s="1167"/>
      <c r="Q59" s="1167"/>
      <c r="R59" s="1167"/>
      <c r="S59" s="1167"/>
      <c r="T59" s="1167"/>
      <c r="U59" s="1168"/>
    </row>
    <row r="60" spans="1:21" ht="9" customHeight="1">
      <c r="A60" s="1199"/>
      <c r="B60" s="1199"/>
      <c r="C60" s="1199"/>
      <c r="D60" s="1199"/>
      <c r="E60" s="1147"/>
      <c r="F60" s="1148"/>
      <c r="G60" s="1148"/>
      <c r="H60" s="1148"/>
      <c r="I60" s="1148"/>
      <c r="J60" s="1148"/>
      <c r="K60" s="1148"/>
      <c r="L60" s="1148"/>
      <c r="M60" s="1148"/>
      <c r="N60" s="1148"/>
      <c r="O60" s="1148"/>
      <c r="P60" s="1148"/>
      <c r="Q60" s="1148"/>
      <c r="R60" s="1148"/>
      <c r="S60" s="1148"/>
      <c r="T60" s="1148"/>
      <c r="U60" s="1149"/>
    </row>
    <row r="61" spans="1:21" ht="9" customHeight="1">
      <c r="A61" s="1199" t="s">
        <v>926</v>
      </c>
      <c r="B61" s="1199"/>
      <c r="C61" s="1199"/>
      <c r="D61" s="1199"/>
      <c r="E61" s="1144"/>
      <c r="F61" s="1145"/>
      <c r="G61" s="1145"/>
      <c r="H61" s="1145"/>
      <c r="I61" s="1145"/>
      <c r="J61" s="1145"/>
      <c r="K61" s="1145"/>
      <c r="L61" s="1145"/>
      <c r="M61" s="1145"/>
      <c r="N61" s="1145"/>
      <c r="O61" s="1145"/>
      <c r="P61" s="1145"/>
      <c r="Q61" s="1145"/>
      <c r="R61" s="1145"/>
      <c r="S61" s="1145"/>
      <c r="T61" s="1145"/>
      <c r="U61" s="1146"/>
    </row>
    <row r="62" spans="1:21" ht="9" customHeight="1">
      <c r="A62" s="1199"/>
      <c r="B62" s="1199"/>
      <c r="C62" s="1199"/>
      <c r="D62" s="1199"/>
      <c r="E62" s="1839"/>
      <c r="F62" s="1167"/>
      <c r="G62" s="1167"/>
      <c r="H62" s="1167"/>
      <c r="I62" s="1167"/>
      <c r="J62" s="1167"/>
      <c r="K62" s="1167"/>
      <c r="L62" s="1167"/>
      <c r="M62" s="1167"/>
      <c r="N62" s="1167"/>
      <c r="O62" s="1167"/>
      <c r="P62" s="1167"/>
      <c r="Q62" s="1167"/>
      <c r="R62" s="1167"/>
      <c r="S62" s="1167"/>
      <c r="T62" s="1167"/>
      <c r="U62" s="1168"/>
    </row>
    <row r="63" spans="1:21" ht="9" customHeight="1">
      <c r="A63" s="1199"/>
      <c r="B63" s="1199"/>
      <c r="C63" s="1199"/>
      <c r="D63" s="1199"/>
      <c r="E63" s="1147"/>
      <c r="F63" s="1148"/>
      <c r="G63" s="1148"/>
      <c r="H63" s="1148"/>
      <c r="I63" s="1148"/>
      <c r="J63" s="1148"/>
      <c r="K63" s="1148"/>
      <c r="L63" s="1148"/>
      <c r="M63" s="1148"/>
      <c r="N63" s="1148"/>
      <c r="O63" s="1148"/>
      <c r="P63" s="1148"/>
      <c r="Q63" s="1148"/>
      <c r="R63" s="1148"/>
      <c r="S63" s="1148"/>
      <c r="T63" s="1148"/>
      <c r="U63" s="1149"/>
    </row>
    <row r="64" spans="1:21" ht="9" customHeight="1"/>
    <row r="65" spans="1:16" s="3" customFormat="1" ht="21" customHeight="1">
      <c r="A65" s="44" t="s">
        <v>927</v>
      </c>
      <c r="N65" s="33"/>
    </row>
    <row r="66" spans="1:16" s="3" customFormat="1" ht="21" customHeight="1">
      <c r="A66" s="44" t="s">
        <v>928</v>
      </c>
      <c r="N66" s="33"/>
    </row>
    <row r="67" spans="1:16" s="3" customFormat="1" ht="22.5" customHeight="1">
      <c r="A67" s="501" t="s">
        <v>929</v>
      </c>
      <c r="B67" s="1645"/>
      <c r="C67" s="1646" t="s">
        <v>930</v>
      </c>
      <c r="D67" s="763"/>
      <c r="E67" s="763"/>
      <c r="F67" s="763"/>
      <c r="G67" s="1647"/>
      <c r="H67" s="1646" t="s">
        <v>931</v>
      </c>
      <c r="I67" s="763"/>
      <c r="J67" s="763"/>
      <c r="K67" s="763"/>
      <c r="L67" s="1647"/>
      <c r="M67" s="1645" t="s">
        <v>932</v>
      </c>
      <c r="N67" s="1645"/>
      <c r="O67" s="1648"/>
    </row>
    <row r="68" spans="1:16" s="3" customFormat="1" ht="27" customHeight="1">
      <c r="A68" s="1652">
        <v>1</v>
      </c>
      <c r="B68" s="1653"/>
      <c r="C68" s="572"/>
      <c r="D68" s="573"/>
      <c r="E68" s="573"/>
      <c r="F68" s="573"/>
      <c r="G68" s="1649"/>
      <c r="H68" s="572"/>
      <c r="I68" s="573"/>
      <c r="J68" s="573"/>
      <c r="K68" s="573"/>
      <c r="L68" s="1649"/>
      <c r="M68" s="1650"/>
      <c r="N68" s="1651"/>
      <c r="O68" s="340" t="s">
        <v>914</v>
      </c>
    </row>
    <row r="69" spans="1:16" s="3" customFormat="1" ht="27" customHeight="1">
      <c r="A69" s="1657">
        <v>2</v>
      </c>
      <c r="B69" s="1658"/>
      <c r="C69" s="577"/>
      <c r="D69" s="578"/>
      <c r="E69" s="578"/>
      <c r="F69" s="578"/>
      <c r="G69" s="1654"/>
      <c r="H69" s="577"/>
      <c r="I69" s="578"/>
      <c r="J69" s="578"/>
      <c r="K69" s="578"/>
      <c r="L69" s="1654"/>
      <c r="M69" s="1655"/>
      <c r="N69" s="1656"/>
      <c r="O69" s="189" t="s">
        <v>914</v>
      </c>
    </row>
    <row r="70" spans="1:16" s="3" customFormat="1" ht="27" customHeight="1">
      <c r="A70" s="1813">
        <v>3</v>
      </c>
      <c r="B70" s="1814"/>
      <c r="C70" s="577"/>
      <c r="D70" s="578"/>
      <c r="E70" s="578"/>
      <c r="F70" s="578"/>
      <c r="G70" s="1654"/>
      <c r="H70" s="577"/>
      <c r="I70" s="578"/>
      <c r="J70" s="578"/>
      <c r="K70" s="578"/>
      <c r="L70" s="1654"/>
      <c r="M70" s="1655"/>
      <c r="N70" s="1656"/>
      <c r="O70" s="189" t="s">
        <v>914</v>
      </c>
    </row>
    <row r="71" spans="1:16" s="3" customFormat="1" ht="27" customHeight="1">
      <c r="A71" s="1813">
        <v>4</v>
      </c>
      <c r="B71" s="1814"/>
      <c r="C71" s="577"/>
      <c r="D71" s="578"/>
      <c r="E71" s="578"/>
      <c r="F71" s="578"/>
      <c r="G71" s="1654"/>
      <c r="H71" s="577"/>
      <c r="I71" s="578"/>
      <c r="J71" s="578"/>
      <c r="K71" s="578"/>
      <c r="L71" s="1654"/>
      <c r="M71" s="1655"/>
      <c r="N71" s="1656"/>
      <c r="O71" s="189" t="s">
        <v>914</v>
      </c>
    </row>
    <row r="72" spans="1:16" s="3" customFormat="1" ht="27" customHeight="1">
      <c r="A72" s="1813">
        <v>5</v>
      </c>
      <c r="B72" s="1814"/>
      <c r="C72" s="577"/>
      <c r="D72" s="578"/>
      <c r="E72" s="578"/>
      <c r="F72" s="578"/>
      <c r="G72" s="1654"/>
      <c r="H72" s="577"/>
      <c r="I72" s="578"/>
      <c r="J72" s="578"/>
      <c r="K72" s="578"/>
      <c r="L72" s="1654"/>
      <c r="M72" s="1655"/>
      <c r="N72" s="1656"/>
      <c r="O72" s="189" t="s">
        <v>914</v>
      </c>
    </row>
    <row r="73" spans="1:16" s="3" customFormat="1" ht="27" customHeight="1">
      <c r="A73" s="1813">
        <v>6</v>
      </c>
      <c r="B73" s="1814"/>
      <c r="C73" s="577"/>
      <c r="D73" s="578"/>
      <c r="E73" s="578"/>
      <c r="F73" s="578"/>
      <c r="G73" s="1654"/>
      <c r="H73" s="577"/>
      <c r="I73" s="578"/>
      <c r="J73" s="578"/>
      <c r="K73" s="578"/>
      <c r="L73" s="1654"/>
      <c r="M73" s="1655"/>
      <c r="N73" s="1656"/>
      <c r="O73" s="189" t="s">
        <v>914</v>
      </c>
    </row>
    <row r="74" spans="1:16" s="3" customFormat="1" ht="27" customHeight="1">
      <c r="A74" s="1813">
        <v>7</v>
      </c>
      <c r="B74" s="1814"/>
      <c r="C74" s="577"/>
      <c r="D74" s="578"/>
      <c r="E74" s="578"/>
      <c r="F74" s="578"/>
      <c r="G74" s="1654"/>
      <c r="H74" s="577"/>
      <c r="I74" s="578"/>
      <c r="J74" s="578"/>
      <c r="K74" s="578"/>
      <c r="L74" s="1654"/>
      <c r="M74" s="1655"/>
      <c r="N74" s="1656"/>
      <c r="O74" s="189" t="s">
        <v>914</v>
      </c>
    </row>
    <row r="75" spans="1:16" s="3" customFormat="1" ht="27" customHeight="1">
      <c r="A75" s="1813">
        <v>8</v>
      </c>
      <c r="B75" s="1814"/>
      <c r="C75" s="577"/>
      <c r="D75" s="578"/>
      <c r="E75" s="578"/>
      <c r="F75" s="578"/>
      <c r="G75" s="1654"/>
      <c r="H75" s="577"/>
      <c r="I75" s="578"/>
      <c r="J75" s="578"/>
      <c r="K75" s="578"/>
      <c r="L75" s="1654"/>
      <c r="M75" s="1655"/>
      <c r="N75" s="1656"/>
      <c r="O75" s="189" t="s">
        <v>914</v>
      </c>
    </row>
    <row r="76" spans="1:16" s="3" customFormat="1" ht="27" customHeight="1">
      <c r="A76" s="1813">
        <v>9</v>
      </c>
      <c r="B76" s="1814"/>
      <c r="C76" s="577"/>
      <c r="D76" s="578"/>
      <c r="E76" s="578"/>
      <c r="F76" s="578"/>
      <c r="G76" s="1654"/>
      <c r="H76" s="577"/>
      <c r="I76" s="578"/>
      <c r="J76" s="578"/>
      <c r="K76" s="578"/>
      <c r="L76" s="1654"/>
      <c r="M76" s="1655"/>
      <c r="N76" s="1656"/>
      <c r="O76" s="189" t="s">
        <v>914</v>
      </c>
    </row>
    <row r="77" spans="1:16" s="3" customFormat="1" ht="27" customHeight="1">
      <c r="A77" s="1815">
        <v>10</v>
      </c>
      <c r="B77" s="1816"/>
      <c r="C77" s="585"/>
      <c r="D77" s="581"/>
      <c r="E77" s="581"/>
      <c r="F77" s="581"/>
      <c r="G77" s="1817"/>
      <c r="H77" s="1818"/>
      <c r="I77" s="692"/>
      <c r="J77" s="692"/>
      <c r="K77" s="692"/>
      <c r="L77" s="1819"/>
      <c r="M77" s="1820"/>
      <c r="N77" s="1821"/>
      <c r="O77" s="77" t="s">
        <v>914</v>
      </c>
    </row>
    <row r="78" spans="1:16" s="3" customFormat="1" ht="27" customHeight="1">
      <c r="A78" s="1458" t="s">
        <v>933</v>
      </c>
      <c r="B78" s="1822"/>
      <c r="C78" s="1823" t="s">
        <v>930</v>
      </c>
      <c r="D78" s="760"/>
      <c r="E78" s="760"/>
      <c r="F78" s="760"/>
      <c r="G78" s="1824"/>
      <c r="H78" s="1825" t="s">
        <v>931</v>
      </c>
      <c r="I78" s="1826"/>
      <c r="J78" s="1826"/>
      <c r="K78" s="1826"/>
      <c r="L78" s="1822"/>
      <c r="M78" s="1825" t="s">
        <v>932</v>
      </c>
      <c r="N78" s="1826"/>
      <c r="O78" s="1827"/>
      <c r="P78" s="190"/>
    </row>
    <row r="79" spans="1:16" s="3" customFormat="1" ht="27" customHeight="1">
      <c r="A79" s="1842">
        <v>1</v>
      </c>
      <c r="B79" s="1843"/>
      <c r="C79" s="577"/>
      <c r="D79" s="578"/>
      <c r="E79" s="578"/>
      <c r="F79" s="578"/>
      <c r="G79" s="1654"/>
      <c r="H79" s="577"/>
      <c r="I79" s="578"/>
      <c r="J79" s="578"/>
      <c r="K79" s="578"/>
      <c r="L79" s="1654"/>
      <c r="M79" s="1844"/>
      <c r="N79" s="1845"/>
      <c r="O79" s="191" t="s">
        <v>914</v>
      </c>
    </row>
    <row r="80" spans="1:16" s="3" customFormat="1" ht="27" customHeight="1">
      <c r="A80" s="1831">
        <v>2</v>
      </c>
      <c r="B80" s="1832"/>
      <c r="C80" s="577"/>
      <c r="D80" s="578"/>
      <c r="E80" s="578"/>
      <c r="F80" s="578"/>
      <c r="G80" s="1654"/>
      <c r="H80" s="577"/>
      <c r="I80" s="578"/>
      <c r="J80" s="578"/>
      <c r="K80" s="578"/>
      <c r="L80" s="1654"/>
      <c r="M80" s="1655"/>
      <c r="N80" s="1656"/>
      <c r="O80" s="189" t="s">
        <v>914</v>
      </c>
    </row>
    <row r="81" spans="1:15" s="3" customFormat="1" ht="27" customHeight="1">
      <c r="A81" s="1846">
        <v>3</v>
      </c>
      <c r="B81" s="1658"/>
      <c r="C81" s="577"/>
      <c r="D81" s="578"/>
      <c r="E81" s="578"/>
      <c r="F81" s="578"/>
      <c r="G81" s="1654"/>
      <c r="H81" s="577"/>
      <c r="I81" s="578"/>
      <c r="J81" s="578"/>
      <c r="K81" s="578"/>
      <c r="L81" s="1654"/>
      <c r="M81" s="1655"/>
      <c r="N81" s="1656"/>
      <c r="O81" s="189" t="s">
        <v>914</v>
      </c>
    </row>
    <row r="82" spans="1:15" s="3" customFormat="1" ht="27" customHeight="1">
      <c r="A82" s="1657">
        <v>4</v>
      </c>
      <c r="B82" s="1658"/>
      <c r="C82" s="577"/>
      <c r="D82" s="578"/>
      <c r="E82" s="578"/>
      <c r="F82" s="578"/>
      <c r="G82" s="1654"/>
      <c r="H82" s="577"/>
      <c r="I82" s="578"/>
      <c r="J82" s="578"/>
      <c r="K82" s="578"/>
      <c r="L82" s="1654"/>
      <c r="M82" s="1655"/>
      <c r="N82" s="1656"/>
      <c r="O82" s="189" t="s">
        <v>914</v>
      </c>
    </row>
    <row r="83" spans="1:15" s="3" customFormat="1" ht="27" customHeight="1">
      <c r="A83" s="1657">
        <v>5</v>
      </c>
      <c r="B83" s="1658"/>
      <c r="C83" s="577"/>
      <c r="D83" s="578"/>
      <c r="E83" s="578"/>
      <c r="F83" s="578"/>
      <c r="G83" s="1654"/>
      <c r="H83" s="577"/>
      <c r="I83" s="578"/>
      <c r="J83" s="578"/>
      <c r="K83" s="578"/>
      <c r="L83" s="1654"/>
      <c r="M83" s="1655"/>
      <c r="N83" s="1656"/>
      <c r="O83" s="189" t="s">
        <v>914</v>
      </c>
    </row>
    <row r="84" spans="1:15" s="3" customFormat="1" ht="27" customHeight="1">
      <c r="A84" s="1657">
        <v>6</v>
      </c>
      <c r="B84" s="1658"/>
      <c r="C84" s="577"/>
      <c r="D84" s="578"/>
      <c r="E84" s="578"/>
      <c r="F84" s="578"/>
      <c r="G84" s="1654"/>
      <c r="H84" s="577"/>
      <c r="I84" s="578"/>
      <c r="J84" s="578"/>
      <c r="K84" s="578"/>
      <c r="L84" s="1654"/>
      <c r="M84" s="1655"/>
      <c r="N84" s="1656"/>
      <c r="O84" s="189" t="s">
        <v>914</v>
      </c>
    </row>
    <row r="85" spans="1:15" s="3" customFormat="1" ht="27" customHeight="1">
      <c r="A85" s="1657">
        <v>7</v>
      </c>
      <c r="B85" s="1658"/>
      <c r="C85" s="577"/>
      <c r="D85" s="578"/>
      <c r="E85" s="578"/>
      <c r="F85" s="578"/>
      <c r="G85" s="1654"/>
      <c r="H85" s="577"/>
      <c r="I85" s="578"/>
      <c r="J85" s="578"/>
      <c r="K85" s="578"/>
      <c r="L85" s="1654"/>
      <c r="M85" s="1655"/>
      <c r="N85" s="1656"/>
      <c r="O85" s="189" t="s">
        <v>914</v>
      </c>
    </row>
    <row r="86" spans="1:15" s="3" customFormat="1" ht="27" customHeight="1">
      <c r="A86" s="1813">
        <v>8</v>
      </c>
      <c r="B86" s="1814"/>
      <c r="C86" s="577"/>
      <c r="D86" s="578"/>
      <c r="E86" s="578"/>
      <c r="F86" s="578"/>
      <c r="G86" s="1654"/>
      <c r="H86" s="577"/>
      <c r="I86" s="578"/>
      <c r="J86" s="578"/>
      <c r="K86" s="578"/>
      <c r="L86" s="1654"/>
      <c r="M86" s="1655"/>
      <c r="N86" s="1656"/>
      <c r="O86" s="189" t="s">
        <v>914</v>
      </c>
    </row>
    <row r="87" spans="1:15" s="3" customFormat="1" ht="27" customHeight="1">
      <c r="A87" s="1831">
        <v>9</v>
      </c>
      <c r="B87" s="1832"/>
      <c r="C87" s="577"/>
      <c r="D87" s="578"/>
      <c r="E87" s="578"/>
      <c r="F87" s="578"/>
      <c r="G87" s="1654"/>
      <c r="H87" s="577"/>
      <c r="I87" s="578"/>
      <c r="J87" s="578"/>
      <c r="K87" s="578"/>
      <c r="L87" s="1654"/>
      <c r="M87" s="1655"/>
      <c r="N87" s="1656"/>
      <c r="O87" s="189" t="s">
        <v>914</v>
      </c>
    </row>
    <row r="88" spans="1:15" s="3" customFormat="1" ht="27" customHeight="1">
      <c r="A88" s="1815">
        <v>10</v>
      </c>
      <c r="B88" s="1816"/>
      <c r="C88" s="585"/>
      <c r="D88" s="581"/>
      <c r="E88" s="581"/>
      <c r="F88" s="581"/>
      <c r="G88" s="1817"/>
      <c r="H88" s="585"/>
      <c r="I88" s="581"/>
      <c r="J88" s="581"/>
      <c r="K88" s="581"/>
      <c r="L88" s="1817"/>
      <c r="M88" s="1833"/>
      <c r="N88" s="1834"/>
      <c r="O88" s="192" t="s">
        <v>914</v>
      </c>
    </row>
    <row r="89" spans="1:15" s="3" customFormat="1" ht="30" customHeight="1">
      <c r="A89" s="1835" t="s">
        <v>934</v>
      </c>
      <c r="B89" s="1453"/>
      <c r="C89" s="1453"/>
      <c r="D89" s="1453"/>
      <c r="E89" s="1453"/>
      <c r="F89" s="1453"/>
      <c r="G89" s="1453"/>
      <c r="H89" s="1453"/>
      <c r="I89" s="1453"/>
      <c r="J89" s="1453"/>
      <c r="K89" s="1453"/>
      <c r="L89" s="1836"/>
      <c r="M89" s="1837">
        <f>SUM(M68:N77)</f>
        <v>0</v>
      </c>
      <c r="N89" s="1838"/>
      <c r="O89" s="341" t="s">
        <v>914</v>
      </c>
    </row>
    <row r="90" spans="1:15" s="3" customFormat="1" ht="30" customHeight="1">
      <c r="A90" s="720" t="s">
        <v>935</v>
      </c>
      <c r="B90" s="808"/>
      <c r="C90" s="808"/>
      <c r="D90" s="808"/>
      <c r="E90" s="808"/>
      <c r="F90" s="808"/>
      <c r="G90" s="808"/>
      <c r="H90" s="808"/>
      <c r="I90" s="808"/>
      <c r="J90" s="808"/>
      <c r="K90" s="808"/>
      <c r="L90" s="1828"/>
      <c r="M90" s="1829">
        <f>SUM(M79:N88)</f>
        <v>0</v>
      </c>
      <c r="N90" s="1830"/>
      <c r="O90" s="193" t="s">
        <v>914</v>
      </c>
    </row>
    <row r="91" spans="1:15" s="3" customFormat="1" ht="21" customHeight="1">
      <c r="A91" s="64" t="s">
        <v>936</v>
      </c>
      <c r="N91" s="33"/>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21"/>
  <conditionalFormatting sqref="E6:X9">
    <cfRule type="cellIs" dxfId="130" priority="2" operator="equal">
      <formula>0</formula>
    </cfRule>
  </conditionalFormatting>
  <conditionalFormatting sqref="T3:X3">
    <cfRule type="cellIs" dxfId="129"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topLeftCell="A274" zoomScaleNormal="100" zoomScaleSheetLayoutView="100" workbookViewId="0">
      <selection activeCell="F13" sqref="F13"/>
    </sheetView>
  </sheetViews>
  <sheetFormatPr defaultColWidth="9" defaultRowHeight="13.5" outlineLevelRow="1"/>
  <cols>
    <col min="1" max="1" width="0.875" style="215" customWidth="1"/>
    <col min="2" max="2" width="15.375" style="215" customWidth="1"/>
    <col min="3" max="3" width="16.5" style="215" customWidth="1"/>
    <col min="4" max="4" width="3.875" style="215" customWidth="1"/>
    <col min="5" max="5" width="16.5" style="215" customWidth="1"/>
    <col min="6" max="7" width="15" style="215" customWidth="1"/>
    <col min="8" max="8" width="6.875" style="215" customWidth="1"/>
    <col min="9" max="9" width="4.375" style="215" customWidth="1"/>
    <col min="10" max="10" width="6.875" style="215" customWidth="1"/>
    <col min="11" max="11" width="2.5" style="215" customWidth="1"/>
    <col min="12" max="16384" width="9" style="215"/>
  </cols>
  <sheetData>
    <row r="1" spans="1:11" s="3" customFormat="1" ht="12" customHeight="1">
      <c r="C1" s="32"/>
      <c r="H1" s="497" t="s">
        <v>937</v>
      </c>
      <c r="I1" s="497"/>
      <c r="J1" s="497"/>
      <c r="K1" s="497"/>
    </row>
    <row r="2" spans="1:11" s="3" customFormat="1" ht="12" customHeight="1">
      <c r="C2" s="32"/>
      <c r="H2" s="2050" t="s">
        <v>938</v>
      </c>
      <c r="I2" s="2050"/>
      <c r="J2" s="2050"/>
      <c r="K2" s="2050"/>
    </row>
    <row r="3" spans="1:11" s="3" customFormat="1" ht="12" customHeight="1">
      <c r="C3" s="32"/>
      <c r="H3" s="1774">
        <f>'申請書・総括票（共通）'!L3</f>
        <v>0</v>
      </c>
      <c r="I3" s="1774"/>
      <c r="J3" s="1774"/>
      <c r="K3" s="1774"/>
    </row>
    <row r="4" spans="1:11" s="3" customFormat="1" ht="12" customHeight="1">
      <c r="C4" s="32"/>
      <c r="H4" s="35"/>
      <c r="K4" s="73"/>
    </row>
    <row r="5" spans="1:11" s="3" customFormat="1" ht="30" customHeight="1">
      <c r="A5" s="1974" t="s">
        <v>939</v>
      </c>
      <c r="B5" s="1975"/>
      <c r="C5" s="1975"/>
      <c r="D5" s="1975"/>
      <c r="E5" s="1975"/>
      <c r="F5" s="1975"/>
      <c r="G5" s="1975"/>
      <c r="H5" s="1975"/>
      <c r="I5" s="1975"/>
      <c r="J5" s="1975"/>
      <c r="K5" s="1975"/>
    </row>
    <row r="6" spans="1:11" s="3" customFormat="1" ht="11.25" customHeight="1">
      <c r="A6" s="203"/>
      <c r="B6" s="203"/>
      <c r="C6" s="203"/>
      <c r="D6" s="203"/>
      <c r="E6" s="203"/>
      <c r="F6" s="203"/>
      <c r="G6" s="203"/>
      <c r="H6" s="203"/>
      <c r="I6" s="203"/>
      <c r="J6" s="203"/>
      <c r="K6" s="203"/>
    </row>
    <row r="7" spans="1:11" s="3" customFormat="1" ht="45" customHeight="1">
      <c r="A7" s="512" t="s">
        <v>940</v>
      </c>
      <c r="B7" s="548"/>
      <c r="C7" s="1976">
        <f>'申請書・総括票（共通）'!C19</f>
        <v>0</v>
      </c>
      <c r="D7" s="1977"/>
      <c r="E7" s="1977"/>
      <c r="F7" s="1977"/>
      <c r="G7" s="1977"/>
      <c r="H7" s="1977"/>
      <c r="I7" s="1977"/>
      <c r="J7" s="1977"/>
      <c r="K7" s="70"/>
    </row>
    <row r="8" spans="1:11" s="3" customFormat="1" ht="26.25" customHeight="1">
      <c r="A8" s="1979" t="s">
        <v>592</v>
      </c>
      <c r="B8" s="1980"/>
      <c r="C8" s="1976">
        <f>'申請書・総括票（共通）'!B39</f>
        <v>0</v>
      </c>
      <c r="D8" s="1977"/>
      <c r="E8" s="1977"/>
      <c r="F8" s="1978"/>
      <c r="G8" s="204" t="s">
        <v>593</v>
      </c>
      <c r="H8" s="1983">
        <f>'申請書・総括票（共通）'!A39</f>
        <v>1001</v>
      </c>
      <c r="I8" s="1984"/>
      <c r="J8" s="1985"/>
      <c r="K8" s="205"/>
    </row>
    <row r="9" spans="1:11" s="3" customFormat="1" ht="26.25" customHeight="1">
      <c r="A9" s="1981"/>
      <c r="B9" s="1982"/>
      <c r="C9" s="1976"/>
      <c r="D9" s="1977"/>
      <c r="E9" s="1977"/>
      <c r="F9" s="1978"/>
      <c r="G9" s="206" t="s">
        <v>941</v>
      </c>
      <c r="H9" s="1983"/>
      <c r="I9" s="1984"/>
      <c r="J9" s="1985"/>
      <c r="K9" s="207"/>
    </row>
    <row r="10" spans="1:11" s="3" customFormat="1" ht="15" customHeight="1">
      <c r="K10" s="33"/>
    </row>
    <row r="11" spans="1:11" s="3" customFormat="1" ht="18.75" customHeight="1">
      <c r="B11" s="44" t="s">
        <v>942</v>
      </c>
      <c r="K11" s="33"/>
    </row>
    <row r="12" spans="1:11" s="3" customFormat="1" ht="5.25" customHeight="1">
      <c r="K12" s="33"/>
    </row>
    <row r="13" spans="1:11" s="3" customFormat="1" ht="27" customHeight="1">
      <c r="A13" s="208"/>
      <c r="B13" s="832" t="s">
        <v>943</v>
      </c>
      <c r="C13" s="832"/>
      <c r="D13" s="1451"/>
      <c r="E13" s="209" t="s">
        <v>944</v>
      </c>
      <c r="F13" s="444"/>
      <c r="G13" s="1990" t="s">
        <v>945</v>
      </c>
      <c r="H13" s="1990"/>
      <c r="I13" s="1990"/>
      <c r="J13" s="1991"/>
      <c r="K13" s="70"/>
    </row>
    <row r="14" spans="1:11" s="3" customFormat="1" ht="27" customHeight="1">
      <c r="A14" s="210"/>
      <c r="B14" s="834"/>
      <c r="C14" s="834"/>
      <c r="D14" s="1372"/>
      <c r="E14" s="300" t="s">
        <v>946</v>
      </c>
      <c r="F14" s="444"/>
      <c r="G14" s="1990" t="s">
        <v>945</v>
      </c>
      <c r="H14" s="1990"/>
      <c r="I14" s="1990"/>
      <c r="J14" s="1991"/>
      <c r="K14" s="70"/>
    </row>
    <row r="15" spans="1:11" s="3" customFormat="1" ht="27" customHeight="1">
      <c r="A15" s="211"/>
      <c r="B15" s="836"/>
      <c r="C15" s="836"/>
      <c r="D15" s="1463"/>
      <c r="E15" s="209" t="s">
        <v>947</v>
      </c>
      <c r="F15" s="444"/>
      <c r="G15" s="1990" t="s">
        <v>945</v>
      </c>
      <c r="H15" s="1990"/>
      <c r="I15" s="1990"/>
      <c r="J15" s="1990"/>
      <c r="K15" s="70"/>
    </row>
    <row r="16" spans="1:11" s="3" customFormat="1" ht="21" customHeight="1">
      <c r="A16" s="210"/>
      <c r="B16" s="832" t="s">
        <v>948</v>
      </c>
      <c r="C16" s="832"/>
      <c r="D16" s="1451"/>
      <c r="E16" s="1987"/>
      <c r="F16" s="1988"/>
      <c r="G16" s="1988"/>
      <c r="H16" s="1988"/>
      <c r="I16" s="1988"/>
      <c r="J16" s="1989"/>
      <c r="K16" s="55"/>
    </row>
    <row r="17" spans="1:21" s="3" customFormat="1" ht="27" customHeight="1">
      <c r="A17" s="208" t="s">
        <v>949</v>
      </c>
      <c r="B17" s="832" t="s">
        <v>950</v>
      </c>
      <c r="C17" s="832"/>
      <c r="D17" s="1451"/>
      <c r="E17" s="1987"/>
      <c r="F17" s="1988"/>
      <c r="G17" s="1988"/>
      <c r="H17" s="1988"/>
      <c r="I17" s="1988"/>
      <c r="J17" s="1989"/>
      <c r="K17" s="54"/>
    </row>
    <row r="18" spans="1:21" s="3" customFormat="1" ht="69" customHeight="1">
      <c r="A18" s="1969"/>
      <c r="B18" s="1971" t="s">
        <v>951</v>
      </c>
      <c r="C18" s="1972"/>
      <c r="D18" s="1973"/>
      <c r="E18" s="658"/>
      <c r="F18" s="1395"/>
      <c r="G18" s="1395"/>
      <c r="H18" s="1395"/>
      <c r="I18" s="1395"/>
      <c r="J18" s="1986"/>
      <c r="K18" s="212"/>
    </row>
    <row r="19" spans="1:21" s="3" customFormat="1" ht="45.75" customHeight="1">
      <c r="A19" s="1969"/>
      <c r="B19" s="1971" t="s">
        <v>952</v>
      </c>
      <c r="C19" s="1972"/>
      <c r="D19" s="1973"/>
      <c r="E19" s="658"/>
      <c r="F19" s="1395"/>
      <c r="G19" s="1395"/>
      <c r="H19" s="1395"/>
      <c r="I19" s="1395"/>
      <c r="J19" s="1986"/>
      <c r="K19" s="55"/>
      <c r="M19" s="1970"/>
      <c r="N19" s="587"/>
      <c r="O19" s="587"/>
      <c r="P19" s="587"/>
      <c r="Q19" s="587"/>
      <c r="R19" s="587"/>
      <c r="S19" s="587"/>
      <c r="T19" s="587"/>
      <c r="U19" s="587"/>
    </row>
    <row r="20" spans="1:21" s="3" customFormat="1" ht="69" customHeight="1">
      <c r="A20" s="213"/>
      <c r="B20" s="1971" t="s">
        <v>953</v>
      </c>
      <c r="C20" s="1972"/>
      <c r="D20" s="1973"/>
      <c r="E20" s="658"/>
      <c r="F20" s="1395"/>
      <c r="G20" s="1395"/>
      <c r="H20" s="1395"/>
      <c r="I20" s="1395"/>
      <c r="J20" s="1986"/>
      <c r="K20" s="212"/>
    </row>
    <row r="21" spans="1:21" s="3" customFormat="1" ht="27" customHeight="1">
      <c r="A21" s="208" t="s">
        <v>954</v>
      </c>
      <c r="B21" s="832" t="s">
        <v>955</v>
      </c>
      <c r="C21" s="832"/>
      <c r="D21" s="1451"/>
      <c r="E21" s="1987"/>
      <c r="F21" s="1988"/>
      <c r="G21" s="1988"/>
      <c r="H21" s="1988"/>
      <c r="I21" s="1988"/>
      <c r="J21" s="1989"/>
      <c r="K21" s="214"/>
      <c r="M21" s="1970"/>
      <c r="N21" s="587"/>
      <c r="O21" s="587"/>
      <c r="P21" s="587"/>
      <c r="Q21" s="587"/>
      <c r="R21" s="587"/>
      <c r="S21" s="587"/>
      <c r="T21" s="587"/>
      <c r="U21" s="587"/>
    </row>
    <row r="22" spans="1:21" s="3" customFormat="1" ht="69" customHeight="1">
      <c r="A22" s="211"/>
      <c r="B22" s="1971" t="s">
        <v>956</v>
      </c>
      <c r="C22" s="1972"/>
      <c r="D22" s="1973"/>
      <c r="E22" s="658"/>
      <c r="F22" s="1395"/>
      <c r="G22" s="1395"/>
      <c r="H22" s="1395"/>
      <c r="I22" s="1395"/>
      <c r="J22" s="1986"/>
      <c r="K22" s="212"/>
    </row>
    <row r="23" spans="1:21" s="3" customFormat="1" ht="45" customHeight="1">
      <c r="A23" s="358"/>
      <c r="B23" s="2051" t="s">
        <v>957</v>
      </c>
      <c r="C23" s="1370"/>
      <c r="D23" s="1371"/>
      <c r="E23" s="2054" t="s">
        <v>958</v>
      </c>
      <c r="F23" s="2054"/>
      <c r="G23" s="2055"/>
      <c r="H23" s="2056"/>
      <c r="I23" s="2057"/>
      <c r="J23" s="2058"/>
      <c r="K23" s="212"/>
    </row>
    <row r="24" spans="1:21" s="3" customFormat="1" ht="63" customHeight="1">
      <c r="A24" s="358"/>
      <c r="B24" s="2052"/>
      <c r="C24" s="834"/>
      <c r="D24" s="1372"/>
      <c r="E24" s="703" t="s">
        <v>959</v>
      </c>
      <c r="F24" s="2054"/>
      <c r="G24" s="2054"/>
      <c r="H24" s="2054"/>
      <c r="I24" s="2054"/>
      <c r="J24" s="2055"/>
      <c r="K24" s="212"/>
    </row>
    <row r="25" spans="1:21" s="3" customFormat="1" ht="30.75" customHeight="1">
      <c r="A25" s="358"/>
      <c r="B25" s="2052"/>
      <c r="C25" s="834"/>
      <c r="D25" s="1372"/>
      <c r="E25" s="359"/>
      <c r="F25" s="2059" t="s">
        <v>960</v>
      </c>
      <c r="G25" s="2060"/>
      <c r="H25" s="2060"/>
      <c r="I25" s="2060"/>
      <c r="J25" s="2061"/>
      <c r="K25" s="212"/>
    </row>
    <row r="26" spans="1:21" s="3" customFormat="1" ht="30.75" customHeight="1">
      <c r="A26" s="358"/>
      <c r="B26" s="2052"/>
      <c r="C26" s="834"/>
      <c r="D26" s="1372"/>
      <c r="E26" s="359"/>
      <c r="F26" s="2059" t="s">
        <v>961</v>
      </c>
      <c r="G26" s="2060"/>
      <c r="H26" s="2060"/>
      <c r="I26" s="2060"/>
      <c r="J26" s="2061"/>
      <c r="K26" s="212"/>
    </row>
    <row r="27" spans="1:21" s="3" customFormat="1" ht="30.75" customHeight="1">
      <c r="A27" s="358"/>
      <c r="B27" s="2052"/>
      <c r="C27" s="834"/>
      <c r="D27" s="1372"/>
      <c r="E27" s="359"/>
      <c r="F27" s="2059" t="s">
        <v>962</v>
      </c>
      <c r="G27" s="2060"/>
      <c r="H27" s="2060"/>
      <c r="I27" s="2060"/>
      <c r="J27" s="2061"/>
      <c r="K27" s="212"/>
    </row>
    <row r="28" spans="1:21" s="3" customFormat="1" ht="47.25" customHeight="1">
      <c r="A28" s="358"/>
      <c r="B28" s="2053"/>
      <c r="C28" s="1374"/>
      <c r="D28" s="1375"/>
      <c r="E28" s="360"/>
      <c r="F28" s="2062"/>
      <c r="G28" s="2062"/>
      <c r="H28" s="2062"/>
      <c r="I28" s="2062"/>
      <c r="J28" s="2062"/>
      <c r="K28" s="212"/>
    </row>
    <row r="31" spans="1:21" ht="13.35" customHeight="1">
      <c r="B31" s="216" t="s">
        <v>963</v>
      </c>
      <c r="G31" s="217"/>
      <c r="H31" s="2035" t="s">
        <v>964</v>
      </c>
      <c r="I31" s="2035"/>
      <c r="J31" s="2035"/>
      <c r="K31" s="2035"/>
    </row>
    <row r="32" spans="1:21">
      <c r="G32" s="217"/>
      <c r="H32" s="2036">
        <f>'申請書・総括票（共通）'!L3</f>
        <v>0</v>
      </c>
      <c r="I32" s="2036"/>
      <c r="J32" s="2036"/>
      <c r="K32" s="2036"/>
    </row>
    <row r="33" spans="1:26" ht="15" customHeight="1"/>
    <row r="34" spans="1:26" ht="22.5" customHeight="1">
      <c r="B34" s="2033" t="s">
        <v>965</v>
      </c>
      <c r="C34" s="2033"/>
      <c r="D34" s="2033"/>
      <c r="E34" s="2033"/>
      <c r="F34" s="2033"/>
      <c r="G34" s="2033"/>
      <c r="H34" s="2033"/>
      <c r="I34" s="2033"/>
      <c r="J34" s="2033"/>
    </row>
    <row r="36" spans="1:26" s="222" customFormat="1" ht="18.75" customHeight="1">
      <c r="A36" s="218"/>
      <c r="B36" s="218"/>
      <c r="C36" s="218"/>
      <c r="D36" s="218"/>
      <c r="E36" s="218"/>
      <c r="F36" s="218"/>
      <c r="G36" s="219"/>
      <c r="H36" s="219"/>
      <c r="I36" s="219"/>
      <c r="J36" s="2049"/>
      <c r="K36" s="2049"/>
      <c r="L36" s="2049"/>
      <c r="M36" s="220"/>
      <c r="N36" s="2011"/>
      <c r="O36" s="2011"/>
      <c r="P36" s="2011"/>
      <c r="Q36" s="2011"/>
      <c r="R36" s="221"/>
      <c r="V36" s="220"/>
      <c r="W36" s="220"/>
      <c r="X36" s="220"/>
      <c r="Y36" s="220"/>
      <c r="Z36" s="221"/>
    </row>
    <row r="37" spans="1:26" ht="41.25" customHeight="1">
      <c r="B37" s="286" t="s">
        <v>940</v>
      </c>
      <c r="C37" s="2034">
        <f>'申請書・総括票（共通）'!C19</f>
        <v>0</v>
      </c>
      <c r="D37" s="1903"/>
      <c r="E37" s="1903"/>
      <c r="F37" s="1903"/>
      <c r="G37" s="1903"/>
      <c r="H37" s="1903"/>
      <c r="I37" s="1903"/>
      <c r="J37" s="1904"/>
    </row>
    <row r="38" spans="1:26" ht="27.75" customHeight="1">
      <c r="B38" s="2037" t="s">
        <v>966</v>
      </c>
      <c r="C38" s="2039">
        <f>'申請書・総括票（共通）'!B39</f>
        <v>0</v>
      </c>
      <c r="D38" s="2040"/>
      <c r="E38" s="2040"/>
      <c r="F38" s="2041"/>
      <c r="G38" s="204" t="s">
        <v>593</v>
      </c>
      <c r="H38" s="1899">
        <f>'申請書・総括票（共通）'!A39</f>
        <v>1001</v>
      </c>
      <c r="I38" s="1900"/>
      <c r="J38" s="2045"/>
    </row>
    <row r="39" spans="1:26" ht="27.75" customHeight="1">
      <c r="B39" s="2038"/>
      <c r="C39" s="2042"/>
      <c r="D39" s="2043"/>
      <c r="E39" s="2043"/>
      <c r="F39" s="2044"/>
      <c r="G39" s="206" t="s">
        <v>941</v>
      </c>
      <c r="H39" s="2046"/>
      <c r="I39" s="2047"/>
      <c r="J39" s="2048"/>
    </row>
    <row r="40" spans="1:26" ht="15" customHeight="1"/>
    <row r="41" spans="1:26" ht="15" customHeight="1"/>
    <row r="42" spans="1:26" ht="15" customHeight="1">
      <c r="B42" s="215" t="s">
        <v>967</v>
      </c>
    </row>
    <row r="43" spans="1:26" ht="6.6" customHeight="1" thickBot="1"/>
    <row r="44" spans="1:26" ht="33.75" customHeight="1">
      <c r="B44" s="223" t="s">
        <v>968</v>
      </c>
      <c r="C44" s="1998">
        <f>個票ｰ1001!B235</f>
        <v>0</v>
      </c>
      <c r="D44" s="1999"/>
      <c r="E44" s="1999"/>
      <c r="F44" s="2000"/>
      <c r="G44" s="224" t="s">
        <v>969</v>
      </c>
      <c r="H44" s="2006">
        <v>1</v>
      </c>
      <c r="I44" s="2007"/>
      <c r="J44" s="2008"/>
    </row>
    <row r="45" spans="1:26" ht="30" customHeight="1">
      <c r="B45" s="285" t="s">
        <v>970</v>
      </c>
      <c r="C45" s="1992" t="s">
        <v>971</v>
      </c>
      <c r="D45" s="1993"/>
      <c r="E45" s="1993"/>
      <c r="F45" s="1993"/>
      <c r="G45" s="1993"/>
      <c r="H45" s="1993"/>
      <c r="I45" s="1993"/>
      <c r="J45" s="1994"/>
    </row>
    <row r="46" spans="1:26" ht="30" customHeight="1">
      <c r="B46" s="445" t="s">
        <v>972</v>
      </c>
      <c r="C46" s="1965"/>
      <c r="D46" s="1966"/>
      <c r="E46" s="1966"/>
      <c r="F46" s="1966"/>
      <c r="G46" s="1966"/>
      <c r="H46" s="1966"/>
      <c r="I46" s="1966"/>
      <c r="J46" s="1967"/>
    </row>
    <row r="47" spans="1:26" ht="30" customHeight="1">
      <c r="B47" s="282" t="s">
        <v>973</v>
      </c>
      <c r="C47" s="1950"/>
      <c r="D47" s="2009"/>
      <c r="E47" s="2009"/>
      <c r="F47" s="2009"/>
      <c r="G47" s="2009"/>
      <c r="H47" s="2009"/>
      <c r="I47" s="2009"/>
      <c r="J47" s="2010"/>
    </row>
    <row r="48" spans="1:26" ht="14.25" customHeight="1">
      <c r="B48" s="1968" t="s">
        <v>974</v>
      </c>
      <c r="C48" s="1932" t="s">
        <v>975</v>
      </c>
      <c r="D48" s="2001"/>
      <c r="E48" s="2002"/>
      <c r="F48" s="1932" t="s">
        <v>976</v>
      </c>
      <c r="G48" s="2001"/>
      <c r="H48" s="2001"/>
      <c r="I48" s="2001"/>
      <c r="J48" s="2003"/>
    </row>
    <row r="49" spans="2:10" ht="34.5" customHeight="1">
      <c r="B49" s="1968"/>
      <c r="C49" s="194"/>
      <c r="D49" s="446" t="s">
        <v>380</v>
      </c>
      <c r="E49" s="194"/>
      <c r="F49" s="1995"/>
      <c r="G49" s="1996"/>
      <c r="H49" s="1996"/>
      <c r="I49" s="1996"/>
      <c r="J49" s="1997"/>
    </row>
    <row r="50" spans="2:10" ht="34.5" customHeight="1">
      <c r="B50" s="1968"/>
      <c r="C50" s="194"/>
      <c r="D50" s="225" t="s">
        <v>380</v>
      </c>
      <c r="E50" s="194"/>
      <c r="F50" s="1924"/>
      <c r="G50" s="2004"/>
      <c r="H50" s="2004"/>
      <c r="I50" s="2004"/>
      <c r="J50" s="2005"/>
    </row>
    <row r="51" spans="2:10" ht="34.5" customHeight="1">
      <c r="B51" s="1968"/>
      <c r="C51" s="194"/>
      <c r="D51" s="225" t="s">
        <v>380</v>
      </c>
      <c r="E51" s="194"/>
      <c r="F51" s="1924"/>
      <c r="G51" s="2004"/>
      <c r="H51" s="2004"/>
      <c r="I51" s="2004"/>
      <c r="J51" s="2005"/>
    </row>
    <row r="52" spans="2:10" ht="34.5" customHeight="1">
      <c r="B52" s="1968"/>
      <c r="C52" s="194"/>
      <c r="D52" s="225" t="s">
        <v>380</v>
      </c>
      <c r="E52" s="194"/>
      <c r="F52" s="1924"/>
      <c r="G52" s="2004"/>
      <c r="H52" s="2004"/>
      <c r="I52" s="2004"/>
      <c r="J52" s="2005"/>
    </row>
    <row r="53" spans="2:10" ht="34.5" customHeight="1">
      <c r="B53" s="1968"/>
      <c r="C53" s="194"/>
      <c r="D53" s="226" t="s">
        <v>380</v>
      </c>
      <c r="E53" s="194"/>
      <c r="F53" s="2012"/>
      <c r="G53" s="2013"/>
      <c r="H53" s="2013"/>
      <c r="I53" s="2013"/>
      <c r="J53" s="2014"/>
    </row>
    <row r="54" spans="2:10" ht="15" customHeight="1">
      <c r="B54" s="1929" t="s">
        <v>977</v>
      </c>
      <c r="C54" s="1932" t="s">
        <v>975</v>
      </c>
      <c r="D54" s="2001"/>
      <c r="E54" s="2002"/>
      <c r="F54" s="1932" t="s">
        <v>978</v>
      </c>
      <c r="G54" s="2001"/>
      <c r="H54" s="2001"/>
      <c r="I54" s="2001"/>
      <c r="J54" s="2003"/>
    </row>
    <row r="55" spans="2:10" ht="31.5" customHeight="1">
      <c r="B55" s="1909"/>
      <c r="C55" s="195"/>
      <c r="D55" s="227" t="s">
        <v>979</v>
      </c>
      <c r="E55" s="196"/>
      <c r="F55" s="1934"/>
      <c r="G55" s="1934"/>
      <c r="H55" s="1935"/>
      <c r="I55" s="1935"/>
      <c r="J55" s="1936"/>
    </row>
    <row r="56" spans="2:10" ht="31.5" customHeight="1">
      <c r="B56" s="1909"/>
      <c r="C56" s="197"/>
      <c r="D56" s="228" t="s">
        <v>979</v>
      </c>
      <c r="E56" s="198"/>
      <c r="F56" s="1923"/>
      <c r="G56" s="1923"/>
      <c r="H56" s="1924"/>
      <c r="I56" s="1924"/>
      <c r="J56" s="1925"/>
    </row>
    <row r="57" spans="2:10" ht="31.5" customHeight="1">
      <c r="B57" s="1909"/>
      <c r="C57" s="197"/>
      <c r="D57" s="228" t="s">
        <v>979</v>
      </c>
      <c r="E57" s="198"/>
      <c r="F57" s="1923"/>
      <c r="G57" s="1923"/>
      <c r="H57" s="1924"/>
      <c r="I57" s="1924"/>
      <c r="J57" s="1925"/>
    </row>
    <row r="58" spans="2:10" ht="31.5" customHeight="1">
      <c r="B58" s="1909"/>
      <c r="C58" s="197"/>
      <c r="D58" s="228" t="s">
        <v>979</v>
      </c>
      <c r="E58" s="198"/>
      <c r="F58" s="1923"/>
      <c r="G58" s="1923"/>
      <c r="H58" s="1924"/>
      <c r="I58" s="1924"/>
      <c r="J58" s="1925"/>
    </row>
    <row r="59" spans="2:10" ht="31.5" customHeight="1">
      <c r="B59" s="1930"/>
      <c r="C59" s="199"/>
      <c r="D59" s="229" t="s">
        <v>979</v>
      </c>
      <c r="E59" s="200"/>
      <c r="F59" s="1958"/>
      <c r="G59" s="1958"/>
      <c r="H59" s="1959"/>
      <c r="I59" s="1959"/>
      <c r="J59" s="1960"/>
    </row>
    <row r="60" spans="2:10" ht="15" customHeight="1">
      <c r="B60" s="1908" t="s">
        <v>980</v>
      </c>
      <c r="C60" s="1911" t="s">
        <v>981</v>
      </c>
      <c r="D60" s="1912"/>
      <c r="E60" s="1913"/>
      <c r="F60" s="1914" t="s">
        <v>982</v>
      </c>
      <c r="G60" s="1915"/>
      <c r="H60" s="1915"/>
      <c r="I60" s="1915"/>
      <c r="J60" s="1916"/>
    </row>
    <row r="61" spans="2:10" ht="30" customHeight="1">
      <c r="B61" s="1909"/>
      <c r="C61" s="197"/>
      <c r="D61" s="228" t="s">
        <v>979</v>
      </c>
      <c r="E61" s="194"/>
      <c r="F61" s="1920"/>
      <c r="G61" s="1920"/>
      <c r="H61" s="1921"/>
      <c r="I61" s="1921"/>
      <c r="J61" s="1922"/>
    </row>
    <row r="62" spans="2:10" ht="30" customHeight="1">
      <c r="B62" s="1909"/>
      <c r="C62" s="197"/>
      <c r="D62" s="228" t="s">
        <v>979</v>
      </c>
      <c r="E62" s="194"/>
      <c r="F62" s="1923"/>
      <c r="G62" s="1923"/>
      <c r="H62" s="1924"/>
      <c r="I62" s="1924"/>
      <c r="J62" s="1925"/>
    </row>
    <row r="63" spans="2:10" ht="30" customHeight="1">
      <c r="B63" s="1909"/>
      <c r="C63" s="197"/>
      <c r="D63" s="228" t="s">
        <v>979</v>
      </c>
      <c r="E63" s="194"/>
      <c r="F63" s="1923"/>
      <c r="G63" s="1923"/>
      <c r="H63" s="1924"/>
      <c r="I63" s="1924"/>
      <c r="J63" s="1925"/>
    </row>
    <row r="64" spans="2:10" ht="30" customHeight="1" thickBot="1">
      <c r="B64" s="1910"/>
      <c r="C64" s="201"/>
      <c r="D64" s="230" t="s">
        <v>979</v>
      </c>
      <c r="E64" s="202"/>
      <c r="F64" s="1926"/>
      <c r="G64" s="1926"/>
      <c r="H64" s="1927"/>
      <c r="I64" s="1927"/>
      <c r="J64" s="1928"/>
    </row>
    <row r="65" spans="1:26" s="222" customFormat="1" ht="18.75" customHeight="1" thickBot="1">
      <c r="A65" s="218"/>
      <c r="B65" s="231"/>
      <c r="C65" s="218"/>
      <c r="D65" s="218"/>
      <c r="E65" s="218"/>
      <c r="F65" s="218"/>
      <c r="G65" s="219"/>
      <c r="H65" s="219"/>
      <c r="I65" s="219"/>
      <c r="J65" s="219"/>
      <c r="K65" s="219"/>
      <c r="L65" s="219"/>
      <c r="M65" s="220"/>
      <c r="N65" s="2011"/>
      <c r="O65" s="2011"/>
      <c r="P65" s="2011"/>
      <c r="Q65" s="2011"/>
      <c r="R65" s="221"/>
      <c r="V65" s="220"/>
      <c r="W65" s="220"/>
      <c r="X65" s="220"/>
      <c r="Y65" s="220"/>
      <c r="Z65" s="221"/>
    </row>
    <row r="66" spans="1:26" ht="18.75" customHeight="1">
      <c r="B66" s="2015" t="s">
        <v>983</v>
      </c>
      <c r="C66" s="2017"/>
      <c r="D66" s="2018"/>
      <c r="E66" s="2018"/>
      <c r="F66" s="2018"/>
      <c r="G66" s="2018"/>
      <c r="H66" s="2018"/>
      <c r="I66" s="2018"/>
      <c r="J66" s="2019"/>
    </row>
    <row r="67" spans="1:26" ht="18.75" customHeight="1">
      <c r="B67" s="1938"/>
      <c r="C67" s="1943"/>
      <c r="D67" s="1944"/>
      <c r="E67" s="1944"/>
      <c r="F67" s="1944"/>
      <c r="G67" s="1944"/>
      <c r="H67" s="1944"/>
      <c r="I67" s="1944"/>
      <c r="J67" s="1945"/>
    </row>
    <row r="68" spans="1:26" ht="18.75" customHeight="1">
      <c r="B68" s="2016"/>
      <c r="C68" s="2020"/>
      <c r="D68" s="2021"/>
      <c r="E68" s="2021"/>
      <c r="F68" s="2021"/>
      <c r="G68" s="2021"/>
      <c r="H68" s="2021"/>
      <c r="I68" s="2021"/>
      <c r="J68" s="2022"/>
    </row>
    <row r="69" spans="1:26" ht="18.75" customHeight="1">
      <c r="B69" s="1937" t="s">
        <v>984</v>
      </c>
      <c r="C69" s="1940"/>
      <c r="D69" s="1941"/>
      <c r="E69" s="1941"/>
      <c r="F69" s="1941"/>
      <c r="G69" s="1941"/>
      <c r="H69" s="1941"/>
      <c r="I69" s="1941"/>
      <c r="J69" s="1942"/>
    </row>
    <row r="70" spans="1:26" ht="18.75" customHeight="1">
      <c r="B70" s="1938"/>
      <c r="C70" s="1943"/>
      <c r="D70" s="1944"/>
      <c r="E70" s="1944"/>
      <c r="F70" s="1944"/>
      <c r="G70" s="1944"/>
      <c r="H70" s="1944"/>
      <c r="I70" s="1944"/>
      <c r="J70" s="1945"/>
    </row>
    <row r="71" spans="1:26" ht="18.75" customHeight="1" thickBot="1">
      <c r="B71" s="1939"/>
      <c r="C71" s="1946"/>
      <c r="D71" s="1947"/>
      <c r="E71" s="1947"/>
      <c r="F71" s="1947"/>
      <c r="G71" s="1947"/>
      <c r="H71" s="1947"/>
      <c r="I71" s="1947"/>
      <c r="J71" s="1948"/>
    </row>
    <row r="72" spans="1:26" ht="18.75" customHeight="1" thickBot="1">
      <c r="B72" s="232"/>
      <c r="C72" s="233"/>
      <c r="D72" s="233"/>
      <c r="E72" s="233"/>
      <c r="F72" s="233"/>
      <c r="G72" s="233"/>
      <c r="H72" s="233"/>
      <c r="I72" s="233"/>
      <c r="J72" s="233"/>
    </row>
    <row r="73" spans="1:26" ht="18.75" customHeight="1">
      <c r="B73" s="234" t="s">
        <v>985</v>
      </c>
      <c r="C73" s="235"/>
      <c r="D73" s="235"/>
      <c r="E73" s="235"/>
      <c r="F73" s="236"/>
      <c r="G73" s="236"/>
      <c r="H73" s="236"/>
      <c r="I73" s="236"/>
      <c r="J73" s="237"/>
    </row>
    <row r="74" spans="1:26" ht="18.75" customHeight="1">
      <c r="B74" s="1896"/>
      <c r="C74" s="1897"/>
      <c r="D74" s="1897"/>
      <c r="E74" s="1897"/>
      <c r="F74" s="1897"/>
      <c r="G74" s="1897"/>
      <c r="H74" s="1897"/>
      <c r="I74" s="1897"/>
      <c r="J74" s="1898"/>
    </row>
    <row r="75" spans="1:26" ht="12" customHeight="1" thickBot="1">
      <c r="B75" s="284"/>
      <c r="C75" s="238"/>
      <c r="D75" s="238"/>
      <c r="E75" s="238"/>
      <c r="F75" s="238"/>
      <c r="G75" s="238"/>
      <c r="H75" s="238"/>
      <c r="I75" s="238"/>
      <c r="J75" s="239"/>
    </row>
    <row r="76" spans="1:26" ht="17.25" customHeight="1"/>
    <row r="77" spans="1:26" ht="17.25" customHeight="1">
      <c r="B77" s="447"/>
      <c r="C77" s="447"/>
      <c r="D77" s="447"/>
      <c r="E77" s="447"/>
      <c r="F77" s="447"/>
      <c r="G77" s="447"/>
      <c r="H77" s="447"/>
      <c r="I77" s="447"/>
      <c r="J77" s="447"/>
      <c r="K77" s="447"/>
    </row>
    <row r="78" spans="1:26" ht="33.75" customHeight="1">
      <c r="B78" s="240" t="s">
        <v>968</v>
      </c>
      <c r="C78" s="1902">
        <f>個票ｰ1001!B236</f>
        <v>0</v>
      </c>
      <c r="D78" s="1903"/>
      <c r="E78" s="1903"/>
      <c r="F78" s="1904"/>
      <c r="G78" s="241" t="s">
        <v>969</v>
      </c>
      <c r="H78" s="1899">
        <v>2</v>
      </c>
      <c r="I78" s="1900"/>
      <c r="J78" s="1901"/>
    </row>
    <row r="79" spans="1:26" ht="30" customHeight="1" outlineLevel="1">
      <c r="B79" s="285" t="s">
        <v>970</v>
      </c>
      <c r="C79" s="2023" t="s">
        <v>971</v>
      </c>
      <c r="D79" s="2024"/>
      <c r="E79" s="2024"/>
      <c r="F79" s="2024"/>
      <c r="G79" s="2024"/>
      <c r="H79" s="2024"/>
      <c r="I79" s="2024"/>
      <c r="J79" s="2025"/>
    </row>
    <row r="80" spans="1:26" ht="30" customHeight="1" outlineLevel="1">
      <c r="B80" s="445" t="s">
        <v>972</v>
      </c>
      <c r="C80" s="1965"/>
      <c r="D80" s="1966"/>
      <c r="E80" s="1966"/>
      <c r="F80" s="1966"/>
      <c r="G80" s="1966"/>
      <c r="H80" s="1966"/>
      <c r="I80" s="1966"/>
      <c r="J80" s="1967"/>
    </row>
    <row r="81" spans="2:10" ht="30" customHeight="1" outlineLevel="1">
      <c r="B81" s="282" t="s">
        <v>973</v>
      </c>
      <c r="C81" s="1949"/>
      <c r="D81" s="1949"/>
      <c r="E81" s="1949"/>
      <c r="F81" s="1949"/>
      <c r="G81" s="1949"/>
      <c r="H81" s="1950"/>
      <c r="I81" s="1950"/>
      <c r="J81" s="1951"/>
    </row>
    <row r="82" spans="2:10" ht="14.25" customHeight="1" outlineLevel="1">
      <c r="B82" s="1968" t="s">
        <v>986</v>
      </c>
      <c r="C82" s="1931" t="s">
        <v>975</v>
      </c>
      <c r="D82" s="1931"/>
      <c r="E82" s="1931"/>
      <c r="F82" s="1931" t="s">
        <v>976</v>
      </c>
      <c r="G82" s="1931"/>
      <c r="H82" s="1932"/>
      <c r="I82" s="1932"/>
      <c r="J82" s="1933"/>
    </row>
    <row r="83" spans="2:10" ht="34.5" customHeight="1" outlineLevel="1">
      <c r="B83" s="1968"/>
      <c r="C83" s="194"/>
      <c r="D83" s="446" t="s">
        <v>380</v>
      </c>
      <c r="E83" s="194"/>
      <c r="F83" s="1934"/>
      <c r="G83" s="1934"/>
      <c r="H83" s="1935"/>
      <c r="I83" s="1935"/>
      <c r="J83" s="1936"/>
    </row>
    <row r="84" spans="2:10" ht="34.5" customHeight="1" outlineLevel="1">
      <c r="B84" s="1968"/>
      <c r="C84" s="194"/>
      <c r="D84" s="225" t="s">
        <v>380</v>
      </c>
      <c r="E84" s="194"/>
      <c r="F84" s="1923"/>
      <c r="G84" s="1923"/>
      <c r="H84" s="1924"/>
      <c r="I84" s="1924"/>
      <c r="J84" s="1925"/>
    </row>
    <row r="85" spans="2:10" ht="34.5" customHeight="1" outlineLevel="1">
      <c r="B85" s="1968"/>
      <c r="C85" s="194"/>
      <c r="D85" s="225" t="s">
        <v>380</v>
      </c>
      <c r="E85" s="194"/>
      <c r="F85" s="1923"/>
      <c r="G85" s="1923"/>
      <c r="H85" s="1924"/>
      <c r="I85" s="1924"/>
      <c r="J85" s="1925"/>
    </row>
    <row r="86" spans="2:10" ht="34.5" customHeight="1" outlineLevel="1">
      <c r="B86" s="1968"/>
      <c r="C86" s="194"/>
      <c r="D86" s="225" t="s">
        <v>380</v>
      </c>
      <c r="E86" s="194"/>
      <c r="F86" s="1923"/>
      <c r="G86" s="1923"/>
      <c r="H86" s="1924"/>
      <c r="I86" s="1924"/>
      <c r="J86" s="1925"/>
    </row>
    <row r="87" spans="2:10" ht="34.5" customHeight="1" outlineLevel="1">
      <c r="B87" s="1968"/>
      <c r="C87" s="194"/>
      <c r="D87" s="226" t="s">
        <v>380</v>
      </c>
      <c r="E87" s="194"/>
      <c r="F87" s="1961"/>
      <c r="G87" s="1962"/>
      <c r="H87" s="1963"/>
      <c r="I87" s="1963"/>
      <c r="J87" s="1964"/>
    </row>
    <row r="88" spans="2:10" ht="15" customHeight="1" outlineLevel="1">
      <c r="B88" s="1929" t="s">
        <v>977</v>
      </c>
      <c r="C88" s="1931" t="s">
        <v>975</v>
      </c>
      <c r="D88" s="1931"/>
      <c r="E88" s="1931"/>
      <c r="F88" s="1931" t="s">
        <v>978</v>
      </c>
      <c r="G88" s="1931"/>
      <c r="H88" s="1932"/>
      <c r="I88" s="1932"/>
      <c r="J88" s="1933"/>
    </row>
    <row r="89" spans="2:10" ht="31.5" customHeight="1" outlineLevel="1">
      <c r="B89" s="1909"/>
      <c r="C89" s="195"/>
      <c r="D89" s="227" t="s">
        <v>979</v>
      </c>
      <c r="E89" s="196"/>
      <c r="F89" s="1934"/>
      <c r="G89" s="1934"/>
      <c r="H89" s="1935"/>
      <c r="I89" s="1935"/>
      <c r="J89" s="1936"/>
    </row>
    <row r="90" spans="2:10" ht="31.5" customHeight="1" outlineLevel="1">
      <c r="B90" s="1909"/>
      <c r="C90" s="197"/>
      <c r="D90" s="228" t="s">
        <v>979</v>
      </c>
      <c r="E90" s="198"/>
      <c r="F90" s="1923"/>
      <c r="G90" s="1923"/>
      <c r="H90" s="1924"/>
      <c r="I90" s="1924"/>
      <c r="J90" s="1925"/>
    </row>
    <row r="91" spans="2:10" ht="31.5" customHeight="1" outlineLevel="1">
      <c r="B91" s="1909"/>
      <c r="C91" s="197"/>
      <c r="D91" s="228" t="s">
        <v>979</v>
      </c>
      <c r="E91" s="198"/>
      <c r="F91" s="1923"/>
      <c r="G91" s="1923"/>
      <c r="H91" s="1924"/>
      <c r="I91" s="1924"/>
      <c r="J91" s="1925"/>
    </row>
    <row r="92" spans="2:10" ht="31.5" customHeight="1" outlineLevel="1">
      <c r="B92" s="1909"/>
      <c r="C92" s="197"/>
      <c r="D92" s="228" t="s">
        <v>979</v>
      </c>
      <c r="E92" s="198"/>
      <c r="F92" s="1923"/>
      <c r="G92" s="1923"/>
      <c r="H92" s="1924"/>
      <c r="I92" s="1924"/>
      <c r="J92" s="1925"/>
    </row>
    <row r="93" spans="2:10" ht="31.5" customHeight="1" outlineLevel="1">
      <c r="B93" s="1930"/>
      <c r="C93" s="199"/>
      <c r="D93" s="229" t="s">
        <v>979</v>
      </c>
      <c r="E93" s="200"/>
      <c r="F93" s="1958"/>
      <c r="G93" s="1958"/>
      <c r="H93" s="1959"/>
      <c r="I93" s="1959"/>
      <c r="J93" s="1960"/>
    </row>
    <row r="94" spans="2:10" ht="15" customHeight="1" outlineLevel="1">
      <c r="B94" s="1908" t="s">
        <v>980</v>
      </c>
      <c r="C94" s="1911" t="s">
        <v>981</v>
      </c>
      <c r="D94" s="1912"/>
      <c r="E94" s="1913"/>
      <c r="F94" s="1914" t="s">
        <v>982</v>
      </c>
      <c r="G94" s="1915"/>
      <c r="H94" s="1915"/>
      <c r="I94" s="1915"/>
      <c r="J94" s="1916"/>
    </row>
    <row r="95" spans="2:10" ht="30" customHeight="1" outlineLevel="1">
      <c r="B95" s="1909"/>
      <c r="C95" s="197"/>
      <c r="D95" s="228" t="s">
        <v>979</v>
      </c>
      <c r="E95" s="194"/>
      <c r="F95" s="1920"/>
      <c r="G95" s="1920"/>
      <c r="H95" s="1921"/>
      <c r="I95" s="1921"/>
      <c r="J95" s="1922"/>
    </row>
    <row r="96" spans="2:10" ht="30" customHeight="1" outlineLevel="1">
      <c r="B96" s="1909"/>
      <c r="C96" s="197"/>
      <c r="D96" s="228" t="s">
        <v>979</v>
      </c>
      <c r="E96" s="194"/>
      <c r="F96" s="1923"/>
      <c r="G96" s="1923"/>
      <c r="H96" s="1924"/>
      <c r="I96" s="1924"/>
      <c r="J96" s="1925"/>
    </row>
    <row r="97" spans="1:26" ht="30" customHeight="1" outlineLevel="1">
      <c r="B97" s="1909"/>
      <c r="C97" s="197"/>
      <c r="D97" s="228" t="s">
        <v>979</v>
      </c>
      <c r="E97" s="194"/>
      <c r="F97" s="1923"/>
      <c r="G97" s="1923"/>
      <c r="H97" s="1924"/>
      <c r="I97" s="1924"/>
      <c r="J97" s="1925"/>
    </row>
    <row r="98" spans="1:26" ht="30" customHeight="1" outlineLevel="1" thickBot="1">
      <c r="B98" s="1910"/>
      <c r="C98" s="201"/>
      <c r="D98" s="230" t="s">
        <v>979</v>
      </c>
      <c r="E98" s="202"/>
      <c r="F98" s="1926"/>
      <c r="G98" s="1926"/>
      <c r="H98" s="1927"/>
      <c r="I98" s="1927"/>
      <c r="J98" s="1928"/>
    </row>
    <row r="99" spans="1:26" s="222" customFormat="1" ht="18.75" customHeight="1" outlineLevel="1" thickBot="1">
      <c r="A99" s="218"/>
      <c r="B99" s="231"/>
      <c r="C99" s="218"/>
      <c r="D99" s="218"/>
      <c r="E99" s="218"/>
      <c r="F99" s="218"/>
      <c r="G99" s="219"/>
      <c r="H99" s="219"/>
      <c r="I99" s="219"/>
      <c r="J99" s="219"/>
      <c r="K99" s="219"/>
      <c r="L99" s="219"/>
      <c r="M99" s="220"/>
      <c r="N99" s="2011"/>
      <c r="O99" s="2011"/>
      <c r="P99" s="2011"/>
      <c r="Q99" s="2011"/>
      <c r="R99" s="221"/>
      <c r="V99" s="220"/>
      <c r="W99" s="220"/>
      <c r="X99" s="220"/>
      <c r="Y99" s="220"/>
      <c r="Z99" s="221"/>
    </row>
    <row r="100" spans="1:26" ht="18.75" customHeight="1" outlineLevel="1">
      <c r="B100" s="2015" t="s">
        <v>983</v>
      </c>
      <c r="C100" s="2017"/>
      <c r="D100" s="2018"/>
      <c r="E100" s="2018"/>
      <c r="F100" s="2018"/>
      <c r="G100" s="2018"/>
      <c r="H100" s="2018"/>
      <c r="I100" s="2018"/>
      <c r="J100" s="2019"/>
    </row>
    <row r="101" spans="1:26" ht="18.75" customHeight="1" outlineLevel="1">
      <c r="B101" s="1938"/>
      <c r="C101" s="1943"/>
      <c r="D101" s="1944"/>
      <c r="E101" s="1944"/>
      <c r="F101" s="1944"/>
      <c r="G101" s="1944"/>
      <c r="H101" s="1944"/>
      <c r="I101" s="1944"/>
      <c r="J101" s="1945"/>
    </row>
    <row r="102" spans="1:26" ht="18.75" customHeight="1" outlineLevel="1">
      <c r="B102" s="2016"/>
      <c r="C102" s="2020"/>
      <c r="D102" s="2021"/>
      <c r="E102" s="2021"/>
      <c r="F102" s="2021"/>
      <c r="G102" s="2021"/>
      <c r="H102" s="2021"/>
      <c r="I102" s="2021"/>
      <c r="J102" s="2022"/>
    </row>
    <row r="103" spans="1:26" ht="18.75" customHeight="1" outlineLevel="1">
      <c r="B103" s="1937" t="s">
        <v>984</v>
      </c>
      <c r="C103" s="1940"/>
      <c r="D103" s="1941"/>
      <c r="E103" s="1941"/>
      <c r="F103" s="1941"/>
      <c r="G103" s="1941"/>
      <c r="H103" s="1941"/>
      <c r="I103" s="1941"/>
      <c r="J103" s="1942"/>
    </row>
    <row r="104" spans="1:26" ht="18.75" customHeight="1" outlineLevel="1">
      <c r="B104" s="1938"/>
      <c r="C104" s="1943"/>
      <c r="D104" s="1944"/>
      <c r="E104" s="1944"/>
      <c r="F104" s="1944"/>
      <c r="G104" s="1944"/>
      <c r="H104" s="1944"/>
      <c r="I104" s="1944"/>
      <c r="J104" s="1945"/>
    </row>
    <row r="105" spans="1:26" ht="18.75" customHeight="1" outlineLevel="1" thickBot="1">
      <c r="B105" s="1939"/>
      <c r="C105" s="1946"/>
      <c r="D105" s="1947"/>
      <c r="E105" s="1947"/>
      <c r="F105" s="1947"/>
      <c r="G105" s="1947"/>
      <c r="H105" s="1947"/>
      <c r="I105" s="1947"/>
      <c r="J105" s="1948"/>
    </row>
    <row r="106" spans="1:26" ht="18.75" customHeight="1" outlineLevel="1" thickBot="1">
      <c r="B106" s="232"/>
      <c r="C106" s="233"/>
      <c r="D106" s="233"/>
      <c r="E106" s="233"/>
      <c r="F106" s="233"/>
      <c r="G106" s="233"/>
      <c r="H106" s="233"/>
      <c r="I106" s="233"/>
      <c r="J106" s="233"/>
    </row>
    <row r="107" spans="1:26" ht="18.75" customHeight="1" outlineLevel="1">
      <c r="B107" s="234" t="s">
        <v>985</v>
      </c>
      <c r="C107" s="235"/>
      <c r="D107" s="235"/>
      <c r="E107" s="235"/>
      <c r="F107" s="236"/>
      <c r="G107" s="236"/>
      <c r="H107" s="236"/>
      <c r="I107" s="236"/>
      <c r="J107" s="237"/>
    </row>
    <row r="108" spans="1:26" ht="18.75" customHeight="1" outlineLevel="1">
      <c r="B108" s="1896"/>
      <c r="C108" s="1897"/>
      <c r="D108" s="1897"/>
      <c r="E108" s="1897"/>
      <c r="F108" s="1897"/>
      <c r="G108" s="1897"/>
      <c r="H108" s="1897"/>
      <c r="I108" s="1897"/>
      <c r="J108" s="1898"/>
    </row>
    <row r="109" spans="1:26" ht="12" customHeight="1" outlineLevel="1" thickBot="1">
      <c r="B109" s="284"/>
      <c r="C109" s="238"/>
      <c r="D109" s="238"/>
      <c r="E109" s="238"/>
      <c r="F109" s="238"/>
      <c r="G109" s="238"/>
      <c r="H109" s="238"/>
      <c r="I109" s="238"/>
      <c r="J109" s="239"/>
    </row>
    <row r="110" spans="1:26" ht="17.25" customHeight="1"/>
    <row r="111" spans="1:26" ht="17.25" customHeight="1"/>
    <row r="112" spans="1:26" ht="15" customHeight="1">
      <c r="B112" s="215" t="s">
        <v>987</v>
      </c>
    </row>
    <row r="113" spans="1:18" ht="6.6" customHeight="1"/>
    <row r="114" spans="1:18">
      <c r="B114" s="220" t="s">
        <v>988</v>
      </c>
      <c r="C114" s="242"/>
    </row>
    <row r="115" spans="1:18" s="2" customFormat="1" ht="14.25" customHeight="1" thickBot="1">
      <c r="A115" s="243" t="s">
        <v>989</v>
      </c>
      <c r="B115" s="1262"/>
      <c r="C115" s="1262"/>
      <c r="D115" s="1262"/>
      <c r="E115" s="1262"/>
      <c r="F115" s="1262"/>
      <c r="G115" s="1262"/>
      <c r="H115" s="1262"/>
      <c r="I115" s="1262"/>
      <c r="J115" s="1262"/>
      <c r="K115" s="1262"/>
      <c r="L115" s="1262"/>
      <c r="M115" s="1262"/>
      <c r="N115" s="1262"/>
      <c r="O115" s="1262"/>
      <c r="P115" s="1262"/>
      <c r="Q115" s="1262"/>
      <c r="R115" s="1262"/>
    </row>
    <row r="116" spans="1:18" ht="33.75" customHeight="1">
      <c r="B116" s="223" t="s">
        <v>968</v>
      </c>
      <c r="C116" s="1998">
        <f>個票ｰ1001!B239</f>
        <v>0</v>
      </c>
      <c r="D116" s="1999"/>
      <c r="E116" s="1999"/>
      <c r="F116" s="2000"/>
      <c r="G116" s="224" t="s">
        <v>969</v>
      </c>
      <c r="H116" s="2006">
        <v>11</v>
      </c>
      <c r="I116" s="2007"/>
      <c r="J116" s="2008"/>
    </row>
    <row r="117" spans="1:18" ht="30" customHeight="1" outlineLevel="1">
      <c r="B117" s="285" t="s">
        <v>970</v>
      </c>
      <c r="C117" s="1905"/>
      <c r="D117" s="1906"/>
      <c r="E117" s="1906"/>
      <c r="F117" s="1906"/>
      <c r="G117" s="1906"/>
      <c r="H117" s="1906"/>
      <c r="I117" s="1906"/>
      <c r="J117" s="1907"/>
    </row>
    <row r="118" spans="1:18" ht="30" customHeight="1" outlineLevel="1">
      <c r="B118" s="445" t="s">
        <v>972</v>
      </c>
      <c r="C118" s="1965"/>
      <c r="D118" s="1966"/>
      <c r="E118" s="1966"/>
      <c r="F118" s="1966"/>
      <c r="G118" s="1966"/>
      <c r="H118" s="1966"/>
      <c r="I118" s="1966"/>
      <c r="J118" s="1967"/>
    </row>
    <row r="119" spans="1:18" ht="30" customHeight="1" outlineLevel="1">
      <c r="B119" s="282" t="s">
        <v>973</v>
      </c>
      <c r="C119" s="1949"/>
      <c r="D119" s="1949"/>
      <c r="E119" s="1949"/>
      <c r="F119" s="1949"/>
      <c r="G119" s="1949"/>
      <c r="H119" s="1950"/>
      <c r="I119" s="1950"/>
      <c r="J119" s="1951"/>
    </row>
    <row r="120" spans="1:18" ht="14.25" customHeight="1" outlineLevel="1">
      <c r="B120" s="1968" t="s">
        <v>986</v>
      </c>
      <c r="C120" s="1931" t="s">
        <v>975</v>
      </c>
      <c r="D120" s="1931"/>
      <c r="E120" s="1931"/>
      <c r="F120" s="1931" t="s">
        <v>976</v>
      </c>
      <c r="G120" s="1931"/>
      <c r="H120" s="1932"/>
      <c r="I120" s="1932"/>
      <c r="J120" s="1933"/>
    </row>
    <row r="121" spans="1:18" ht="34.5" customHeight="1" outlineLevel="1">
      <c r="B121" s="1968"/>
      <c r="C121" s="194"/>
      <c r="D121" s="446" t="s">
        <v>380</v>
      </c>
      <c r="E121" s="194"/>
      <c r="F121" s="1934"/>
      <c r="G121" s="1934"/>
      <c r="H121" s="1935"/>
      <c r="I121" s="1935"/>
      <c r="J121" s="1936"/>
    </row>
    <row r="122" spans="1:18" ht="34.5" customHeight="1" outlineLevel="1">
      <c r="B122" s="1968"/>
      <c r="C122" s="194"/>
      <c r="D122" s="225" t="s">
        <v>380</v>
      </c>
      <c r="E122" s="194"/>
      <c r="F122" s="1923"/>
      <c r="G122" s="1923"/>
      <c r="H122" s="1924"/>
      <c r="I122" s="1924"/>
      <c r="J122" s="1925"/>
    </row>
    <row r="123" spans="1:18" ht="34.5" customHeight="1" outlineLevel="1">
      <c r="B123" s="1968"/>
      <c r="C123" s="194"/>
      <c r="D123" s="225" t="s">
        <v>380</v>
      </c>
      <c r="E123" s="194"/>
      <c r="F123" s="1923"/>
      <c r="G123" s="1923"/>
      <c r="H123" s="1924"/>
      <c r="I123" s="1924"/>
      <c r="J123" s="1925"/>
    </row>
    <row r="124" spans="1:18" ht="34.5" customHeight="1" outlineLevel="1">
      <c r="B124" s="1968"/>
      <c r="C124" s="194"/>
      <c r="D124" s="225" t="s">
        <v>380</v>
      </c>
      <c r="E124" s="194"/>
      <c r="F124" s="1923"/>
      <c r="G124" s="1923"/>
      <c r="H124" s="1924"/>
      <c r="I124" s="1924"/>
      <c r="J124" s="1925"/>
    </row>
    <row r="125" spans="1:18" ht="34.5" customHeight="1" outlineLevel="1">
      <c r="B125" s="1968"/>
      <c r="C125" s="194"/>
      <c r="D125" s="226" t="s">
        <v>380</v>
      </c>
      <c r="E125" s="194"/>
      <c r="F125" s="1961"/>
      <c r="G125" s="1962"/>
      <c r="H125" s="1963"/>
      <c r="I125" s="1963"/>
      <c r="J125" s="1964"/>
    </row>
    <row r="126" spans="1:18" ht="15" customHeight="1" outlineLevel="1">
      <c r="B126" s="1929" t="s">
        <v>977</v>
      </c>
      <c r="C126" s="1931" t="s">
        <v>975</v>
      </c>
      <c r="D126" s="1931"/>
      <c r="E126" s="1931"/>
      <c r="F126" s="1931" t="s">
        <v>978</v>
      </c>
      <c r="G126" s="1931"/>
      <c r="H126" s="1932"/>
      <c r="I126" s="1932"/>
      <c r="J126" s="1933"/>
    </row>
    <row r="127" spans="1:18" ht="31.5" customHeight="1" outlineLevel="1">
      <c r="B127" s="1909"/>
      <c r="C127" s="195"/>
      <c r="D127" s="227" t="s">
        <v>979</v>
      </c>
      <c r="E127" s="196"/>
      <c r="F127" s="1934"/>
      <c r="G127" s="1934"/>
      <c r="H127" s="1935"/>
      <c r="I127" s="1935"/>
      <c r="J127" s="1936"/>
    </row>
    <row r="128" spans="1:18" ht="31.5" customHeight="1" outlineLevel="1">
      <c r="B128" s="1909"/>
      <c r="C128" s="197"/>
      <c r="D128" s="228" t="s">
        <v>979</v>
      </c>
      <c r="E128" s="198"/>
      <c r="F128" s="1923"/>
      <c r="G128" s="1923"/>
      <c r="H128" s="1924"/>
      <c r="I128" s="1924"/>
      <c r="J128" s="1925"/>
    </row>
    <row r="129" spans="1:26" ht="31.5" customHeight="1" outlineLevel="1">
      <c r="B129" s="1909"/>
      <c r="C129" s="197"/>
      <c r="D129" s="228" t="s">
        <v>979</v>
      </c>
      <c r="E129" s="198"/>
      <c r="F129" s="1923"/>
      <c r="G129" s="1923"/>
      <c r="H129" s="1924"/>
      <c r="I129" s="1924"/>
      <c r="J129" s="1925"/>
    </row>
    <row r="130" spans="1:26" ht="31.5" customHeight="1" outlineLevel="1">
      <c r="B130" s="1909"/>
      <c r="C130" s="197"/>
      <c r="D130" s="228" t="s">
        <v>979</v>
      </c>
      <c r="E130" s="198"/>
      <c r="F130" s="1923"/>
      <c r="G130" s="1923"/>
      <c r="H130" s="1924"/>
      <c r="I130" s="1924"/>
      <c r="J130" s="1925"/>
    </row>
    <row r="131" spans="1:26" ht="31.5" customHeight="1" outlineLevel="1">
      <c r="B131" s="1930"/>
      <c r="C131" s="199"/>
      <c r="D131" s="229" t="s">
        <v>979</v>
      </c>
      <c r="E131" s="200"/>
      <c r="F131" s="1958"/>
      <c r="G131" s="1958"/>
      <c r="H131" s="1959"/>
      <c r="I131" s="1959"/>
      <c r="J131" s="1960"/>
    </row>
    <row r="132" spans="1:26" ht="15" customHeight="1" outlineLevel="1">
      <c r="B132" s="1908" t="s">
        <v>980</v>
      </c>
      <c r="C132" s="1911" t="s">
        <v>981</v>
      </c>
      <c r="D132" s="1912"/>
      <c r="E132" s="1913"/>
      <c r="F132" s="1914" t="s">
        <v>982</v>
      </c>
      <c r="G132" s="1915"/>
      <c r="H132" s="1915"/>
      <c r="I132" s="1915"/>
      <c r="J132" s="1916"/>
    </row>
    <row r="133" spans="1:26" ht="30" customHeight="1" outlineLevel="1">
      <c r="B133" s="1909"/>
      <c r="C133" s="197"/>
      <c r="D133" s="228" t="s">
        <v>979</v>
      </c>
      <c r="E133" s="194"/>
      <c r="F133" s="1920"/>
      <c r="G133" s="1920"/>
      <c r="H133" s="1921"/>
      <c r="I133" s="1921"/>
      <c r="J133" s="1922"/>
    </row>
    <row r="134" spans="1:26" ht="30" customHeight="1" outlineLevel="1">
      <c r="B134" s="1909"/>
      <c r="C134" s="197"/>
      <c r="D134" s="228" t="s">
        <v>979</v>
      </c>
      <c r="E134" s="194"/>
      <c r="F134" s="1923"/>
      <c r="G134" s="1923"/>
      <c r="H134" s="1924"/>
      <c r="I134" s="1924"/>
      <c r="J134" s="1925"/>
    </row>
    <row r="135" spans="1:26" ht="30" customHeight="1" outlineLevel="1">
      <c r="B135" s="1909"/>
      <c r="C135" s="197"/>
      <c r="D135" s="228" t="s">
        <v>979</v>
      </c>
      <c r="E135" s="194"/>
      <c r="F135" s="1923"/>
      <c r="G135" s="1923"/>
      <c r="H135" s="1924"/>
      <c r="I135" s="1924"/>
      <c r="J135" s="1925"/>
    </row>
    <row r="136" spans="1:26" ht="30" customHeight="1" outlineLevel="1" thickBot="1">
      <c r="B136" s="1910"/>
      <c r="C136" s="201"/>
      <c r="D136" s="230" t="s">
        <v>979</v>
      </c>
      <c r="E136" s="202"/>
      <c r="F136" s="1926"/>
      <c r="G136" s="1926"/>
      <c r="H136" s="1927"/>
      <c r="I136" s="1927"/>
      <c r="J136" s="1928"/>
    </row>
    <row r="137" spans="1:26" s="222" customFormat="1" ht="18.75" customHeight="1" outlineLevel="1" thickBot="1">
      <c r="A137" s="218"/>
      <c r="B137" s="231"/>
      <c r="C137" s="218"/>
      <c r="D137" s="218"/>
      <c r="E137" s="218"/>
      <c r="F137" s="218"/>
      <c r="G137" s="219"/>
      <c r="H137" s="219"/>
      <c r="I137" s="219"/>
      <c r="J137" s="219"/>
      <c r="K137" s="219"/>
      <c r="L137" s="219"/>
      <c r="M137" s="220"/>
      <c r="N137" s="2011"/>
      <c r="O137" s="2011"/>
      <c r="P137" s="2011"/>
      <c r="Q137" s="2011"/>
      <c r="R137" s="221"/>
      <c r="V137" s="220"/>
      <c r="W137" s="220"/>
      <c r="X137" s="220"/>
      <c r="Y137" s="220"/>
      <c r="Z137" s="221"/>
    </row>
    <row r="138" spans="1:26" ht="18.75" customHeight="1" outlineLevel="1">
      <c r="B138" s="2015" t="s">
        <v>983</v>
      </c>
      <c r="C138" s="2017"/>
      <c r="D138" s="2018"/>
      <c r="E138" s="2018"/>
      <c r="F138" s="2018"/>
      <c r="G138" s="2018"/>
      <c r="H138" s="2018"/>
      <c r="I138" s="2018"/>
      <c r="J138" s="2019"/>
    </row>
    <row r="139" spans="1:26" ht="18.75" customHeight="1" outlineLevel="1">
      <c r="B139" s="1938"/>
      <c r="C139" s="1943"/>
      <c r="D139" s="1944"/>
      <c r="E139" s="1944"/>
      <c r="F139" s="1944"/>
      <c r="G139" s="1944"/>
      <c r="H139" s="1944"/>
      <c r="I139" s="1944"/>
      <c r="J139" s="1945"/>
    </row>
    <row r="140" spans="1:26" ht="18.75" customHeight="1" outlineLevel="1">
      <c r="B140" s="2016"/>
      <c r="C140" s="2020"/>
      <c r="D140" s="2021"/>
      <c r="E140" s="2021"/>
      <c r="F140" s="2021"/>
      <c r="G140" s="2021"/>
      <c r="H140" s="2021"/>
      <c r="I140" s="2021"/>
      <c r="J140" s="2022"/>
    </row>
    <row r="141" spans="1:26" ht="18.75" customHeight="1" outlineLevel="1">
      <c r="B141" s="1937" t="s">
        <v>984</v>
      </c>
      <c r="C141" s="1940"/>
      <c r="D141" s="1941"/>
      <c r="E141" s="1941"/>
      <c r="F141" s="1941"/>
      <c r="G141" s="1941"/>
      <c r="H141" s="1941"/>
      <c r="I141" s="1941"/>
      <c r="J141" s="1942"/>
    </row>
    <row r="142" spans="1:26" ht="18.75" customHeight="1" outlineLevel="1">
      <c r="B142" s="1938"/>
      <c r="C142" s="1943"/>
      <c r="D142" s="1944"/>
      <c r="E142" s="1944"/>
      <c r="F142" s="1944"/>
      <c r="G142" s="1944"/>
      <c r="H142" s="1944"/>
      <c r="I142" s="1944"/>
      <c r="J142" s="1945"/>
    </row>
    <row r="143" spans="1:26" ht="18.75" customHeight="1" outlineLevel="1" thickBot="1">
      <c r="B143" s="1939"/>
      <c r="C143" s="1946"/>
      <c r="D143" s="1947"/>
      <c r="E143" s="1947"/>
      <c r="F143" s="1947"/>
      <c r="G143" s="1947"/>
      <c r="H143" s="1947"/>
      <c r="I143" s="1947"/>
      <c r="J143" s="1948"/>
    </row>
    <row r="144" spans="1:26" ht="18.75" customHeight="1" outlineLevel="1" thickBot="1">
      <c r="B144" s="232"/>
      <c r="C144" s="233"/>
      <c r="D144" s="233"/>
      <c r="E144" s="233"/>
      <c r="F144" s="233"/>
      <c r="G144" s="233"/>
      <c r="H144" s="233"/>
      <c r="I144" s="233"/>
      <c r="J144" s="233"/>
    </row>
    <row r="145" spans="2:11" ht="18.75" customHeight="1" outlineLevel="1">
      <c r="B145" s="234" t="s">
        <v>985</v>
      </c>
      <c r="C145" s="235"/>
      <c r="D145" s="235"/>
      <c r="E145" s="235"/>
      <c r="F145" s="236"/>
      <c r="G145" s="236"/>
      <c r="H145" s="236"/>
      <c r="I145" s="236"/>
      <c r="J145" s="237"/>
    </row>
    <row r="146" spans="2:11" ht="18.75" customHeight="1" outlineLevel="1">
      <c r="B146" s="1896"/>
      <c r="C146" s="1897"/>
      <c r="D146" s="1897"/>
      <c r="E146" s="1897"/>
      <c r="F146" s="1897"/>
      <c r="G146" s="1897"/>
      <c r="H146" s="1897"/>
      <c r="I146" s="1897"/>
      <c r="J146" s="1898"/>
    </row>
    <row r="147" spans="2:11" ht="12" customHeight="1" outlineLevel="1" thickBot="1">
      <c r="B147" s="284"/>
      <c r="C147" s="238"/>
      <c r="D147" s="238"/>
      <c r="E147" s="238"/>
      <c r="F147" s="238"/>
      <c r="G147" s="238"/>
      <c r="H147" s="238"/>
      <c r="I147" s="238"/>
      <c r="J147" s="239"/>
    </row>
    <row r="150" spans="2:11" ht="17.25" customHeight="1">
      <c r="B150" s="447"/>
      <c r="C150" s="447"/>
      <c r="D150" s="447"/>
      <c r="E150" s="447"/>
      <c r="F150" s="447"/>
      <c r="G150" s="447"/>
      <c r="H150" s="447"/>
      <c r="I150" s="447"/>
      <c r="J150" s="447"/>
      <c r="K150" s="447"/>
    </row>
    <row r="151" spans="2:11" ht="33.75" customHeight="1">
      <c r="B151" s="240" t="s">
        <v>968</v>
      </c>
      <c r="C151" s="1902">
        <f>個票ｰ1001!B240</f>
        <v>0</v>
      </c>
      <c r="D151" s="1903"/>
      <c r="E151" s="1903"/>
      <c r="F151" s="1904"/>
      <c r="G151" s="241" t="s">
        <v>969</v>
      </c>
      <c r="H151" s="1899">
        <v>12</v>
      </c>
      <c r="I151" s="1900"/>
      <c r="J151" s="1901"/>
    </row>
    <row r="152" spans="2:11" ht="30" customHeight="1" outlineLevel="1">
      <c r="B152" s="285" t="s">
        <v>970</v>
      </c>
      <c r="C152" s="1905"/>
      <c r="D152" s="1906"/>
      <c r="E152" s="1906"/>
      <c r="F152" s="1906"/>
      <c r="G152" s="1906"/>
      <c r="H152" s="1906"/>
      <c r="I152" s="1906"/>
      <c r="J152" s="1907"/>
    </row>
    <row r="153" spans="2:11" ht="30" customHeight="1" outlineLevel="1">
      <c r="B153" s="445" t="s">
        <v>972</v>
      </c>
      <c r="C153" s="1965"/>
      <c r="D153" s="1966"/>
      <c r="E153" s="1966"/>
      <c r="F153" s="1966"/>
      <c r="G153" s="1966"/>
      <c r="H153" s="1966"/>
      <c r="I153" s="1966"/>
      <c r="J153" s="1967"/>
    </row>
    <row r="154" spans="2:11" ht="30" customHeight="1" outlineLevel="1">
      <c r="B154" s="282" t="s">
        <v>973</v>
      </c>
      <c r="C154" s="1949"/>
      <c r="D154" s="1949"/>
      <c r="E154" s="1949"/>
      <c r="F154" s="1949"/>
      <c r="G154" s="1949"/>
      <c r="H154" s="1950"/>
      <c r="I154" s="1950"/>
      <c r="J154" s="1951"/>
    </row>
    <row r="155" spans="2:11" ht="14.25" customHeight="1" outlineLevel="1">
      <c r="B155" s="1968" t="s">
        <v>986</v>
      </c>
      <c r="C155" s="1931" t="s">
        <v>975</v>
      </c>
      <c r="D155" s="1931"/>
      <c r="E155" s="1931"/>
      <c r="F155" s="1931" t="s">
        <v>976</v>
      </c>
      <c r="G155" s="1931"/>
      <c r="H155" s="1932"/>
      <c r="I155" s="1932"/>
      <c r="J155" s="1933"/>
    </row>
    <row r="156" spans="2:11" ht="34.5" customHeight="1" outlineLevel="1">
      <c r="B156" s="1968"/>
      <c r="C156" s="194"/>
      <c r="D156" s="446" t="s">
        <v>380</v>
      </c>
      <c r="E156" s="194"/>
      <c r="F156" s="1934"/>
      <c r="G156" s="1934"/>
      <c r="H156" s="1935"/>
      <c r="I156" s="1935"/>
      <c r="J156" s="1936"/>
    </row>
    <row r="157" spans="2:11" ht="34.5" customHeight="1" outlineLevel="1">
      <c r="B157" s="1968"/>
      <c r="C157" s="194"/>
      <c r="D157" s="225" t="s">
        <v>380</v>
      </c>
      <c r="E157" s="194"/>
      <c r="F157" s="1923"/>
      <c r="G157" s="1923"/>
      <c r="H157" s="1924"/>
      <c r="I157" s="1924"/>
      <c r="J157" s="1925"/>
    </row>
    <row r="158" spans="2:11" ht="34.5" customHeight="1" outlineLevel="1">
      <c r="B158" s="1968"/>
      <c r="C158" s="194"/>
      <c r="D158" s="225" t="s">
        <v>380</v>
      </c>
      <c r="E158" s="194"/>
      <c r="F158" s="1923"/>
      <c r="G158" s="1923"/>
      <c r="H158" s="1924"/>
      <c r="I158" s="1924"/>
      <c r="J158" s="1925"/>
    </row>
    <row r="159" spans="2:11" ht="34.5" customHeight="1" outlineLevel="1">
      <c r="B159" s="1968"/>
      <c r="C159" s="194"/>
      <c r="D159" s="225" t="s">
        <v>380</v>
      </c>
      <c r="E159" s="194"/>
      <c r="F159" s="1923"/>
      <c r="G159" s="1923"/>
      <c r="H159" s="1924"/>
      <c r="I159" s="1924"/>
      <c r="J159" s="1925"/>
    </row>
    <row r="160" spans="2:11" ht="34.5" customHeight="1" outlineLevel="1">
      <c r="B160" s="1968"/>
      <c r="C160" s="194"/>
      <c r="D160" s="226" t="s">
        <v>380</v>
      </c>
      <c r="E160" s="194"/>
      <c r="F160" s="1961"/>
      <c r="G160" s="1962"/>
      <c r="H160" s="1963"/>
      <c r="I160" s="1963"/>
      <c r="J160" s="1964"/>
    </row>
    <row r="161" spans="1:26" ht="15" customHeight="1" outlineLevel="1">
      <c r="B161" s="1929" t="s">
        <v>977</v>
      </c>
      <c r="C161" s="2026" t="s">
        <v>975</v>
      </c>
      <c r="D161" s="2026"/>
      <c r="E161" s="2026"/>
      <c r="F161" s="2026" t="s">
        <v>978</v>
      </c>
      <c r="G161" s="2026"/>
      <c r="H161" s="2027"/>
      <c r="I161" s="2027"/>
      <c r="J161" s="2028"/>
    </row>
    <row r="162" spans="1:26" ht="31.5" customHeight="1" outlineLevel="1">
      <c r="B162" s="1909"/>
      <c r="C162" s="195"/>
      <c r="D162" s="227" t="s">
        <v>979</v>
      </c>
      <c r="E162" s="196"/>
      <c r="F162" s="1934"/>
      <c r="G162" s="1934"/>
      <c r="H162" s="1935"/>
      <c r="I162" s="1935"/>
      <c r="J162" s="1936"/>
    </row>
    <row r="163" spans="1:26" ht="31.5" customHeight="1" outlineLevel="1">
      <c r="B163" s="1909"/>
      <c r="C163" s="197"/>
      <c r="D163" s="228" t="s">
        <v>979</v>
      </c>
      <c r="E163" s="198"/>
      <c r="F163" s="1923"/>
      <c r="G163" s="1923"/>
      <c r="H163" s="1924"/>
      <c r="I163" s="1924"/>
      <c r="J163" s="1925"/>
    </row>
    <row r="164" spans="1:26" ht="31.5" customHeight="1" outlineLevel="1">
      <c r="B164" s="1909"/>
      <c r="C164" s="197"/>
      <c r="D164" s="228" t="s">
        <v>979</v>
      </c>
      <c r="E164" s="198"/>
      <c r="F164" s="1923"/>
      <c r="G164" s="1923"/>
      <c r="H164" s="1924"/>
      <c r="I164" s="1924"/>
      <c r="J164" s="1925"/>
    </row>
    <row r="165" spans="1:26" ht="31.5" customHeight="1" outlineLevel="1">
      <c r="B165" s="1909"/>
      <c r="C165" s="197"/>
      <c r="D165" s="228" t="s">
        <v>979</v>
      </c>
      <c r="E165" s="198"/>
      <c r="F165" s="1923"/>
      <c r="G165" s="1923"/>
      <c r="H165" s="1924"/>
      <c r="I165" s="1924"/>
      <c r="J165" s="1925"/>
    </row>
    <row r="166" spans="1:26" ht="31.5" customHeight="1" outlineLevel="1">
      <c r="B166" s="1930"/>
      <c r="C166" s="199"/>
      <c r="D166" s="229" t="s">
        <v>979</v>
      </c>
      <c r="E166" s="200"/>
      <c r="F166" s="1958"/>
      <c r="G166" s="1958"/>
      <c r="H166" s="1959"/>
      <c r="I166" s="1959"/>
      <c r="J166" s="1960"/>
    </row>
    <row r="167" spans="1:26" ht="15" customHeight="1" outlineLevel="1">
      <c r="B167" s="1908" t="s">
        <v>980</v>
      </c>
      <c r="C167" s="1911" t="s">
        <v>981</v>
      </c>
      <c r="D167" s="1912"/>
      <c r="E167" s="1913"/>
      <c r="F167" s="1914" t="s">
        <v>982</v>
      </c>
      <c r="G167" s="1915"/>
      <c r="H167" s="1915"/>
      <c r="I167" s="1915"/>
      <c r="J167" s="1916"/>
    </row>
    <row r="168" spans="1:26" ht="30" customHeight="1" outlineLevel="1">
      <c r="B168" s="1909"/>
      <c r="C168" s="197"/>
      <c r="D168" s="228" t="s">
        <v>979</v>
      </c>
      <c r="E168" s="194"/>
      <c r="F168" s="1920"/>
      <c r="G168" s="1920"/>
      <c r="H168" s="1921"/>
      <c r="I168" s="1921"/>
      <c r="J168" s="1922"/>
    </row>
    <row r="169" spans="1:26" ht="30" customHeight="1" outlineLevel="1">
      <c r="B169" s="1909"/>
      <c r="C169" s="197"/>
      <c r="D169" s="228" t="s">
        <v>979</v>
      </c>
      <c r="E169" s="194"/>
      <c r="F169" s="1923"/>
      <c r="G169" s="1923"/>
      <c r="H169" s="1924"/>
      <c r="I169" s="1924"/>
      <c r="J169" s="1925"/>
    </row>
    <row r="170" spans="1:26" ht="30" customHeight="1" outlineLevel="1">
      <c r="B170" s="1909"/>
      <c r="C170" s="197"/>
      <c r="D170" s="228" t="s">
        <v>979</v>
      </c>
      <c r="E170" s="194"/>
      <c r="F170" s="1923"/>
      <c r="G170" s="1923"/>
      <c r="H170" s="1924"/>
      <c r="I170" s="1924"/>
      <c r="J170" s="1925"/>
    </row>
    <row r="171" spans="1:26" ht="30" customHeight="1" outlineLevel="1" thickBot="1">
      <c r="B171" s="1910"/>
      <c r="C171" s="201"/>
      <c r="D171" s="230" t="s">
        <v>979</v>
      </c>
      <c r="E171" s="202"/>
      <c r="F171" s="1926"/>
      <c r="G171" s="1926"/>
      <c r="H171" s="1927"/>
      <c r="I171" s="1927"/>
      <c r="J171" s="1928"/>
    </row>
    <row r="172" spans="1:26" s="222" customFormat="1" ht="18.75" customHeight="1" outlineLevel="1" thickBot="1">
      <c r="A172" s="218"/>
      <c r="B172" s="231"/>
      <c r="C172" s="218"/>
      <c r="D172" s="218"/>
      <c r="E172" s="218"/>
      <c r="F172" s="218"/>
      <c r="G172" s="219"/>
      <c r="H172" s="219"/>
      <c r="I172" s="219"/>
      <c r="J172" s="219"/>
      <c r="K172" s="219"/>
      <c r="L172" s="219"/>
      <c r="M172" s="220"/>
      <c r="N172" s="2011"/>
      <c r="O172" s="2011"/>
      <c r="P172" s="2011"/>
      <c r="Q172" s="2011"/>
      <c r="R172" s="221"/>
      <c r="V172" s="220"/>
      <c r="W172" s="220"/>
      <c r="X172" s="220"/>
      <c r="Y172" s="220"/>
      <c r="Z172" s="221"/>
    </row>
    <row r="173" spans="1:26" ht="18.75" customHeight="1" outlineLevel="1">
      <c r="B173" s="2015" t="s">
        <v>983</v>
      </c>
      <c r="C173" s="2017"/>
      <c r="D173" s="2018"/>
      <c r="E173" s="2018"/>
      <c r="F173" s="2018"/>
      <c r="G173" s="2018"/>
      <c r="H173" s="2018"/>
      <c r="I173" s="2018"/>
      <c r="J173" s="2019"/>
    </row>
    <row r="174" spans="1:26" ht="18.75" customHeight="1" outlineLevel="1">
      <c r="B174" s="1938"/>
      <c r="C174" s="1943"/>
      <c r="D174" s="1944"/>
      <c r="E174" s="1944"/>
      <c r="F174" s="1944"/>
      <c r="G174" s="1944"/>
      <c r="H174" s="1944"/>
      <c r="I174" s="1944"/>
      <c r="J174" s="1945"/>
    </row>
    <row r="175" spans="1:26" ht="18.75" customHeight="1" outlineLevel="1">
      <c r="B175" s="2016"/>
      <c r="C175" s="2020"/>
      <c r="D175" s="2021"/>
      <c r="E175" s="2021"/>
      <c r="F175" s="2021"/>
      <c r="G175" s="2021"/>
      <c r="H175" s="2021"/>
      <c r="I175" s="2021"/>
      <c r="J175" s="2022"/>
    </row>
    <row r="176" spans="1:26" ht="18.75" customHeight="1" outlineLevel="1">
      <c r="B176" s="1937" t="s">
        <v>984</v>
      </c>
      <c r="C176" s="1940"/>
      <c r="D176" s="1941"/>
      <c r="E176" s="1941"/>
      <c r="F176" s="1941"/>
      <c r="G176" s="1941"/>
      <c r="H176" s="1941"/>
      <c r="I176" s="1941"/>
      <c r="J176" s="1942"/>
    </row>
    <row r="177" spans="2:10" ht="18.75" customHeight="1" outlineLevel="1">
      <c r="B177" s="1938"/>
      <c r="C177" s="1943"/>
      <c r="D177" s="1944"/>
      <c r="E177" s="1944"/>
      <c r="F177" s="1944"/>
      <c r="G177" s="1944"/>
      <c r="H177" s="1944"/>
      <c r="I177" s="1944"/>
      <c r="J177" s="1945"/>
    </row>
    <row r="178" spans="2:10" ht="18.75" customHeight="1" outlineLevel="1" thickBot="1">
      <c r="B178" s="1939"/>
      <c r="C178" s="1946"/>
      <c r="D178" s="1947"/>
      <c r="E178" s="1947"/>
      <c r="F178" s="1947"/>
      <c r="G178" s="1947"/>
      <c r="H178" s="1947"/>
      <c r="I178" s="1947"/>
      <c r="J178" s="1948"/>
    </row>
    <row r="179" spans="2:10" ht="18.75" customHeight="1" outlineLevel="1" thickBot="1">
      <c r="B179" s="232"/>
      <c r="C179" s="233"/>
      <c r="D179" s="233"/>
      <c r="E179" s="233"/>
      <c r="F179" s="233"/>
      <c r="G179" s="233"/>
      <c r="H179" s="233"/>
      <c r="I179" s="233"/>
      <c r="J179" s="233"/>
    </row>
    <row r="180" spans="2:10" ht="18.75" customHeight="1" outlineLevel="1">
      <c r="B180" s="234" t="s">
        <v>985</v>
      </c>
      <c r="C180" s="235"/>
      <c r="D180" s="235"/>
      <c r="E180" s="235"/>
      <c r="F180" s="236"/>
      <c r="G180" s="236"/>
      <c r="H180" s="236"/>
      <c r="I180" s="236"/>
      <c r="J180" s="237"/>
    </row>
    <row r="181" spans="2:10" ht="18.75" customHeight="1" outlineLevel="1">
      <c r="B181" s="1896"/>
      <c r="C181" s="1897"/>
      <c r="D181" s="1897"/>
      <c r="E181" s="1897"/>
      <c r="F181" s="1897"/>
      <c r="G181" s="1897"/>
      <c r="H181" s="1897"/>
      <c r="I181" s="1897"/>
      <c r="J181" s="1898"/>
    </row>
    <row r="182" spans="2:10" ht="12" customHeight="1" outlineLevel="1" thickBot="1">
      <c r="B182" s="284"/>
      <c r="C182" s="238"/>
      <c r="D182" s="238"/>
      <c r="E182" s="238"/>
      <c r="F182" s="238"/>
      <c r="G182" s="238"/>
      <c r="H182" s="238"/>
      <c r="I182" s="238"/>
      <c r="J182" s="239"/>
    </row>
    <row r="183" spans="2:10" ht="17.25" customHeight="1"/>
    <row r="185" spans="2:10" ht="33.75" customHeight="1">
      <c r="B185" s="240" t="s">
        <v>968</v>
      </c>
      <c r="C185" s="1902">
        <f>個票ｰ1001!B241</f>
        <v>0</v>
      </c>
      <c r="D185" s="1903"/>
      <c r="E185" s="1903"/>
      <c r="F185" s="1904"/>
      <c r="G185" s="241" t="s">
        <v>969</v>
      </c>
      <c r="H185" s="1899">
        <v>13</v>
      </c>
      <c r="I185" s="1900"/>
      <c r="J185" s="1901"/>
    </row>
    <row r="186" spans="2:10" ht="30" customHeight="1" outlineLevel="1">
      <c r="B186" s="285" t="s">
        <v>970</v>
      </c>
      <c r="C186" s="1905"/>
      <c r="D186" s="1906"/>
      <c r="E186" s="1906"/>
      <c r="F186" s="1906"/>
      <c r="G186" s="1906"/>
      <c r="H186" s="1906"/>
      <c r="I186" s="1906"/>
      <c r="J186" s="1907"/>
    </row>
    <row r="187" spans="2:10" ht="30" customHeight="1" outlineLevel="1">
      <c r="B187" s="445" t="s">
        <v>972</v>
      </c>
      <c r="C187" s="1965"/>
      <c r="D187" s="1966"/>
      <c r="E187" s="1966"/>
      <c r="F187" s="1966"/>
      <c r="G187" s="1966"/>
      <c r="H187" s="1966"/>
      <c r="I187" s="1966"/>
      <c r="J187" s="1967"/>
    </row>
    <row r="188" spans="2:10" ht="30" customHeight="1" outlineLevel="1">
      <c r="B188" s="282" t="s">
        <v>973</v>
      </c>
      <c r="C188" s="1949"/>
      <c r="D188" s="1949"/>
      <c r="E188" s="1949"/>
      <c r="F188" s="1949"/>
      <c r="G188" s="1949"/>
      <c r="H188" s="1950"/>
      <c r="I188" s="1950"/>
      <c r="J188" s="1951"/>
    </row>
    <row r="189" spans="2:10" ht="14.25" customHeight="1" outlineLevel="1">
      <c r="B189" s="2029" t="s">
        <v>990</v>
      </c>
      <c r="C189" s="1931" t="s">
        <v>975</v>
      </c>
      <c r="D189" s="1931"/>
      <c r="E189" s="1931"/>
      <c r="F189" s="1931" t="s">
        <v>976</v>
      </c>
      <c r="G189" s="1931"/>
      <c r="H189" s="1932"/>
      <c r="I189" s="1932"/>
      <c r="J189" s="1933"/>
    </row>
    <row r="190" spans="2:10" ht="34.5" customHeight="1" outlineLevel="1">
      <c r="B190" s="2029"/>
      <c r="C190" s="194"/>
      <c r="D190" s="446" t="s">
        <v>380</v>
      </c>
      <c r="E190" s="194"/>
      <c r="F190" s="1934"/>
      <c r="G190" s="1934"/>
      <c r="H190" s="1935"/>
      <c r="I190" s="1935"/>
      <c r="J190" s="1936"/>
    </row>
    <row r="191" spans="2:10" ht="34.5" customHeight="1" outlineLevel="1">
      <c r="B191" s="2029"/>
      <c r="C191" s="194"/>
      <c r="D191" s="225" t="s">
        <v>380</v>
      </c>
      <c r="E191" s="194"/>
      <c r="F191" s="1923"/>
      <c r="G191" s="1923"/>
      <c r="H191" s="1924"/>
      <c r="I191" s="1924"/>
      <c r="J191" s="1925"/>
    </row>
    <row r="192" spans="2:10" ht="34.5" customHeight="1" outlineLevel="1">
      <c r="B192" s="2029"/>
      <c r="C192" s="194"/>
      <c r="D192" s="225" t="s">
        <v>380</v>
      </c>
      <c r="E192" s="194"/>
      <c r="F192" s="1923"/>
      <c r="G192" s="1923"/>
      <c r="H192" s="1924"/>
      <c r="I192" s="1924"/>
      <c r="J192" s="1925"/>
    </row>
    <row r="193" spans="1:26" ht="34.5" customHeight="1" outlineLevel="1">
      <c r="B193" s="2029"/>
      <c r="C193" s="194"/>
      <c r="D193" s="225" t="s">
        <v>380</v>
      </c>
      <c r="E193" s="194"/>
      <c r="F193" s="1923"/>
      <c r="G193" s="1923"/>
      <c r="H193" s="1924"/>
      <c r="I193" s="1924"/>
      <c r="J193" s="1925"/>
    </row>
    <row r="194" spans="1:26" ht="34.5" customHeight="1" outlineLevel="1">
      <c r="B194" s="2029"/>
      <c r="C194" s="194"/>
      <c r="D194" s="226" t="s">
        <v>380</v>
      </c>
      <c r="E194" s="194"/>
      <c r="F194" s="1961"/>
      <c r="G194" s="1962"/>
      <c r="H194" s="1963"/>
      <c r="I194" s="1963"/>
      <c r="J194" s="1964"/>
    </row>
    <row r="195" spans="1:26" ht="15" customHeight="1" outlineLevel="1">
      <c r="B195" s="2030" t="s">
        <v>991</v>
      </c>
      <c r="C195" s="1931" t="s">
        <v>975</v>
      </c>
      <c r="D195" s="1931"/>
      <c r="E195" s="1931"/>
      <c r="F195" s="1931" t="s">
        <v>978</v>
      </c>
      <c r="G195" s="1931"/>
      <c r="H195" s="1932"/>
      <c r="I195" s="1932"/>
      <c r="J195" s="1933"/>
    </row>
    <row r="196" spans="1:26" ht="31.5" customHeight="1" outlineLevel="1">
      <c r="B196" s="2031"/>
      <c r="C196" s="195"/>
      <c r="D196" s="227" t="s">
        <v>979</v>
      </c>
      <c r="E196" s="196"/>
      <c r="F196" s="1934"/>
      <c r="G196" s="1934"/>
      <c r="H196" s="1935"/>
      <c r="I196" s="1935"/>
      <c r="J196" s="1936"/>
    </row>
    <row r="197" spans="1:26" ht="31.5" customHeight="1" outlineLevel="1">
      <c r="B197" s="2031"/>
      <c r="C197" s="197"/>
      <c r="D197" s="228" t="s">
        <v>979</v>
      </c>
      <c r="E197" s="198"/>
      <c r="F197" s="1923"/>
      <c r="G197" s="1923"/>
      <c r="H197" s="1924"/>
      <c r="I197" s="1924"/>
      <c r="J197" s="1925"/>
    </row>
    <row r="198" spans="1:26" ht="31.5" customHeight="1" outlineLevel="1">
      <c r="B198" s="2031"/>
      <c r="C198" s="197"/>
      <c r="D198" s="228" t="s">
        <v>979</v>
      </c>
      <c r="E198" s="198"/>
      <c r="F198" s="1923"/>
      <c r="G198" s="1923"/>
      <c r="H198" s="1924"/>
      <c r="I198" s="1924"/>
      <c r="J198" s="1925"/>
    </row>
    <row r="199" spans="1:26" ht="31.5" customHeight="1" outlineLevel="1">
      <c r="B199" s="2031"/>
      <c r="C199" s="197"/>
      <c r="D199" s="228" t="s">
        <v>979</v>
      </c>
      <c r="E199" s="198"/>
      <c r="F199" s="1923"/>
      <c r="G199" s="1923"/>
      <c r="H199" s="1924"/>
      <c r="I199" s="1924"/>
      <c r="J199" s="1925"/>
    </row>
    <row r="200" spans="1:26" ht="31.5" customHeight="1" outlineLevel="1">
      <c r="B200" s="2032"/>
      <c r="C200" s="199"/>
      <c r="D200" s="229" t="s">
        <v>979</v>
      </c>
      <c r="E200" s="200"/>
      <c r="F200" s="1958"/>
      <c r="G200" s="1958"/>
      <c r="H200" s="1959"/>
      <c r="I200" s="1959"/>
      <c r="J200" s="1960"/>
    </row>
    <row r="201" spans="1:26" ht="15" customHeight="1" outlineLevel="1">
      <c r="B201" s="1908" t="s">
        <v>992</v>
      </c>
      <c r="C201" s="1911" t="s">
        <v>981</v>
      </c>
      <c r="D201" s="1912"/>
      <c r="E201" s="1913"/>
      <c r="F201" s="1914" t="s">
        <v>982</v>
      </c>
      <c r="G201" s="1915"/>
      <c r="H201" s="1915"/>
      <c r="I201" s="1915"/>
      <c r="J201" s="1916"/>
    </row>
    <row r="202" spans="1:26" ht="30" customHeight="1" outlineLevel="1">
      <c r="B202" s="1909"/>
      <c r="C202" s="197"/>
      <c r="D202" s="228" t="s">
        <v>979</v>
      </c>
      <c r="E202" s="194"/>
      <c r="F202" s="1920"/>
      <c r="G202" s="1920"/>
      <c r="H202" s="1921"/>
      <c r="I202" s="1921"/>
      <c r="J202" s="1922"/>
    </row>
    <row r="203" spans="1:26" ht="30" customHeight="1" outlineLevel="1">
      <c r="B203" s="1909"/>
      <c r="C203" s="197"/>
      <c r="D203" s="228" t="s">
        <v>979</v>
      </c>
      <c r="E203" s="194"/>
      <c r="F203" s="1923"/>
      <c r="G203" s="1923"/>
      <c r="H203" s="1924"/>
      <c r="I203" s="1924"/>
      <c r="J203" s="1925"/>
    </row>
    <row r="204" spans="1:26" ht="30" customHeight="1" outlineLevel="1">
      <c r="B204" s="1909"/>
      <c r="C204" s="197"/>
      <c r="D204" s="228" t="s">
        <v>979</v>
      </c>
      <c r="E204" s="194"/>
      <c r="F204" s="1923"/>
      <c r="G204" s="1923"/>
      <c r="H204" s="1924"/>
      <c r="I204" s="1924"/>
      <c r="J204" s="1925"/>
    </row>
    <row r="205" spans="1:26" ht="30" customHeight="1" outlineLevel="1" thickBot="1">
      <c r="B205" s="1910"/>
      <c r="C205" s="201"/>
      <c r="D205" s="230" t="s">
        <v>979</v>
      </c>
      <c r="E205" s="202"/>
      <c r="F205" s="1926"/>
      <c r="G205" s="1926"/>
      <c r="H205" s="1927"/>
      <c r="I205" s="1927"/>
      <c r="J205" s="1928"/>
    </row>
    <row r="206" spans="1:26" s="222" customFormat="1" ht="18.75" customHeight="1" outlineLevel="1" thickBot="1">
      <c r="A206" s="218"/>
      <c r="B206" s="231"/>
      <c r="C206" s="218"/>
      <c r="D206" s="218"/>
      <c r="E206" s="218"/>
      <c r="F206" s="218"/>
      <c r="G206" s="219"/>
      <c r="H206" s="219"/>
      <c r="I206" s="219"/>
      <c r="J206" s="219"/>
      <c r="K206" s="219"/>
      <c r="L206" s="219"/>
      <c r="M206" s="220"/>
      <c r="N206" s="2011"/>
      <c r="O206" s="2011"/>
      <c r="P206" s="2011"/>
      <c r="Q206" s="2011"/>
      <c r="R206" s="221"/>
      <c r="V206" s="220"/>
      <c r="W206" s="220"/>
      <c r="X206" s="220"/>
      <c r="Y206" s="220"/>
      <c r="Z206" s="221"/>
    </row>
    <row r="207" spans="1:26" ht="18.75" customHeight="1" outlineLevel="1">
      <c r="B207" s="2015" t="s">
        <v>983</v>
      </c>
      <c r="C207" s="2017"/>
      <c r="D207" s="2018"/>
      <c r="E207" s="2018"/>
      <c r="F207" s="2018"/>
      <c r="G207" s="2018"/>
      <c r="H207" s="2018"/>
      <c r="I207" s="2018"/>
      <c r="J207" s="2019"/>
    </row>
    <row r="208" spans="1:26" ht="18.75" customHeight="1" outlineLevel="1">
      <c r="B208" s="1938"/>
      <c r="C208" s="1943"/>
      <c r="D208" s="1944"/>
      <c r="E208" s="1944"/>
      <c r="F208" s="1944"/>
      <c r="G208" s="1944"/>
      <c r="H208" s="1944"/>
      <c r="I208" s="1944"/>
      <c r="J208" s="1945"/>
    </row>
    <row r="209" spans="2:10" ht="18.75" customHeight="1" outlineLevel="1">
      <c r="B209" s="2016"/>
      <c r="C209" s="2020"/>
      <c r="D209" s="2021"/>
      <c r="E209" s="2021"/>
      <c r="F209" s="2021"/>
      <c r="G209" s="2021"/>
      <c r="H209" s="2021"/>
      <c r="I209" s="2021"/>
      <c r="J209" s="2022"/>
    </row>
    <row r="210" spans="2:10" ht="18.75" customHeight="1" outlineLevel="1">
      <c r="B210" s="1937" t="s">
        <v>984</v>
      </c>
      <c r="C210" s="1940"/>
      <c r="D210" s="1941"/>
      <c r="E210" s="1941"/>
      <c r="F210" s="1941"/>
      <c r="G210" s="1941"/>
      <c r="H210" s="1941"/>
      <c r="I210" s="1941"/>
      <c r="J210" s="1942"/>
    </row>
    <row r="211" spans="2:10" ht="18.75" customHeight="1" outlineLevel="1">
      <c r="B211" s="1938"/>
      <c r="C211" s="1943"/>
      <c r="D211" s="1944"/>
      <c r="E211" s="1944"/>
      <c r="F211" s="1944"/>
      <c r="G211" s="1944"/>
      <c r="H211" s="1944"/>
      <c r="I211" s="1944"/>
      <c r="J211" s="1945"/>
    </row>
    <row r="212" spans="2:10" ht="18.75" customHeight="1" outlineLevel="1" thickBot="1">
      <c r="B212" s="1939"/>
      <c r="C212" s="1946"/>
      <c r="D212" s="1947"/>
      <c r="E212" s="1947"/>
      <c r="F212" s="1947"/>
      <c r="G212" s="1947"/>
      <c r="H212" s="1947"/>
      <c r="I212" s="1947"/>
      <c r="J212" s="1948"/>
    </row>
    <row r="213" spans="2:10" ht="18.75" customHeight="1" outlineLevel="1" thickBot="1">
      <c r="B213" s="232"/>
      <c r="C213" s="233"/>
      <c r="D213" s="233"/>
      <c r="E213" s="233"/>
      <c r="F213" s="233"/>
      <c r="G213" s="233"/>
      <c r="H213" s="233"/>
      <c r="I213" s="233"/>
      <c r="J213" s="233"/>
    </row>
    <row r="214" spans="2:10" ht="18.75" customHeight="1" outlineLevel="1">
      <c r="B214" s="234" t="s">
        <v>985</v>
      </c>
      <c r="C214" s="235"/>
      <c r="D214" s="235"/>
      <c r="E214" s="235"/>
      <c r="F214" s="236"/>
      <c r="G214" s="236"/>
      <c r="H214" s="236"/>
      <c r="I214" s="236"/>
      <c r="J214" s="237"/>
    </row>
    <row r="215" spans="2:10" ht="18.75" customHeight="1" outlineLevel="1">
      <c r="B215" s="1896"/>
      <c r="C215" s="1897"/>
      <c r="D215" s="1897"/>
      <c r="E215" s="1897"/>
      <c r="F215" s="1897"/>
      <c r="G215" s="1897"/>
      <c r="H215" s="1897"/>
      <c r="I215" s="1897"/>
      <c r="J215" s="1898"/>
    </row>
    <row r="216" spans="2:10" ht="12" customHeight="1" outlineLevel="1" thickBot="1">
      <c r="B216" s="284"/>
      <c r="C216" s="238"/>
      <c r="D216" s="238"/>
      <c r="E216" s="238"/>
      <c r="F216" s="238"/>
      <c r="G216" s="238"/>
      <c r="H216" s="238"/>
      <c r="I216" s="238"/>
      <c r="J216" s="239"/>
    </row>
    <row r="219" spans="2:10" ht="33.75" customHeight="1">
      <c r="B219" s="240" t="s">
        <v>968</v>
      </c>
      <c r="C219" s="1902">
        <f>個票ｰ1001!B242</f>
        <v>0</v>
      </c>
      <c r="D219" s="1903"/>
      <c r="E219" s="1903"/>
      <c r="F219" s="1904"/>
      <c r="G219" s="241" t="s">
        <v>969</v>
      </c>
      <c r="H219" s="1899">
        <v>14</v>
      </c>
      <c r="I219" s="1900"/>
      <c r="J219" s="1901"/>
    </row>
    <row r="220" spans="2:10" ht="30" customHeight="1" outlineLevel="1">
      <c r="B220" s="285" t="s">
        <v>970</v>
      </c>
      <c r="C220" s="1905"/>
      <c r="D220" s="1906"/>
      <c r="E220" s="1906"/>
      <c r="F220" s="1906"/>
      <c r="G220" s="1906"/>
      <c r="H220" s="1906"/>
      <c r="I220" s="1906"/>
      <c r="J220" s="1907"/>
    </row>
    <row r="221" spans="2:10" ht="30" customHeight="1" outlineLevel="1">
      <c r="B221" s="445" t="s">
        <v>972</v>
      </c>
      <c r="C221" s="1965"/>
      <c r="D221" s="1966"/>
      <c r="E221" s="1966"/>
      <c r="F221" s="1966"/>
      <c r="G221" s="1966"/>
      <c r="H221" s="1966"/>
      <c r="I221" s="1966"/>
      <c r="J221" s="1967"/>
    </row>
    <row r="222" spans="2:10" ht="30" customHeight="1" outlineLevel="1">
      <c r="B222" s="282" t="s">
        <v>973</v>
      </c>
      <c r="C222" s="1949"/>
      <c r="D222" s="1949"/>
      <c r="E222" s="1949"/>
      <c r="F222" s="1949"/>
      <c r="G222" s="1949"/>
      <c r="H222" s="1950"/>
      <c r="I222" s="1950"/>
      <c r="J222" s="1951"/>
    </row>
    <row r="223" spans="2:10" ht="14.25" customHeight="1" outlineLevel="1">
      <c r="B223" s="1968" t="s">
        <v>986</v>
      </c>
      <c r="C223" s="1931" t="s">
        <v>975</v>
      </c>
      <c r="D223" s="1931"/>
      <c r="E223" s="1931"/>
      <c r="F223" s="1931" t="s">
        <v>976</v>
      </c>
      <c r="G223" s="1931"/>
      <c r="H223" s="1932"/>
      <c r="I223" s="1932"/>
      <c r="J223" s="1933"/>
    </row>
    <row r="224" spans="2:10" ht="34.5" customHeight="1" outlineLevel="1">
      <c r="B224" s="1968"/>
      <c r="C224" s="194"/>
      <c r="D224" s="446" t="s">
        <v>380</v>
      </c>
      <c r="E224" s="194"/>
      <c r="F224" s="1934"/>
      <c r="G224" s="1934"/>
      <c r="H224" s="1935"/>
      <c r="I224" s="1935"/>
      <c r="J224" s="1936"/>
    </row>
    <row r="225" spans="1:26" ht="34.5" customHeight="1" outlineLevel="1">
      <c r="B225" s="1968"/>
      <c r="C225" s="194"/>
      <c r="D225" s="225" t="s">
        <v>380</v>
      </c>
      <c r="E225" s="194"/>
      <c r="F225" s="1923"/>
      <c r="G225" s="1923"/>
      <c r="H225" s="1924"/>
      <c r="I225" s="1924"/>
      <c r="J225" s="1925"/>
    </row>
    <row r="226" spans="1:26" ht="34.5" customHeight="1" outlineLevel="1">
      <c r="B226" s="1968"/>
      <c r="C226" s="194"/>
      <c r="D226" s="225" t="s">
        <v>380</v>
      </c>
      <c r="E226" s="194"/>
      <c r="F226" s="1923"/>
      <c r="G226" s="1923"/>
      <c r="H226" s="1924"/>
      <c r="I226" s="1924"/>
      <c r="J226" s="1925"/>
    </row>
    <row r="227" spans="1:26" ht="34.5" customHeight="1" outlineLevel="1">
      <c r="B227" s="1968"/>
      <c r="C227" s="194"/>
      <c r="D227" s="225" t="s">
        <v>380</v>
      </c>
      <c r="E227" s="194"/>
      <c r="F227" s="1923"/>
      <c r="G227" s="1923"/>
      <c r="H227" s="1924"/>
      <c r="I227" s="1924"/>
      <c r="J227" s="1925"/>
    </row>
    <row r="228" spans="1:26" ht="34.5" customHeight="1" outlineLevel="1">
      <c r="B228" s="1968"/>
      <c r="C228" s="194"/>
      <c r="D228" s="226" t="s">
        <v>380</v>
      </c>
      <c r="E228" s="194"/>
      <c r="F228" s="1961"/>
      <c r="G228" s="1962"/>
      <c r="H228" s="1963"/>
      <c r="I228" s="1963"/>
      <c r="J228" s="1964"/>
    </row>
    <row r="229" spans="1:26" ht="15" customHeight="1" outlineLevel="1">
      <c r="B229" s="1929" t="s">
        <v>977</v>
      </c>
      <c r="C229" s="1931" t="s">
        <v>975</v>
      </c>
      <c r="D229" s="1931"/>
      <c r="E229" s="1931"/>
      <c r="F229" s="1931" t="s">
        <v>978</v>
      </c>
      <c r="G229" s="1931"/>
      <c r="H229" s="1932"/>
      <c r="I229" s="1932"/>
      <c r="J229" s="1933"/>
    </row>
    <row r="230" spans="1:26" ht="31.5" customHeight="1" outlineLevel="1">
      <c r="B230" s="1909"/>
      <c r="C230" s="195"/>
      <c r="D230" s="227" t="s">
        <v>979</v>
      </c>
      <c r="E230" s="196"/>
      <c r="F230" s="1934"/>
      <c r="G230" s="1934"/>
      <c r="H230" s="1935"/>
      <c r="I230" s="1935"/>
      <c r="J230" s="1936"/>
    </row>
    <row r="231" spans="1:26" ht="31.5" customHeight="1" outlineLevel="1">
      <c r="B231" s="1909"/>
      <c r="C231" s="197"/>
      <c r="D231" s="228" t="s">
        <v>979</v>
      </c>
      <c r="E231" s="198"/>
      <c r="F231" s="1923"/>
      <c r="G231" s="1923"/>
      <c r="H231" s="1924"/>
      <c r="I231" s="1924"/>
      <c r="J231" s="1925"/>
    </row>
    <row r="232" spans="1:26" ht="31.5" customHeight="1" outlineLevel="1">
      <c r="B232" s="1909"/>
      <c r="C232" s="197"/>
      <c r="D232" s="228" t="s">
        <v>979</v>
      </c>
      <c r="E232" s="198"/>
      <c r="F232" s="1923"/>
      <c r="G232" s="1923"/>
      <c r="H232" s="1924"/>
      <c r="I232" s="1924"/>
      <c r="J232" s="1925"/>
    </row>
    <row r="233" spans="1:26" ht="31.5" customHeight="1" outlineLevel="1">
      <c r="B233" s="1909"/>
      <c r="C233" s="197"/>
      <c r="D233" s="228" t="s">
        <v>979</v>
      </c>
      <c r="E233" s="198"/>
      <c r="F233" s="1923"/>
      <c r="G233" s="1923"/>
      <c r="H233" s="1924"/>
      <c r="I233" s="1924"/>
      <c r="J233" s="1925"/>
    </row>
    <row r="234" spans="1:26" ht="31.5" customHeight="1" outlineLevel="1">
      <c r="B234" s="1930"/>
      <c r="C234" s="199"/>
      <c r="D234" s="229" t="s">
        <v>979</v>
      </c>
      <c r="E234" s="200"/>
      <c r="F234" s="1958"/>
      <c r="G234" s="1958"/>
      <c r="H234" s="1959"/>
      <c r="I234" s="1959"/>
      <c r="J234" s="1960"/>
    </row>
    <row r="235" spans="1:26" ht="15" customHeight="1" outlineLevel="1">
      <c r="B235" s="1908" t="s">
        <v>980</v>
      </c>
      <c r="C235" s="1911" t="s">
        <v>981</v>
      </c>
      <c r="D235" s="1912"/>
      <c r="E235" s="1913"/>
      <c r="F235" s="1914" t="s">
        <v>982</v>
      </c>
      <c r="G235" s="1915"/>
      <c r="H235" s="1915"/>
      <c r="I235" s="1915"/>
      <c r="J235" s="1916"/>
    </row>
    <row r="236" spans="1:26" ht="30" customHeight="1" outlineLevel="1">
      <c r="B236" s="1909"/>
      <c r="C236" s="197"/>
      <c r="D236" s="228" t="s">
        <v>979</v>
      </c>
      <c r="E236" s="194"/>
      <c r="F236" s="1920"/>
      <c r="G236" s="1920"/>
      <c r="H236" s="1921"/>
      <c r="I236" s="1921"/>
      <c r="J236" s="1922"/>
    </row>
    <row r="237" spans="1:26" ht="30" customHeight="1" outlineLevel="1">
      <c r="B237" s="1909"/>
      <c r="C237" s="197"/>
      <c r="D237" s="228" t="s">
        <v>979</v>
      </c>
      <c r="E237" s="194"/>
      <c r="F237" s="1923"/>
      <c r="G237" s="1923"/>
      <c r="H237" s="1924"/>
      <c r="I237" s="1924"/>
      <c r="J237" s="1925"/>
    </row>
    <row r="238" spans="1:26" ht="30" customHeight="1" outlineLevel="1">
      <c r="B238" s="1909"/>
      <c r="C238" s="197"/>
      <c r="D238" s="228" t="s">
        <v>979</v>
      </c>
      <c r="E238" s="194"/>
      <c r="F238" s="1923"/>
      <c r="G238" s="1923"/>
      <c r="H238" s="1924"/>
      <c r="I238" s="1924"/>
      <c r="J238" s="1925"/>
    </row>
    <row r="239" spans="1:26" ht="30" customHeight="1" outlineLevel="1" thickBot="1">
      <c r="B239" s="1910"/>
      <c r="C239" s="201"/>
      <c r="D239" s="230" t="s">
        <v>979</v>
      </c>
      <c r="E239" s="202"/>
      <c r="F239" s="1926"/>
      <c r="G239" s="1926"/>
      <c r="H239" s="1927"/>
      <c r="I239" s="1927"/>
      <c r="J239" s="1928"/>
    </row>
    <row r="240" spans="1:26" s="222" customFormat="1" ht="18.75" customHeight="1" outlineLevel="1" thickBot="1">
      <c r="A240" s="218"/>
      <c r="B240" s="231"/>
      <c r="C240" s="218"/>
      <c r="D240" s="218"/>
      <c r="E240" s="218"/>
      <c r="F240" s="218"/>
      <c r="G240" s="219"/>
      <c r="H240" s="219"/>
      <c r="I240" s="219"/>
      <c r="J240" s="219"/>
      <c r="K240" s="219"/>
      <c r="L240" s="219"/>
      <c r="M240" s="220"/>
      <c r="N240" s="2011"/>
      <c r="O240" s="2011"/>
      <c r="P240" s="2011"/>
      <c r="Q240" s="2011"/>
      <c r="R240" s="221"/>
      <c r="V240" s="220"/>
      <c r="W240" s="220"/>
      <c r="X240" s="220"/>
      <c r="Y240" s="220"/>
      <c r="Z240" s="221"/>
    </row>
    <row r="241" spans="2:11" ht="18.75" customHeight="1" outlineLevel="1">
      <c r="B241" s="2015" t="s">
        <v>983</v>
      </c>
      <c r="C241" s="2017"/>
      <c r="D241" s="2018"/>
      <c r="E241" s="2018"/>
      <c r="F241" s="2018"/>
      <c r="G241" s="2018"/>
      <c r="H241" s="2018"/>
      <c r="I241" s="2018"/>
      <c r="J241" s="2019"/>
    </row>
    <row r="242" spans="2:11" ht="18.75" customHeight="1" outlineLevel="1">
      <c r="B242" s="1938"/>
      <c r="C242" s="1943"/>
      <c r="D242" s="1944"/>
      <c r="E242" s="1944"/>
      <c r="F242" s="1944"/>
      <c r="G242" s="1944"/>
      <c r="H242" s="1944"/>
      <c r="I242" s="1944"/>
      <c r="J242" s="1945"/>
    </row>
    <row r="243" spans="2:11" ht="18.75" customHeight="1" outlineLevel="1">
      <c r="B243" s="2016"/>
      <c r="C243" s="2020"/>
      <c r="D243" s="2021"/>
      <c r="E243" s="2021"/>
      <c r="F243" s="2021"/>
      <c r="G243" s="2021"/>
      <c r="H243" s="2021"/>
      <c r="I243" s="2021"/>
      <c r="J243" s="2022"/>
    </row>
    <row r="244" spans="2:11" ht="18.75" customHeight="1" outlineLevel="1">
      <c r="B244" s="1937" t="s">
        <v>984</v>
      </c>
      <c r="C244" s="1940"/>
      <c r="D244" s="1941"/>
      <c r="E244" s="1941"/>
      <c r="F244" s="1941"/>
      <c r="G244" s="1941"/>
      <c r="H244" s="1941"/>
      <c r="I244" s="1941"/>
      <c r="J244" s="1942"/>
    </row>
    <row r="245" spans="2:11" ht="18.75" customHeight="1" outlineLevel="1">
      <c r="B245" s="1938"/>
      <c r="C245" s="1943"/>
      <c r="D245" s="1944"/>
      <c r="E245" s="1944"/>
      <c r="F245" s="1944"/>
      <c r="G245" s="1944"/>
      <c r="H245" s="1944"/>
      <c r="I245" s="1944"/>
      <c r="J245" s="1945"/>
    </row>
    <row r="246" spans="2:11" ht="18.75" customHeight="1" outlineLevel="1" thickBot="1">
      <c r="B246" s="1939"/>
      <c r="C246" s="1946"/>
      <c r="D246" s="1947"/>
      <c r="E246" s="1947"/>
      <c r="F246" s="1947"/>
      <c r="G246" s="1947"/>
      <c r="H246" s="1947"/>
      <c r="I246" s="1947"/>
      <c r="J246" s="1948"/>
    </row>
    <row r="247" spans="2:11" ht="18.75" customHeight="1" outlineLevel="1" thickBot="1">
      <c r="B247" s="232"/>
      <c r="C247" s="233"/>
      <c r="D247" s="233"/>
      <c r="E247" s="233"/>
      <c r="F247" s="233"/>
      <c r="G247" s="233"/>
      <c r="H247" s="233"/>
      <c r="I247" s="233"/>
      <c r="J247" s="233"/>
    </row>
    <row r="248" spans="2:11" ht="18.75" customHeight="1" outlineLevel="1">
      <c r="B248" s="234" t="s">
        <v>985</v>
      </c>
      <c r="C248" s="235"/>
      <c r="D248" s="235"/>
      <c r="E248" s="235"/>
      <c r="F248" s="236"/>
      <c r="G248" s="236"/>
      <c r="H248" s="236"/>
      <c r="I248" s="236"/>
      <c r="J248" s="237"/>
    </row>
    <row r="249" spans="2:11" ht="18.75" customHeight="1" outlineLevel="1">
      <c r="B249" s="1896"/>
      <c r="C249" s="1897"/>
      <c r="D249" s="1897"/>
      <c r="E249" s="1897"/>
      <c r="F249" s="1897"/>
      <c r="G249" s="1897"/>
      <c r="H249" s="1897"/>
      <c r="I249" s="1897"/>
      <c r="J249" s="1898"/>
    </row>
    <row r="250" spans="2:11" ht="12" customHeight="1" outlineLevel="1" thickBot="1">
      <c r="B250" s="284"/>
      <c r="C250" s="238"/>
      <c r="D250" s="238"/>
      <c r="E250" s="238"/>
      <c r="F250" s="238"/>
      <c r="G250" s="238"/>
      <c r="H250" s="238"/>
      <c r="I250" s="238"/>
      <c r="J250" s="239"/>
    </row>
    <row r="253" spans="2:11" ht="17.25" customHeight="1">
      <c r="B253" s="447"/>
      <c r="C253" s="447"/>
      <c r="D253" s="447"/>
      <c r="E253" s="447"/>
      <c r="F253" s="447"/>
      <c r="G253" s="447"/>
      <c r="H253" s="447"/>
      <c r="I253" s="447"/>
      <c r="J253" s="447"/>
      <c r="K253" s="447"/>
    </row>
    <row r="254" spans="2:11" ht="33.75" customHeight="1">
      <c r="B254" s="240" t="s">
        <v>968</v>
      </c>
      <c r="C254" s="1902">
        <f>個票ｰ1001!B243</f>
        <v>0</v>
      </c>
      <c r="D254" s="1903"/>
      <c r="E254" s="1903"/>
      <c r="F254" s="1904"/>
      <c r="G254" s="241" t="s">
        <v>969</v>
      </c>
      <c r="H254" s="1899">
        <v>15</v>
      </c>
      <c r="I254" s="1900"/>
      <c r="J254" s="1901"/>
    </row>
    <row r="255" spans="2:11" ht="30" customHeight="1" outlineLevel="1">
      <c r="B255" s="285" t="s">
        <v>970</v>
      </c>
      <c r="C255" s="1905"/>
      <c r="D255" s="1906"/>
      <c r="E255" s="1906"/>
      <c r="F255" s="1906"/>
      <c r="G255" s="1906"/>
      <c r="H255" s="1906"/>
      <c r="I255" s="1906"/>
      <c r="J255" s="1907"/>
    </row>
    <row r="256" spans="2:11" ht="30" customHeight="1" outlineLevel="1">
      <c r="B256" s="445" t="s">
        <v>972</v>
      </c>
      <c r="C256" s="1965"/>
      <c r="D256" s="1966"/>
      <c r="E256" s="1966"/>
      <c r="F256" s="1966"/>
      <c r="G256" s="1966"/>
      <c r="H256" s="1966"/>
      <c r="I256" s="1966"/>
      <c r="J256" s="1967"/>
    </row>
    <row r="257" spans="2:10" ht="30" customHeight="1" outlineLevel="1">
      <c r="B257" s="282" t="s">
        <v>973</v>
      </c>
      <c r="C257" s="1949"/>
      <c r="D257" s="1949"/>
      <c r="E257" s="1949"/>
      <c r="F257" s="1949"/>
      <c r="G257" s="1949"/>
      <c r="H257" s="1950"/>
      <c r="I257" s="1950"/>
      <c r="J257" s="1951"/>
    </row>
    <row r="258" spans="2:10" ht="14.25" customHeight="1" outlineLevel="1">
      <c r="B258" s="1968" t="s">
        <v>986</v>
      </c>
      <c r="C258" s="1931" t="s">
        <v>975</v>
      </c>
      <c r="D258" s="1931"/>
      <c r="E258" s="1931"/>
      <c r="F258" s="1931" t="s">
        <v>976</v>
      </c>
      <c r="G258" s="1931"/>
      <c r="H258" s="1932"/>
      <c r="I258" s="1932"/>
      <c r="J258" s="1933"/>
    </row>
    <row r="259" spans="2:10" ht="34.5" customHeight="1" outlineLevel="1">
      <c r="B259" s="1968"/>
      <c r="C259" s="194"/>
      <c r="D259" s="446" t="s">
        <v>380</v>
      </c>
      <c r="E259" s="194"/>
      <c r="F259" s="1934"/>
      <c r="G259" s="1934"/>
      <c r="H259" s="1935"/>
      <c r="I259" s="1935"/>
      <c r="J259" s="1936"/>
    </row>
    <row r="260" spans="2:10" ht="34.5" customHeight="1" outlineLevel="1">
      <c r="B260" s="1968"/>
      <c r="C260" s="194"/>
      <c r="D260" s="225" t="s">
        <v>380</v>
      </c>
      <c r="E260" s="194"/>
      <c r="F260" s="1923"/>
      <c r="G260" s="1923"/>
      <c r="H260" s="1924"/>
      <c r="I260" s="1924"/>
      <c r="J260" s="1925"/>
    </row>
    <row r="261" spans="2:10" ht="34.5" customHeight="1" outlineLevel="1">
      <c r="B261" s="1968"/>
      <c r="C261" s="194"/>
      <c r="D261" s="225" t="s">
        <v>380</v>
      </c>
      <c r="E261" s="194"/>
      <c r="F261" s="1923"/>
      <c r="G261" s="1923"/>
      <c r="H261" s="1924"/>
      <c r="I261" s="1924"/>
      <c r="J261" s="1925"/>
    </row>
    <row r="262" spans="2:10" ht="34.5" customHeight="1" outlineLevel="1">
      <c r="B262" s="1968"/>
      <c r="C262" s="194"/>
      <c r="D262" s="225" t="s">
        <v>380</v>
      </c>
      <c r="E262" s="194"/>
      <c r="F262" s="1923"/>
      <c r="G262" s="1923"/>
      <c r="H262" s="1924"/>
      <c r="I262" s="1924"/>
      <c r="J262" s="1925"/>
    </row>
    <row r="263" spans="2:10" ht="34.5" customHeight="1" outlineLevel="1">
      <c r="B263" s="1968"/>
      <c r="C263" s="194"/>
      <c r="D263" s="226" t="s">
        <v>380</v>
      </c>
      <c r="E263" s="194"/>
      <c r="F263" s="1961"/>
      <c r="G263" s="1962"/>
      <c r="H263" s="1963"/>
      <c r="I263" s="1963"/>
      <c r="J263" s="1964"/>
    </row>
    <row r="264" spans="2:10" ht="15" customHeight="1" outlineLevel="1">
      <c r="B264" s="1929" t="s">
        <v>977</v>
      </c>
      <c r="C264" s="1931" t="s">
        <v>975</v>
      </c>
      <c r="D264" s="1931"/>
      <c r="E264" s="1931"/>
      <c r="F264" s="1931" t="s">
        <v>978</v>
      </c>
      <c r="G264" s="1931"/>
      <c r="H264" s="1932"/>
      <c r="I264" s="1932"/>
      <c r="J264" s="1933"/>
    </row>
    <row r="265" spans="2:10" ht="31.5" customHeight="1" outlineLevel="1">
      <c r="B265" s="1909"/>
      <c r="C265" s="195"/>
      <c r="D265" s="227" t="s">
        <v>979</v>
      </c>
      <c r="E265" s="196"/>
      <c r="F265" s="1934"/>
      <c r="G265" s="1934"/>
      <c r="H265" s="1935"/>
      <c r="I265" s="1935"/>
      <c r="J265" s="1936"/>
    </row>
    <row r="266" spans="2:10" ht="31.5" customHeight="1" outlineLevel="1">
      <c r="B266" s="1909"/>
      <c r="C266" s="197"/>
      <c r="D266" s="228" t="s">
        <v>979</v>
      </c>
      <c r="E266" s="198"/>
      <c r="F266" s="1923"/>
      <c r="G266" s="1923"/>
      <c r="H266" s="1924"/>
      <c r="I266" s="1924"/>
      <c r="J266" s="1925"/>
    </row>
    <row r="267" spans="2:10" ht="31.5" customHeight="1" outlineLevel="1">
      <c r="B267" s="1909"/>
      <c r="C267" s="197"/>
      <c r="D267" s="228" t="s">
        <v>979</v>
      </c>
      <c r="E267" s="198"/>
      <c r="F267" s="1923"/>
      <c r="G267" s="1923"/>
      <c r="H267" s="1924"/>
      <c r="I267" s="1924"/>
      <c r="J267" s="1925"/>
    </row>
    <row r="268" spans="2:10" ht="31.5" customHeight="1" outlineLevel="1">
      <c r="B268" s="1909"/>
      <c r="C268" s="197"/>
      <c r="D268" s="228" t="s">
        <v>979</v>
      </c>
      <c r="E268" s="198"/>
      <c r="F268" s="1923"/>
      <c r="G268" s="1923"/>
      <c r="H268" s="1924"/>
      <c r="I268" s="1924"/>
      <c r="J268" s="1925"/>
    </row>
    <row r="269" spans="2:10" ht="31.5" customHeight="1" outlineLevel="1">
      <c r="B269" s="1930"/>
      <c r="C269" s="199"/>
      <c r="D269" s="229" t="s">
        <v>979</v>
      </c>
      <c r="E269" s="200"/>
      <c r="F269" s="1958"/>
      <c r="G269" s="1958"/>
      <c r="H269" s="1959"/>
      <c r="I269" s="1959"/>
      <c r="J269" s="1960"/>
    </row>
    <row r="270" spans="2:10" ht="15" customHeight="1" outlineLevel="1">
      <c r="B270" s="1908" t="s">
        <v>980</v>
      </c>
      <c r="C270" s="1911" t="s">
        <v>981</v>
      </c>
      <c r="D270" s="1912"/>
      <c r="E270" s="1913"/>
      <c r="F270" s="1914" t="s">
        <v>982</v>
      </c>
      <c r="G270" s="1915"/>
      <c r="H270" s="1915"/>
      <c r="I270" s="1915"/>
      <c r="J270" s="1916"/>
    </row>
    <row r="271" spans="2:10" ht="30" customHeight="1" outlineLevel="1">
      <c r="B271" s="1909"/>
      <c r="C271" s="197"/>
      <c r="D271" s="228" t="s">
        <v>979</v>
      </c>
      <c r="E271" s="194"/>
      <c r="F271" s="1917"/>
      <c r="G271" s="1917"/>
      <c r="H271" s="1918"/>
      <c r="I271" s="1918"/>
      <c r="J271" s="1919"/>
    </row>
    <row r="272" spans="2:10" ht="30" customHeight="1" outlineLevel="1">
      <c r="B272" s="1909"/>
      <c r="C272" s="197"/>
      <c r="D272" s="228" t="s">
        <v>979</v>
      </c>
      <c r="E272" s="194"/>
      <c r="F272" s="1952"/>
      <c r="G272" s="1952"/>
      <c r="H272" s="1953"/>
      <c r="I272" s="1953"/>
      <c r="J272" s="1954"/>
    </row>
    <row r="273" spans="1:26" ht="30" customHeight="1" outlineLevel="1">
      <c r="B273" s="1909"/>
      <c r="C273" s="197"/>
      <c r="D273" s="228" t="s">
        <v>979</v>
      </c>
      <c r="E273" s="194"/>
      <c r="F273" s="1952"/>
      <c r="G273" s="1952"/>
      <c r="H273" s="1953"/>
      <c r="I273" s="1953"/>
      <c r="J273" s="1954"/>
    </row>
    <row r="274" spans="1:26" ht="30" customHeight="1" outlineLevel="1" thickBot="1">
      <c r="B274" s="1910"/>
      <c r="C274" s="201"/>
      <c r="D274" s="230" t="s">
        <v>979</v>
      </c>
      <c r="E274" s="202"/>
      <c r="F274" s="1955"/>
      <c r="G274" s="1955"/>
      <c r="H274" s="1956"/>
      <c r="I274" s="1956"/>
      <c r="J274" s="1957"/>
    </row>
    <row r="275" spans="1:26" s="222" customFormat="1" ht="18.75" customHeight="1" outlineLevel="1" thickBot="1">
      <c r="A275" s="218"/>
      <c r="B275" s="231"/>
      <c r="C275" s="218"/>
      <c r="D275" s="218"/>
      <c r="E275" s="218"/>
      <c r="F275" s="218"/>
      <c r="G275" s="219"/>
      <c r="H275" s="219"/>
      <c r="I275" s="219"/>
      <c r="J275" s="219"/>
      <c r="K275" s="219"/>
      <c r="L275" s="219"/>
      <c r="M275" s="220"/>
      <c r="N275" s="2011"/>
      <c r="O275" s="2011"/>
      <c r="P275" s="2011"/>
      <c r="Q275" s="2011"/>
      <c r="R275" s="221"/>
      <c r="V275" s="220"/>
      <c r="W275" s="220"/>
      <c r="X275" s="220"/>
      <c r="Y275" s="220"/>
      <c r="Z275" s="221"/>
    </row>
    <row r="276" spans="1:26" ht="18.75" customHeight="1" outlineLevel="1">
      <c r="B276" s="2015" t="s">
        <v>983</v>
      </c>
      <c r="C276" s="2017"/>
      <c r="D276" s="2018"/>
      <c r="E276" s="2018"/>
      <c r="F276" s="2018"/>
      <c r="G276" s="2018"/>
      <c r="H276" s="2018"/>
      <c r="I276" s="2018"/>
      <c r="J276" s="2019"/>
    </row>
    <row r="277" spans="1:26" ht="18.75" customHeight="1" outlineLevel="1">
      <c r="B277" s="1938"/>
      <c r="C277" s="1943"/>
      <c r="D277" s="1944"/>
      <c r="E277" s="1944"/>
      <c r="F277" s="1944"/>
      <c r="G277" s="1944"/>
      <c r="H277" s="1944"/>
      <c r="I277" s="1944"/>
      <c r="J277" s="1945"/>
    </row>
    <row r="278" spans="1:26" ht="18.75" customHeight="1" outlineLevel="1">
      <c r="B278" s="2016"/>
      <c r="C278" s="2020"/>
      <c r="D278" s="2021"/>
      <c r="E278" s="2021"/>
      <c r="F278" s="2021"/>
      <c r="G278" s="2021"/>
      <c r="H278" s="2021"/>
      <c r="I278" s="2021"/>
      <c r="J278" s="2022"/>
    </row>
    <row r="279" spans="1:26" ht="18.75" customHeight="1" outlineLevel="1">
      <c r="B279" s="1937" t="s">
        <v>984</v>
      </c>
      <c r="C279" s="1940"/>
      <c r="D279" s="1941"/>
      <c r="E279" s="1941"/>
      <c r="F279" s="1941"/>
      <c r="G279" s="1941"/>
      <c r="H279" s="1941"/>
      <c r="I279" s="1941"/>
      <c r="J279" s="1942"/>
    </row>
    <row r="280" spans="1:26" ht="18.75" customHeight="1" outlineLevel="1">
      <c r="B280" s="1938"/>
      <c r="C280" s="1943"/>
      <c r="D280" s="1944"/>
      <c r="E280" s="1944"/>
      <c r="F280" s="1944"/>
      <c r="G280" s="1944"/>
      <c r="H280" s="1944"/>
      <c r="I280" s="1944"/>
      <c r="J280" s="1945"/>
    </row>
    <row r="281" spans="1:26" ht="18.75" customHeight="1" outlineLevel="1" thickBot="1">
      <c r="B281" s="1939"/>
      <c r="C281" s="1946"/>
      <c r="D281" s="1947"/>
      <c r="E281" s="1947"/>
      <c r="F281" s="1947"/>
      <c r="G281" s="1947"/>
      <c r="H281" s="1947"/>
      <c r="I281" s="1947"/>
      <c r="J281" s="1948"/>
    </row>
    <row r="282" spans="1:26" ht="18.75" customHeight="1" outlineLevel="1" thickBot="1">
      <c r="B282" s="232"/>
      <c r="C282" s="233"/>
      <c r="D282" s="233"/>
      <c r="E282" s="233"/>
      <c r="F282" s="233"/>
      <c r="G282" s="233"/>
      <c r="H282" s="233"/>
      <c r="I282" s="233"/>
      <c r="J282" s="233"/>
    </row>
    <row r="283" spans="1:26" ht="18.75" customHeight="1" outlineLevel="1">
      <c r="B283" s="234" t="s">
        <v>985</v>
      </c>
      <c r="C283" s="235"/>
      <c r="D283" s="235"/>
      <c r="E283" s="235"/>
      <c r="F283" s="236"/>
      <c r="G283" s="236"/>
      <c r="H283" s="236"/>
      <c r="I283" s="236"/>
      <c r="J283" s="237"/>
    </row>
    <row r="284" spans="1:26" ht="18.75" customHeight="1" outlineLevel="1">
      <c r="B284" s="1896"/>
      <c r="C284" s="1897"/>
      <c r="D284" s="1897"/>
      <c r="E284" s="1897"/>
      <c r="F284" s="1897"/>
      <c r="G284" s="1897"/>
      <c r="H284" s="1897"/>
      <c r="I284" s="1897"/>
      <c r="J284" s="1898"/>
    </row>
    <row r="285" spans="1:26" ht="12" customHeight="1" outlineLevel="1" thickBot="1">
      <c r="B285" s="284"/>
      <c r="C285" s="238"/>
      <c r="D285" s="238"/>
      <c r="E285" s="238"/>
      <c r="F285" s="238"/>
      <c r="G285" s="238"/>
      <c r="H285" s="238"/>
      <c r="I285" s="238"/>
      <c r="J285" s="239"/>
    </row>
    <row r="286" spans="1:26" ht="17.25" customHeight="1"/>
    <row r="288" spans="1:26" ht="33.75" customHeight="1">
      <c r="B288" s="240" t="s">
        <v>993</v>
      </c>
      <c r="C288" s="1902">
        <f>個票ｰ1001!B244</f>
        <v>0</v>
      </c>
      <c r="D288" s="1903"/>
      <c r="E288" s="1903"/>
      <c r="F288" s="1904"/>
      <c r="G288" s="241" t="s">
        <v>969</v>
      </c>
      <c r="H288" s="1899">
        <v>16</v>
      </c>
      <c r="I288" s="1900"/>
      <c r="J288" s="1901"/>
    </row>
    <row r="289" spans="2:10" ht="30" customHeight="1" outlineLevel="1">
      <c r="B289" s="285" t="s">
        <v>970</v>
      </c>
      <c r="C289" s="1905"/>
      <c r="D289" s="1906"/>
      <c r="E289" s="1906"/>
      <c r="F289" s="1906"/>
      <c r="G289" s="1906"/>
      <c r="H289" s="1906"/>
      <c r="I289" s="1906"/>
      <c r="J289" s="1907"/>
    </row>
    <row r="290" spans="2:10" ht="30" customHeight="1" outlineLevel="1">
      <c r="B290" s="445" t="s">
        <v>972</v>
      </c>
      <c r="C290" s="1965"/>
      <c r="D290" s="1966"/>
      <c r="E290" s="1966"/>
      <c r="F290" s="1966"/>
      <c r="G290" s="1966"/>
      <c r="H290" s="1966"/>
      <c r="I290" s="1966"/>
      <c r="J290" s="1967"/>
    </row>
    <row r="291" spans="2:10" ht="30" customHeight="1" outlineLevel="1">
      <c r="B291" s="282" t="s">
        <v>973</v>
      </c>
      <c r="C291" s="1949"/>
      <c r="D291" s="1949"/>
      <c r="E291" s="1949"/>
      <c r="F291" s="1949"/>
      <c r="G291" s="1949"/>
      <c r="H291" s="1950"/>
      <c r="I291" s="1950"/>
      <c r="J291" s="1951"/>
    </row>
    <row r="292" spans="2:10" ht="14.25" customHeight="1" outlineLevel="1">
      <c r="B292" s="1968" t="s">
        <v>986</v>
      </c>
      <c r="C292" s="1931" t="s">
        <v>975</v>
      </c>
      <c r="D292" s="1931"/>
      <c r="E292" s="1931"/>
      <c r="F292" s="1931" t="s">
        <v>976</v>
      </c>
      <c r="G292" s="1931"/>
      <c r="H292" s="1932"/>
      <c r="I292" s="1932"/>
      <c r="J292" s="1933"/>
    </row>
    <row r="293" spans="2:10" ht="34.5" customHeight="1" outlineLevel="1">
      <c r="B293" s="1968"/>
      <c r="C293" s="194"/>
      <c r="D293" s="446" t="s">
        <v>380</v>
      </c>
      <c r="E293" s="194"/>
      <c r="F293" s="1934"/>
      <c r="G293" s="1934"/>
      <c r="H293" s="1935"/>
      <c r="I293" s="1935"/>
      <c r="J293" s="1936"/>
    </row>
    <row r="294" spans="2:10" ht="34.5" customHeight="1" outlineLevel="1">
      <c r="B294" s="1968"/>
      <c r="C294" s="194"/>
      <c r="D294" s="225" t="s">
        <v>380</v>
      </c>
      <c r="E294" s="194"/>
      <c r="F294" s="1923"/>
      <c r="G294" s="1923"/>
      <c r="H294" s="1924"/>
      <c r="I294" s="1924"/>
      <c r="J294" s="1925"/>
    </row>
    <row r="295" spans="2:10" ht="34.5" customHeight="1" outlineLevel="1">
      <c r="B295" s="1968"/>
      <c r="C295" s="194"/>
      <c r="D295" s="225" t="s">
        <v>380</v>
      </c>
      <c r="E295" s="194"/>
      <c r="F295" s="1923"/>
      <c r="G295" s="1923"/>
      <c r="H295" s="1924"/>
      <c r="I295" s="1924"/>
      <c r="J295" s="1925"/>
    </row>
    <row r="296" spans="2:10" ht="34.5" customHeight="1" outlineLevel="1">
      <c r="B296" s="1968"/>
      <c r="C296" s="194"/>
      <c r="D296" s="225" t="s">
        <v>380</v>
      </c>
      <c r="E296" s="194"/>
      <c r="F296" s="1923"/>
      <c r="G296" s="1923"/>
      <c r="H296" s="1924"/>
      <c r="I296" s="1924"/>
      <c r="J296" s="1925"/>
    </row>
    <row r="297" spans="2:10" ht="34.5" customHeight="1" outlineLevel="1">
      <c r="B297" s="1968"/>
      <c r="C297" s="194"/>
      <c r="D297" s="226" t="s">
        <v>380</v>
      </c>
      <c r="E297" s="194"/>
      <c r="F297" s="1961"/>
      <c r="G297" s="1962"/>
      <c r="H297" s="1963"/>
      <c r="I297" s="1963"/>
      <c r="J297" s="1964"/>
    </row>
    <row r="298" spans="2:10" ht="15" customHeight="1" outlineLevel="1">
      <c r="B298" s="1929" t="s">
        <v>977</v>
      </c>
      <c r="C298" s="1931" t="s">
        <v>975</v>
      </c>
      <c r="D298" s="1931"/>
      <c r="E298" s="1931"/>
      <c r="F298" s="1931" t="s">
        <v>978</v>
      </c>
      <c r="G298" s="1931"/>
      <c r="H298" s="1932"/>
      <c r="I298" s="1932"/>
      <c r="J298" s="1933"/>
    </row>
    <row r="299" spans="2:10" ht="31.5" customHeight="1" outlineLevel="1">
      <c r="B299" s="1909"/>
      <c r="C299" s="195"/>
      <c r="D299" s="227" t="s">
        <v>979</v>
      </c>
      <c r="E299" s="196"/>
      <c r="F299" s="1934"/>
      <c r="G299" s="1934"/>
      <c r="H299" s="1935"/>
      <c r="I299" s="1935"/>
      <c r="J299" s="1936"/>
    </row>
    <row r="300" spans="2:10" ht="31.5" customHeight="1" outlineLevel="1">
      <c r="B300" s="1909"/>
      <c r="C300" s="197"/>
      <c r="D300" s="228" t="s">
        <v>979</v>
      </c>
      <c r="E300" s="198"/>
      <c r="F300" s="1923"/>
      <c r="G300" s="1923"/>
      <c r="H300" s="1924"/>
      <c r="I300" s="1924"/>
      <c r="J300" s="1925"/>
    </row>
    <row r="301" spans="2:10" ht="31.5" customHeight="1" outlineLevel="1">
      <c r="B301" s="1909"/>
      <c r="C301" s="197"/>
      <c r="D301" s="228" t="s">
        <v>979</v>
      </c>
      <c r="E301" s="198"/>
      <c r="F301" s="1923"/>
      <c r="G301" s="1923"/>
      <c r="H301" s="1924"/>
      <c r="I301" s="1924"/>
      <c r="J301" s="1925"/>
    </row>
    <row r="302" spans="2:10" ht="31.5" customHeight="1" outlineLevel="1">
      <c r="B302" s="1909"/>
      <c r="C302" s="197"/>
      <c r="D302" s="228" t="s">
        <v>979</v>
      </c>
      <c r="E302" s="198"/>
      <c r="F302" s="1923"/>
      <c r="G302" s="1923"/>
      <c r="H302" s="1924"/>
      <c r="I302" s="1924"/>
      <c r="J302" s="1925"/>
    </row>
    <row r="303" spans="2:10" ht="31.5" customHeight="1" outlineLevel="1">
      <c r="B303" s="1930"/>
      <c r="C303" s="199"/>
      <c r="D303" s="229" t="s">
        <v>979</v>
      </c>
      <c r="E303" s="200"/>
      <c r="F303" s="1958"/>
      <c r="G303" s="1958"/>
      <c r="H303" s="1959"/>
      <c r="I303" s="1959"/>
      <c r="J303" s="1960"/>
    </row>
    <row r="304" spans="2:10" ht="15" customHeight="1" outlineLevel="1">
      <c r="B304" s="1908" t="s">
        <v>980</v>
      </c>
      <c r="C304" s="1911" t="s">
        <v>981</v>
      </c>
      <c r="D304" s="1912"/>
      <c r="E304" s="1913"/>
      <c r="F304" s="1914" t="s">
        <v>982</v>
      </c>
      <c r="G304" s="1915"/>
      <c r="H304" s="1915"/>
      <c r="I304" s="1915"/>
      <c r="J304" s="1916"/>
    </row>
    <row r="305" spans="1:26" ht="30" customHeight="1" outlineLevel="1">
      <c r="B305" s="1909"/>
      <c r="C305" s="197"/>
      <c r="D305" s="228" t="s">
        <v>979</v>
      </c>
      <c r="E305" s="194"/>
      <c r="F305" s="1917"/>
      <c r="G305" s="1917"/>
      <c r="H305" s="1918"/>
      <c r="I305" s="1918"/>
      <c r="J305" s="1919"/>
    </row>
    <row r="306" spans="1:26" ht="30" customHeight="1" outlineLevel="1">
      <c r="B306" s="1909"/>
      <c r="C306" s="197"/>
      <c r="D306" s="228" t="s">
        <v>979</v>
      </c>
      <c r="E306" s="194"/>
      <c r="F306" s="1952"/>
      <c r="G306" s="1952"/>
      <c r="H306" s="1953"/>
      <c r="I306" s="1953"/>
      <c r="J306" s="1954"/>
    </row>
    <row r="307" spans="1:26" ht="30" customHeight="1" outlineLevel="1">
      <c r="B307" s="1909"/>
      <c r="C307" s="197"/>
      <c r="D307" s="228" t="s">
        <v>979</v>
      </c>
      <c r="E307" s="194"/>
      <c r="F307" s="1952"/>
      <c r="G307" s="1952"/>
      <c r="H307" s="1953"/>
      <c r="I307" s="1953"/>
      <c r="J307" s="1954"/>
    </row>
    <row r="308" spans="1:26" ht="30" customHeight="1" outlineLevel="1" thickBot="1">
      <c r="B308" s="1910"/>
      <c r="C308" s="201"/>
      <c r="D308" s="230" t="s">
        <v>979</v>
      </c>
      <c r="E308" s="202"/>
      <c r="F308" s="1955"/>
      <c r="G308" s="1955"/>
      <c r="H308" s="1956"/>
      <c r="I308" s="1956"/>
      <c r="J308" s="1957"/>
    </row>
    <row r="309" spans="1:26" s="222" customFormat="1" ht="18.75" customHeight="1" outlineLevel="1" thickBot="1">
      <c r="A309" s="218"/>
      <c r="B309" s="231"/>
      <c r="C309" s="218"/>
      <c r="D309" s="218"/>
      <c r="E309" s="218"/>
      <c r="F309" s="218"/>
      <c r="G309" s="219"/>
      <c r="H309" s="219"/>
      <c r="I309" s="219"/>
      <c r="J309" s="219"/>
      <c r="K309" s="219"/>
      <c r="L309" s="219"/>
      <c r="M309" s="220"/>
      <c r="N309" s="2011"/>
      <c r="O309" s="2011"/>
      <c r="P309" s="2011"/>
      <c r="Q309" s="2011"/>
      <c r="R309" s="221"/>
      <c r="V309" s="220"/>
      <c r="W309" s="220"/>
      <c r="X309" s="220"/>
      <c r="Y309" s="220"/>
      <c r="Z309" s="221"/>
    </row>
    <row r="310" spans="1:26" ht="18.75" customHeight="1" outlineLevel="1">
      <c r="B310" s="2015" t="s">
        <v>983</v>
      </c>
      <c r="C310" s="2017"/>
      <c r="D310" s="2018"/>
      <c r="E310" s="2018"/>
      <c r="F310" s="2018"/>
      <c r="G310" s="2018"/>
      <c r="H310" s="2018"/>
      <c r="I310" s="2018"/>
      <c r="J310" s="2019"/>
    </row>
    <row r="311" spans="1:26" ht="18.75" customHeight="1" outlineLevel="1">
      <c r="B311" s="1938"/>
      <c r="C311" s="1943"/>
      <c r="D311" s="1944"/>
      <c r="E311" s="1944"/>
      <c r="F311" s="1944"/>
      <c r="G311" s="1944"/>
      <c r="H311" s="1944"/>
      <c r="I311" s="1944"/>
      <c r="J311" s="1945"/>
    </row>
    <row r="312" spans="1:26" ht="18.75" customHeight="1" outlineLevel="1">
      <c r="B312" s="2016"/>
      <c r="C312" s="2020"/>
      <c r="D312" s="2021"/>
      <c r="E312" s="2021"/>
      <c r="F312" s="2021"/>
      <c r="G312" s="2021"/>
      <c r="H312" s="2021"/>
      <c r="I312" s="2021"/>
      <c r="J312" s="2022"/>
    </row>
    <row r="313" spans="1:26" ht="18.75" customHeight="1" outlineLevel="1">
      <c r="B313" s="1937" t="s">
        <v>984</v>
      </c>
      <c r="C313" s="1940"/>
      <c r="D313" s="1941"/>
      <c r="E313" s="1941"/>
      <c r="F313" s="1941"/>
      <c r="G313" s="1941"/>
      <c r="H313" s="1941"/>
      <c r="I313" s="1941"/>
      <c r="J313" s="1942"/>
    </row>
    <row r="314" spans="1:26" ht="18.75" customHeight="1" outlineLevel="1">
      <c r="B314" s="1938"/>
      <c r="C314" s="1943"/>
      <c r="D314" s="1944"/>
      <c r="E314" s="1944"/>
      <c r="F314" s="1944"/>
      <c r="G314" s="1944"/>
      <c r="H314" s="1944"/>
      <c r="I314" s="1944"/>
      <c r="J314" s="1945"/>
    </row>
    <row r="315" spans="1:26" ht="18.75" customHeight="1" outlineLevel="1" thickBot="1">
      <c r="B315" s="1939"/>
      <c r="C315" s="1946"/>
      <c r="D315" s="1947"/>
      <c r="E315" s="1947"/>
      <c r="F315" s="1947"/>
      <c r="G315" s="1947"/>
      <c r="H315" s="1947"/>
      <c r="I315" s="1947"/>
      <c r="J315" s="1948"/>
    </row>
    <row r="316" spans="1:26" ht="18.75" customHeight="1" outlineLevel="1" thickBot="1">
      <c r="B316" s="232"/>
      <c r="C316" s="233"/>
      <c r="D316" s="233"/>
      <c r="E316" s="233"/>
      <c r="F316" s="233"/>
      <c r="G316" s="233"/>
      <c r="H316" s="233"/>
      <c r="I316" s="233"/>
      <c r="J316" s="233"/>
    </row>
    <row r="317" spans="1:26" ht="18.75" customHeight="1" outlineLevel="1">
      <c r="B317" s="234" t="s">
        <v>985</v>
      </c>
      <c r="C317" s="235"/>
      <c r="D317" s="235"/>
      <c r="E317" s="235"/>
      <c r="F317" s="236"/>
      <c r="G317" s="236"/>
      <c r="H317" s="236"/>
      <c r="I317" s="236"/>
      <c r="J317" s="237"/>
    </row>
    <row r="318" spans="1:26" ht="18.75" customHeight="1" outlineLevel="1">
      <c r="B318" s="1896"/>
      <c r="C318" s="1897"/>
      <c r="D318" s="1897"/>
      <c r="E318" s="1897"/>
      <c r="F318" s="1897"/>
      <c r="G318" s="1897"/>
      <c r="H318" s="1897"/>
      <c r="I318" s="1897"/>
      <c r="J318" s="1898"/>
    </row>
    <row r="319" spans="1:26" ht="12" customHeight="1" outlineLevel="1" thickBot="1">
      <c r="B319" s="284"/>
      <c r="C319" s="238"/>
      <c r="D319" s="238"/>
      <c r="E319" s="238"/>
      <c r="F319" s="238"/>
      <c r="G319" s="238"/>
      <c r="H319" s="238"/>
      <c r="I319" s="238"/>
      <c r="J319" s="239"/>
    </row>
    <row r="322" spans="2:10" ht="33.75" customHeight="1">
      <c r="B322" s="240" t="s">
        <v>968</v>
      </c>
      <c r="C322" s="1902">
        <f>個票ｰ1001!B245</f>
        <v>0</v>
      </c>
      <c r="D322" s="1903"/>
      <c r="E322" s="1903"/>
      <c r="F322" s="1904"/>
      <c r="G322" s="241" t="s">
        <v>969</v>
      </c>
      <c r="H322" s="1899">
        <v>17</v>
      </c>
      <c r="I322" s="1900"/>
      <c r="J322" s="1901"/>
    </row>
    <row r="323" spans="2:10" ht="30" customHeight="1" outlineLevel="1">
      <c r="B323" s="285" t="s">
        <v>970</v>
      </c>
      <c r="C323" s="1905"/>
      <c r="D323" s="1906"/>
      <c r="E323" s="1906"/>
      <c r="F323" s="1906"/>
      <c r="G323" s="1906"/>
      <c r="H323" s="1906"/>
      <c r="I323" s="1906"/>
      <c r="J323" s="1907"/>
    </row>
    <row r="324" spans="2:10" ht="30" customHeight="1" outlineLevel="1">
      <c r="B324" s="445" t="s">
        <v>972</v>
      </c>
      <c r="C324" s="1965"/>
      <c r="D324" s="1966"/>
      <c r="E324" s="1966"/>
      <c r="F324" s="1966"/>
      <c r="G324" s="1966"/>
      <c r="H324" s="1966"/>
      <c r="I324" s="1966"/>
      <c r="J324" s="1967"/>
    </row>
    <row r="325" spans="2:10" ht="30" customHeight="1" outlineLevel="1">
      <c r="B325" s="282" t="s">
        <v>973</v>
      </c>
      <c r="C325" s="1949"/>
      <c r="D325" s="1949"/>
      <c r="E325" s="1949"/>
      <c r="F325" s="1949"/>
      <c r="G325" s="1949"/>
      <c r="H325" s="1950"/>
      <c r="I325" s="1950"/>
      <c r="J325" s="1951"/>
    </row>
    <row r="326" spans="2:10" ht="14.25" customHeight="1" outlineLevel="1">
      <c r="B326" s="1968" t="s">
        <v>986</v>
      </c>
      <c r="C326" s="1931" t="s">
        <v>975</v>
      </c>
      <c r="D326" s="1931"/>
      <c r="E326" s="1931"/>
      <c r="F326" s="1931" t="s">
        <v>976</v>
      </c>
      <c r="G326" s="1931"/>
      <c r="H326" s="1932"/>
      <c r="I326" s="1932"/>
      <c r="J326" s="1933"/>
    </row>
    <row r="327" spans="2:10" ht="34.5" customHeight="1" outlineLevel="1">
      <c r="B327" s="1968"/>
      <c r="C327" s="194"/>
      <c r="D327" s="446" t="s">
        <v>380</v>
      </c>
      <c r="E327" s="194"/>
      <c r="F327" s="1934"/>
      <c r="G327" s="1934"/>
      <c r="H327" s="1935"/>
      <c r="I327" s="1935"/>
      <c r="J327" s="1936"/>
    </row>
    <row r="328" spans="2:10" ht="34.5" customHeight="1" outlineLevel="1">
      <c r="B328" s="1968"/>
      <c r="C328" s="194"/>
      <c r="D328" s="225" t="s">
        <v>380</v>
      </c>
      <c r="E328" s="194"/>
      <c r="F328" s="1923"/>
      <c r="G328" s="1923"/>
      <c r="H328" s="1924"/>
      <c r="I328" s="1924"/>
      <c r="J328" s="1925"/>
    </row>
    <row r="329" spans="2:10" ht="34.5" customHeight="1" outlineLevel="1">
      <c r="B329" s="1968"/>
      <c r="C329" s="194"/>
      <c r="D329" s="225" t="s">
        <v>380</v>
      </c>
      <c r="E329" s="194"/>
      <c r="F329" s="1923"/>
      <c r="G329" s="1923"/>
      <c r="H329" s="1924"/>
      <c r="I329" s="1924"/>
      <c r="J329" s="1925"/>
    </row>
    <row r="330" spans="2:10" ht="34.5" customHeight="1" outlineLevel="1">
      <c r="B330" s="1968"/>
      <c r="C330" s="194"/>
      <c r="D330" s="225" t="s">
        <v>380</v>
      </c>
      <c r="E330" s="194"/>
      <c r="F330" s="1923"/>
      <c r="G330" s="1923"/>
      <c r="H330" s="1924"/>
      <c r="I330" s="1924"/>
      <c r="J330" s="1925"/>
    </row>
    <row r="331" spans="2:10" ht="34.5" customHeight="1" outlineLevel="1">
      <c r="B331" s="1968"/>
      <c r="C331" s="194"/>
      <c r="D331" s="226" t="s">
        <v>380</v>
      </c>
      <c r="E331" s="194"/>
      <c r="F331" s="1961"/>
      <c r="G331" s="1962"/>
      <c r="H331" s="1963"/>
      <c r="I331" s="1963"/>
      <c r="J331" s="1964"/>
    </row>
    <row r="332" spans="2:10" ht="15" customHeight="1" outlineLevel="1">
      <c r="B332" s="1929" t="s">
        <v>977</v>
      </c>
      <c r="C332" s="1931" t="s">
        <v>975</v>
      </c>
      <c r="D332" s="1931"/>
      <c r="E332" s="1931"/>
      <c r="F332" s="1931" t="s">
        <v>978</v>
      </c>
      <c r="G332" s="1931"/>
      <c r="H332" s="1932"/>
      <c r="I332" s="1932"/>
      <c r="J332" s="1933"/>
    </row>
    <row r="333" spans="2:10" ht="31.5" customHeight="1" outlineLevel="1">
      <c r="B333" s="1909"/>
      <c r="C333" s="195"/>
      <c r="D333" s="227" t="s">
        <v>979</v>
      </c>
      <c r="E333" s="196"/>
      <c r="F333" s="1934"/>
      <c r="G333" s="1934"/>
      <c r="H333" s="1935"/>
      <c r="I333" s="1935"/>
      <c r="J333" s="1936"/>
    </row>
    <row r="334" spans="2:10" ht="31.5" customHeight="1" outlineLevel="1">
      <c r="B334" s="1909"/>
      <c r="C334" s="197"/>
      <c r="D334" s="228" t="s">
        <v>979</v>
      </c>
      <c r="E334" s="198"/>
      <c r="F334" s="1923"/>
      <c r="G334" s="1923"/>
      <c r="H334" s="1924"/>
      <c r="I334" s="1924"/>
      <c r="J334" s="1925"/>
    </row>
    <row r="335" spans="2:10" ht="31.5" customHeight="1" outlineLevel="1">
      <c r="B335" s="1909"/>
      <c r="C335" s="197"/>
      <c r="D335" s="228" t="s">
        <v>979</v>
      </c>
      <c r="E335" s="198"/>
      <c r="F335" s="1923"/>
      <c r="G335" s="1923"/>
      <c r="H335" s="1924"/>
      <c r="I335" s="1924"/>
      <c r="J335" s="1925"/>
    </row>
    <row r="336" spans="2:10" ht="31.5" customHeight="1" outlineLevel="1">
      <c r="B336" s="1909"/>
      <c r="C336" s="197"/>
      <c r="D336" s="228" t="s">
        <v>979</v>
      </c>
      <c r="E336" s="198"/>
      <c r="F336" s="1923"/>
      <c r="G336" s="1923"/>
      <c r="H336" s="1924"/>
      <c r="I336" s="1924"/>
      <c r="J336" s="1925"/>
    </row>
    <row r="337" spans="1:26" ht="31.5" customHeight="1" outlineLevel="1">
      <c r="B337" s="1930"/>
      <c r="C337" s="199"/>
      <c r="D337" s="229" t="s">
        <v>979</v>
      </c>
      <c r="E337" s="200"/>
      <c r="F337" s="1958"/>
      <c r="G337" s="1958"/>
      <c r="H337" s="1959"/>
      <c r="I337" s="1959"/>
      <c r="J337" s="1960"/>
    </row>
    <row r="338" spans="1:26" ht="15" customHeight="1" outlineLevel="1">
      <c r="B338" s="1908" t="s">
        <v>980</v>
      </c>
      <c r="C338" s="1911" t="s">
        <v>981</v>
      </c>
      <c r="D338" s="1912"/>
      <c r="E338" s="1913"/>
      <c r="F338" s="1914" t="s">
        <v>982</v>
      </c>
      <c r="G338" s="1915"/>
      <c r="H338" s="1915"/>
      <c r="I338" s="1915"/>
      <c r="J338" s="1916"/>
    </row>
    <row r="339" spans="1:26" ht="30" customHeight="1" outlineLevel="1">
      <c r="B339" s="1909"/>
      <c r="C339" s="197"/>
      <c r="D339" s="228" t="s">
        <v>979</v>
      </c>
      <c r="E339" s="194"/>
      <c r="F339" s="1917"/>
      <c r="G339" s="1917"/>
      <c r="H339" s="1918"/>
      <c r="I339" s="1918"/>
      <c r="J339" s="1919"/>
    </row>
    <row r="340" spans="1:26" ht="30" customHeight="1" outlineLevel="1">
      <c r="B340" s="1909"/>
      <c r="C340" s="197"/>
      <c r="D340" s="228" t="s">
        <v>979</v>
      </c>
      <c r="E340" s="194"/>
      <c r="F340" s="1952"/>
      <c r="G340" s="1952"/>
      <c r="H340" s="1953"/>
      <c r="I340" s="1953"/>
      <c r="J340" s="1954"/>
    </row>
    <row r="341" spans="1:26" ht="30" customHeight="1" outlineLevel="1">
      <c r="B341" s="1909"/>
      <c r="C341" s="197"/>
      <c r="D341" s="228" t="s">
        <v>979</v>
      </c>
      <c r="E341" s="194"/>
      <c r="F341" s="1952"/>
      <c r="G341" s="1952"/>
      <c r="H341" s="1953"/>
      <c r="I341" s="1953"/>
      <c r="J341" s="1954"/>
    </row>
    <row r="342" spans="1:26" ht="30" customHeight="1" outlineLevel="1" thickBot="1">
      <c r="B342" s="1910"/>
      <c r="C342" s="201"/>
      <c r="D342" s="230" t="s">
        <v>979</v>
      </c>
      <c r="E342" s="202"/>
      <c r="F342" s="1955"/>
      <c r="G342" s="1955"/>
      <c r="H342" s="1956"/>
      <c r="I342" s="1956"/>
      <c r="J342" s="1957"/>
    </row>
    <row r="343" spans="1:26" s="222" customFormat="1" ht="18.75" customHeight="1" outlineLevel="1" thickBot="1">
      <c r="A343" s="218"/>
      <c r="B343" s="231"/>
      <c r="C343" s="218"/>
      <c r="D343" s="218"/>
      <c r="E343" s="218"/>
      <c r="F343" s="218"/>
      <c r="G343" s="219"/>
      <c r="H343" s="219"/>
      <c r="I343" s="219"/>
      <c r="J343" s="219"/>
      <c r="K343" s="219"/>
      <c r="L343" s="219"/>
      <c r="M343" s="220"/>
      <c r="N343" s="2011"/>
      <c r="O343" s="2011"/>
      <c r="P343" s="2011"/>
      <c r="Q343" s="2011"/>
      <c r="R343" s="221"/>
      <c r="V343" s="220"/>
      <c r="W343" s="220"/>
      <c r="X343" s="220"/>
      <c r="Y343" s="220"/>
      <c r="Z343" s="221"/>
    </row>
    <row r="344" spans="1:26" ht="18.75" customHeight="1" outlineLevel="1">
      <c r="B344" s="2015" t="s">
        <v>983</v>
      </c>
      <c r="C344" s="2017"/>
      <c r="D344" s="2018"/>
      <c r="E344" s="2018"/>
      <c r="F344" s="2018"/>
      <c r="G344" s="2018"/>
      <c r="H344" s="2018"/>
      <c r="I344" s="2018"/>
      <c r="J344" s="2019"/>
    </row>
    <row r="345" spans="1:26" ht="18.75" customHeight="1" outlineLevel="1">
      <c r="B345" s="1938"/>
      <c r="C345" s="1943"/>
      <c r="D345" s="1944"/>
      <c r="E345" s="1944"/>
      <c r="F345" s="1944"/>
      <c r="G345" s="1944"/>
      <c r="H345" s="1944"/>
      <c r="I345" s="1944"/>
      <c r="J345" s="1945"/>
    </row>
    <row r="346" spans="1:26" ht="18.75" customHeight="1" outlineLevel="1">
      <c r="B346" s="2016"/>
      <c r="C346" s="2020"/>
      <c r="D346" s="2021"/>
      <c r="E346" s="2021"/>
      <c r="F346" s="2021"/>
      <c r="G346" s="2021"/>
      <c r="H346" s="2021"/>
      <c r="I346" s="2021"/>
      <c r="J346" s="2022"/>
    </row>
    <row r="347" spans="1:26" ht="18.75" customHeight="1" outlineLevel="1">
      <c r="B347" s="1937" t="s">
        <v>984</v>
      </c>
      <c r="C347" s="1940"/>
      <c r="D347" s="1941"/>
      <c r="E347" s="1941"/>
      <c r="F347" s="1941"/>
      <c r="G347" s="1941"/>
      <c r="H347" s="1941"/>
      <c r="I347" s="1941"/>
      <c r="J347" s="1942"/>
    </row>
    <row r="348" spans="1:26" ht="18.75" customHeight="1" outlineLevel="1">
      <c r="B348" s="1938"/>
      <c r="C348" s="1943"/>
      <c r="D348" s="1944"/>
      <c r="E348" s="1944"/>
      <c r="F348" s="1944"/>
      <c r="G348" s="1944"/>
      <c r="H348" s="1944"/>
      <c r="I348" s="1944"/>
      <c r="J348" s="1945"/>
    </row>
    <row r="349" spans="1:26" ht="18.75" customHeight="1" outlineLevel="1" thickBot="1">
      <c r="B349" s="1939"/>
      <c r="C349" s="1946"/>
      <c r="D349" s="1947"/>
      <c r="E349" s="1947"/>
      <c r="F349" s="1947"/>
      <c r="G349" s="1947"/>
      <c r="H349" s="1947"/>
      <c r="I349" s="1947"/>
      <c r="J349" s="1948"/>
    </row>
    <row r="350" spans="1:26" ht="18.75" customHeight="1" outlineLevel="1" thickBot="1">
      <c r="B350" s="232"/>
      <c r="C350" s="233"/>
      <c r="D350" s="233"/>
      <c r="E350" s="233"/>
      <c r="F350" s="233"/>
      <c r="G350" s="233"/>
      <c r="H350" s="233"/>
      <c r="I350" s="233"/>
      <c r="J350" s="233"/>
    </row>
    <row r="351" spans="1:26" ht="18.75" customHeight="1" outlineLevel="1">
      <c r="B351" s="234" t="s">
        <v>985</v>
      </c>
      <c r="C351" s="235"/>
      <c r="D351" s="235"/>
      <c r="E351" s="235"/>
      <c r="F351" s="236"/>
      <c r="G351" s="236"/>
      <c r="H351" s="236"/>
      <c r="I351" s="236"/>
      <c r="J351" s="237"/>
    </row>
    <row r="352" spans="1:26" ht="18.75" customHeight="1" outlineLevel="1">
      <c r="B352" s="1896"/>
      <c r="C352" s="1897"/>
      <c r="D352" s="1897"/>
      <c r="E352" s="1897"/>
      <c r="F352" s="1897"/>
      <c r="G352" s="1897"/>
      <c r="H352" s="1897"/>
      <c r="I352" s="1897"/>
      <c r="J352" s="1898"/>
    </row>
    <row r="353" spans="2:11" ht="12" customHeight="1" outlineLevel="1" thickBot="1">
      <c r="B353" s="284"/>
      <c r="C353" s="238"/>
      <c r="D353" s="238"/>
      <c r="E353" s="238"/>
      <c r="F353" s="238"/>
      <c r="G353" s="238"/>
      <c r="H353" s="238"/>
      <c r="I353" s="238"/>
      <c r="J353" s="239"/>
    </row>
    <row r="356" spans="2:11" ht="17.25" customHeight="1">
      <c r="B356" s="447"/>
      <c r="C356" s="447"/>
      <c r="D356" s="447"/>
      <c r="E356" s="447"/>
      <c r="F356" s="447"/>
      <c r="G356" s="447"/>
      <c r="H356" s="447"/>
      <c r="I356" s="447"/>
      <c r="J356" s="447"/>
      <c r="K356" s="447"/>
    </row>
    <row r="357" spans="2:11" ht="33.75" customHeight="1">
      <c r="B357" s="240" t="s">
        <v>968</v>
      </c>
      <c r="C357" s="1902">
        <f>個票ｰ1001!B246</f>
        <v>0</v>
      </c>
      <c r="D357" s="1903"/>
      <c r="E357" s="1903"/>
      <c r="F357" s="1904"/>
      <c r="G357" s="241" t="s">
        <v>969</v>
      </c>
      <c r="H357" s="1899">
        <v>18</v>
      </c>
      <c r="I357" s="1900"/>
      <c r="J357" s="1901"/>
    </row>
    <row r="358" spans="2:11" ht="30" customHeight="1" outlineLevel="1">
      <c r="B358" s="285" t="s">
        <v>970</v>
      </c>
      <c r="C358" s="1905"/>
      <c r="D358" s="1906"/>
      <c r="E358" s="1906"/>
      <c r="F358" s="1906"/>
      <c r="G358" s="1906"/>
      <c r="H358" s="1906"/>
      <c r="I358" s="1906"/>
      <c r="J358" s="1907"/>
    </row>
    <row r="359" spans="2:11" ht="30" customHeight="1" outlineLevel="1">
      <c r="B359" s="445" t="s">
        <v>972</v>
      </c>
      <c r="C359" s="1965"/>
      <c r="D359" s="1966"/>
      <c r="E359" s="1966"/>
      <c r="F359" s="1966"/>
      <c r="G359" s="1966"/>
      <c r="H359" s="1966"/>
      <c r="I359" s="1966"/>
      <c r="J359" s="1967"/>
    </row>
    <row r="360" spans="2:11" ht="30" customHeight="1" outlineLevel="1">
      <c r="B360" s="282" t="s">
        <v>973</v>
      </c>
      <c r="C360" s="1949"/>
      <c r="D360" s="1949"/>
      <c r="E360" s="1949"/>
      <c r="F360" s="1949"/>
      <c r="G360" s="1949"/>
      <c r="H360" s="1950"/>
      <c r="I360" s="1950"/>
      <c r="J360" s="1951"/>
    </row>
    <row r="361" spans="2:11" ht="14.25" customHeight="1" outlineLevel="1">
      <c r="B361" s="1968" t="s">
        <v>986</v>
      </c>
      <c r="C361" s="1931" t="s">
        <v>975</v>
      </c>
      <c r="D361" s="1931"/>
      <c r="E361" s="1931"/>
      <c r="F361" s="1931" t="s">
        <v>976</v>
      </c>
      <c r="G361" s="1931"/>
      <c r="H361" s="1932"/>
      <c r="I361" s="1932"/>
      <c r="J361" s="1933"/>
    </row>
    <row r="362" spans="2:11" ht="34.5" customHeight="1" outlineLevel="1">
      <c r="B362" s="1968"/>
      <c r="C362" s="194"/>
      <c r="D362" s="446" t="s">
        <v>380</v>
      </c>
      <c r="E362" s="194"/>
      <c r="F362" s="1934"/>
      <c r="G362" s="1934"/>
      <c r="H362" s="1935"/>
      <c r="I362" s="1935"/>
      <c r="J362" s="1936"/>
    </row>
    <row r="363" spans="2:11" ht="34.5" customHeight="1" outlineLevel="1">
      <c r="B363" s="1968"/>
      <c r="C363" s="194"/>
      <c r="D363" s="225" t="s">
        <v>380</v>
      </c>
      <c r="E363" s="194"/>
      <c r="F363" s="1923"/>
      <c r="G363" s="1923"/>
      <c r="H363" s="1924"/>
      <c r="I363" s="1924"/>
      <c r="J363" s="1925"/>
    </row>
    <row r="364" spans="2:11" ht="34.5" customHeight="1" outlineLevel="1">
      <c r="B364" s="1968"/>
      <c r="C364" s="194"/>
      <c r="D364" s="225" t="s">
        <v>380</v>
      </c>
      <c r="E364" s="194"/>
      <c r="F364" s="1923"/>
      <c r="G364" s="1923"/>
      <c r="H364" s="1924"/>
      <c r="I364" s="1924"/>
      <c r="J364" s="1925"/>
    </row>
    <row r="365" spans="2:11" ht="34.5" customHeight="1" outlineLevel="1">
      <c r="B365" s="1968"/>
      <c r="C365" s="194"/>
      <c r="D365" s="225" t="s">
        <v>380</v>
      </c>
      <c r="E365" s="194"/>
      <c r="F365" s="1923"/>
      <c r="G365" s="1923"/>
      <c r="H365" s="1924"/>
      <c r="I365" s="1924"/>
      <c r="J365" s="1925"/>
    </row>
    <row r="366" spans="2:11" ht="34.5" customHeight="1" outlineLevel="1">
      <c r="B366" s="1968"/>
      <c r="C366" s="194"/>
      <c r="D366" s="226" t="s">
        <v>380</v>
      </c>
      <c r="E366" s="194"/>
      <c r="F366" s="1961"/>
      <c r="G366" s="1962"/>
      <c r="H366" s="1963"/>
      <c r="I366" s="1963"/>
      <c r="J366" s="1964"/>
    </row>
    <row r="367" spans="2:11" ht="15" customHeight="1" outlineLevel="1">
      <c r="B367" s="1929" t="s">
        <v>977</v>
      </c>
      <c r="C367" s="1931" t="s">
        <v>975</v>
      </c>
      <c r="D367" s="1931"/>
      <c r="E367" s="1931"/>
      <c r="F367" s="1931" t="s">
        <v>978</v>
      </c>
      <c r="G367" s="1931"/>
      <c r="H367" s="1932"/>
      <c r="I367" s="1932"/>
      <c r="J367" s="1933"/>
    </row>
    <row r="368" spans="2:11" ht="31.5" customHeight="1" outlineLevel="1">
      <c r="B368" s="1909"/>
      <c r="C368" s="195"/>
      <c r="D368" s="227" t="s">
        <v>979</v>
      </c>
      <c r="E368" s="196"/>
      <c r="F368" s="1934"/>
      <c r="G368" s="1934"/>
      <c r="H368" s="1935"/>
      <c r="I368" s="1935"/>
      <c r="J368" s="1936"/>
    </row>
    <row r="369" spans="1:26" ht="31.5" customHeight="1" outlineLevel="1">
      <c r="B369" s="1909"/>
      <c r="C369" s="197"/>
      <c r="D369" s="228" t="s">
        <v>979</v>
      </c>
      <c r="E369" s="198"/>
      <c r="F369" s="1923"/>
      <c r="G369" s="1923"/>
      <c r="H369" s="1924"/>
      <c r="I369" s="1924"/>
      <c r="J369" s="1925"/>
    </row>
    <row r="370" spans="1:26" ht="31.5" customHeight="1" outlineLevel="1">
      <c r="B370" s="1909"/>
      <c r="C370" s="197"/>
      <c r="D370" s="228" t="s">
        <v>979</v>
      </c>
      <c r="E370" s="198"/>
      <c r="F370" s="1923"/>
      <c r="G370" s="1923"/>
      <c r="H370" s="1924"/>
      <c r="I370" s="1924"/>
      <c r="J370" s="1925"/>
    </row>
    <row r="371" spans="1:26" ht="31.5" customHeight="1" outlineLevel="1">
      <c r="B371" s="1909"/>
      <c r="C371" s="197"/>
      <c r="D371" s="228" t="s">
        <v>979</v>
      </c>
      <c r="E371" s="198"/>
      <c r="F371" s="1923"/>
      <c r="G371" s="1923"/>
      <c r="H371" s="1924"/>
      <c r="I371" s="1924"/>
      <c r="J371" s="1925"/>
    </row>
    <row r="372" spans="1:26" ht="31.5" customHeight="1" outlineLevel="1">
      <c r="B372" s="1930"/>
      <c r="C372" s="199"/>
      <c r="D372" s="229" t="s">
        <v>979</v>
      </c>
      <c r="E372" s="200"/>
      <c r="F372" s="1958"/>
      <c r="G372" s="1958"/>
      <c r="H372" s="1959"/>
      <c r="I372" s="1959"/>
      <c r="J372" s="1960"/>
    </row>
    <row r="373" spans="1:26" ht="15" customHeight="1" outlineLevel="1">
      <c r="B373" s="1908" t="s">
        <v>980</v>
      </c>
      <c r="C373" s="1911" t="s">
        <v>981</v>
      </c>
      <c r="D373" s="1912"/>
      <c r="E373" s="1913"/>
      <c r="F373" s="1914" t="s">
        <v>982</v>
      </c>
      <c r="G373" s="1915"/>
      <c r="H373" s="1915"/>
      <c r="I373" s="1915"/>
      <c r="J373" s="1916"/>
    </row>
    <row r="374" spans="1:26" ht="30" customHeight="1" outlineLevel="1">
      <c r="B374" s="1909"/>
      <c r="C374" s="197"/>
      <c r="D374" s="228" t="s">
        <v>979</v>
      </c>
      <c r="E374" s="194"/>
      <c r="F374" s="1920"/>
      <c r="G374" s="1920"/>
      <c r="H374" s="1921"/>
      <c r="I374" s="1921"/>
      <c r="J374" s="1922"/>
    </row>
    <row r="375" spans="1:26" ht="30" customHeight="1" outlineLevel="1">
      <c r="B375" s="1909"/>
      <c r="C375" s="197"/>
      <c r="D375" s="228" t="s">
        <v>979</v>
      </c>
      <c r="E375" s="194"/>
      <c r="F375" s="1923"/>
      <c r="G375" s="1923"/>
      <c r="H375" s="1924"/>
      <c r="I375" s="1924"/>
      <c r="J375" s="1925"/>
    </row>
    <row r="376" spans="1:26" ht="30" customHeight="1" outlineLevel="1">
      <c r="B376" s="1909"/>
      <c r="C376" s="197"/>
      <c r="D376" s="228" t="s">
        <v>979</v>
      </c>
      <c r="E376" s="194"/>
      <c r="F376" s="1923"/>
      <c r="G376" s="1923"/>
      <c r="H376" s="1924"/>
      <c r="I376" s="1924"/>
      <c r="J376" s="1925"/>
    </row>
    <row r="377" spans="1:26" ht="30" customHeight="1" outlineLevel="1" thickBot="1">
      <c r="B377" s="1910"/>
      <c r="C377" s="201"/>
      <c r="D377" s="230" t="s">
        <v>979</v>
      </c>
      <c r="E377" s="202"/>
      <c r="F377" s="1926"/>
      <c r="G377" s="1926"/>
      <c r="H377" s="1927"/>
      <c r="I377" s="1927"/>
      <c r="J377" s="1928"/>
    </row>
    <row r="378" spans="1:26" s="222" customFormat="1" ht="18.75" customHeight="1" outlineLevel="1" thickBot="1">
      <c r="A378" s="218"/>
      <c r="B378" s="231"/>
      <c r="C378" s="218"/>
      <c r="D378" s="218"/>
      <c r="E378" s="218"/>
      <c r="F378" s="218"/>
      <c r="G378" s="219"/>
      <c r="H378" s="219"/>
      <c r="I378" s="219"/>
      <c r="J378" s="219"/>
      <c r="K378" s="219"/>
      <c r="L378" s="219"/>
      <c r="M378" s="220"/>
      <c r="N378" s="2011"/>
      <c r="O378" s="2011"/>
      <c r="P378" s="2011"/>
      <c r="Q378" s="2011"/>
      <c r="R378" s="221"/>
      <c r="V378" s="220"/>
      <c r="W378" s="220"/>
      <c r="X378" s="220"/>
      <c r="Y378" s="220"/>
      <c r="Z378" s="221"/>
    </row>
    <row r="379" spans="1:26" ht="18.75" customHeight="1" outlineLevel="1">
      <c r="B379" s="2015" t="s">
        <v>983</v>
      </c>
      <c r="C379" s="2017"/>
      <c r="D379" s="2018"/>
      <c r="E379" s="2018"/>
      <c r="F379" s="2018"/>
      <c r="G379" s="2018"/>
      <c r="H379" s="2018"/>
      <c r="I379" s="2018"/>
      <c r="J379" s="2019"/>
    </row>
    <row r="380" spans="1:26" ht="18.75" customHeight="1" outlineLevel="1">
      <c r="B380" s="1938"/>
      <c r="C380" s="1943"/>
      <c r="D380" s="1944"/>
      <c r="E380" s="1944"/>
      <c r="F380" s="1944"/>
      <c r="G380" s="1944"/>
      <c r="H380" s="1944"/>
      <c r="I380" s="1944"/>
      <c r="J380" s="1945"/>
    </row>
    <row r="381" spans="1:26" ht="18.75" customHeight="1" outlineLevel="1">
      <c r="B381" s="2016"/>
      <c r="C381" s="2020"/>
      <c r="D381" s="2021"/>
      <c r="E381" s="2021"/>
      <c r="F381" s="2021"/>
      <c r="G381" s="2021"/>
      <c r="H381" s="2021"/>
      <c r="I381" s="2021"/>
      <c r="J381" s="2022"/>
    </row>
    <row r="382" spans="1:26" ht="18.75" customHeight="1" outlineLevel="1">
      <c r="B382" s="1937" t="s">
        <v>984</v>
      </c>
      <c r="C382" s="1940"/>
      <c r="D382" s="1941"/>
      <c r="E382" s="1941"/>
      <c r="F382" s="1941"/>
      <c r="G382" s="1941"/>
      <c r="H382" s="1941"/>
      <c r="I382" s="1941"/>
      <c r="J382" s="1942"/>
    </row>
    <row r="383" spans="1:26" ht="18.75" customHeight="1" outlineLevel="1">
      <c r="B383" s="1938"/>
      <c r="C383" s="1943"/>
      <c r="D383" s="1944"/>
      <c r="E383" s="1944"/>
      <c r="F383" s="1944"/>
      <c r="G383" s="1944"/>
      <c r="H383" s="1944"/>
      <c r="I383" s="1944"/>
      <c r="J383" s="1945"/>
    </row>
    <row r="384" spans="1:26" ht="18.75" customHeight="1" outlineLevel="1" thickBot="1">
      <c r="B384" s="1939"/>
      <c r="C384" s="1946"/>
      <c r="D384" s="1947"/>
      <c r="E384" s="1947"/>
      <c r="F384" s="1947"/>
      <c r="G384" s="1947"/>
      <c r="H384" s="1947"/>
      <c r="I384" s="1947"/>
      <c r="J384" s="1948"/>
    </row>
    <row r="385" spans="2:10" ht="18.75" customHeight="1" outlineLevel="1" thickBot="1">
      <c r="B385" s="232"/>
      <c r="C385" s="233"/>
      <c r="D385" s="233"/>
      <c r="E385" s="233"/>
      <c r="F385" s="233"/>
      <c r="G385" s="233"/>
      <c r="H385" s="233"/>
      <c r="I385" s="233"/>
      <c r="J385" s="233"/>
    </row>
    <row r="386" spans="2:10" ht="18.75" customHeight="1" outlineLevel="1">
      <c r="B386" s="234" t="s">
        <v>985</v>
      </c>
      <c r="C386" s="235"/>
      <c r="D386" s="235"/>
      <c r="E386" s="235"/>
      <c r="F386" s="236"/>
      <c r="G386" s="236"/>
      <c r="H386" s="236"/>
      <c r="I386" s="236"/>
      <c r="J386" s="237"/>
    </row>
    <row r="387" spans="2:10" ht="18.75" customHeight="1" outlineLevel="1">
      <c r="B387" s="1896"/>
      <c r="C387" s="1897"/>
      <c r="D387" s="1897"/>
      <c r="E387" s="1897"/>
      <c r="F387" s="1897"/>
      <c r="G387" s="1897"/>
      <c r="H387" s="1897"/>
      <c r="I387" s="1897"/>
      <c r="J387" s="1898"/>
    </row>
    <row r="388" spans="2:10" ht="12" customHeight="1" outlineLevel="1" thickBot="1">
      <c r="B388" s="284"/>
      <c r="C388" s="238"/>
      <c r="D388" s="238"/>
      <c r="E388" s="238"/>
      <c r="F388" s="238"/>
      <c r="G388" s="238"/>
      <c r="H388" s="238"/>
      <c r="I388" s="238"/>
      <c r="J388" s="239"/>
    </row>
    <row r="389" spans="2:10" ht="17.25" customHeight="1"/>
    <row r="391" spans="2:10" ht="33.75" customHeight="1">
      <c r="B391" s="240" t="s">
        <v>968</v>
      </c>
      <c r="C391" s="1902">
        <f>個票ｰ1001!B247</f>
        <v>0</v>
      </c>
      <c r="D391" s="1903"/>
      <c r="E391" s="1903"/>
      <c r="F391" s="1904"/>
      <c r="G391" s="241" t="s">
        <v>969</v>
      </c>
      <c r="H391" s="1899">
        <v>19</v>
      </c>
      <c r="I391" s="1900"/>
      <c r="J391" s="1901"/>
    </row>
    <row r="392" spans="2:10" ht="30" customHeight="1" outlineLevel="1">
      <c r="B392" s="285" t="s">
        <v>970</v>
      </c>
      <c r="C392" s="1905"/>
      <c r="D392" s="1906"/>
      <c r="E392" s="1906"/>
      <c r="F392" s="1906"/>
      <c r="G392" s="1906"/>
      <c r="H392" s="1906"/>
      <c r="I392" s="1906"/>
      <c r="J392" s="1907"/>
    </row>
    <row r="393" spans="2:10" ht="30" customHeight="1" outlineLevel="1">
      <c r="B393" s="445" t="s">
        <v>972</v>
      </c>
      <c r="C393" s="1965"/>
      <c r="D393" s="1966"/>
      <c r="E393" s="1966"/>
      <c r="F393" s="1966"/>
      <c r="G393" s="1966"/>
      <c r="H393" s="1966"/>
      <c r="I393" s="1966"/>
      <c r="J393" s="1967"/>
    </row>
    <row r="394" spans="2:10" ht="30" customHeight="1" outlineLevel="1">
      <c r="B394" s="282" t="s">
        <v>973</v>
      </c>
      <c r="C394" s="1949"/>
      <c r="D394" s="1949"/>
      <c r="E394" s="1949"/>
      <c r="F394" s="1949"/>
      <c r="G394" s="1949"/>
      <c r="H394" s="1950"/>
      <c r="I394" s="1950"/>
      <c r="J394" s="1951"/>
    </row>
    <row r="395" spans="2:10" ht="14.25" customHeight="1" outlineLevel="1">
      <c r="B395" s="1968" t="s">
        <v>986</v>
      </c>
      <c r="C395" s="1931" t="s">
        <v>975</v>
      </c>
      <c r="D395" s="1931"/>
      <c r="E395" s="1931"/>
      <c r="F395" s="1931" t="s">
        <v>976</v>
      </c>
      <c r="G395" s="1931"/>
      <c r="H395" s="1932"/>
      <c r="I395" s="1932"/>
      <c r="J395" s="1933"/>
    </row>
    <row r="396" spans="2:10" ht="34.5" customHeight="1" outlineLevel="1">
      <c r="B396" s="1968"/>
      <c r="C396" s="194"/>
      <c r="D396" s="446" t="s">
        <v>380</v>
      </c>
      <c r="E396" s="194"/>
      <c r="F396" s="1934"/>
      <c r="G396" s="1934"/>
      <c r="H396" s="1935"/>
      <c r="I396" s="1935"/>
      <c r="J396" s="1936"/>
    </row>
    <row r="397" spans="2:10" ht="34.5" customHeight="1" outlineLevel="1">
      <c r="B397" s="1968"/>
      <c r="C397" s="194"/>
      <c r="D397" s="225" t="s">
        <v>380</v>
      </c>
      <c r="E397" s="194"/>
      <c r="F397" s="1923"/>
      <c r="G397" s="1923"/>
      <c r="H397" s="1924"/>
      <c r="I397" s="1924"/>
      <c r="J397" s="1925"/>
    </row>
    <row r="398" spans="2:10" ht="34.5" customHeight="1" outlineLevel="1">
      <c r="B398" s="1968"/>
      <c r="C398" s="194"/>
      <c r="D398" s="225" t="s">
        <v>380</v>
      </c>
      <c r="E398" s="194"/>
      <c r="F398" s="1923"/>
      <c r="G398" s="1923"/>
      <c r="H398" s="1924"/>
      <c r="I398" s="1924"/>
      <c r="J398" s="1925"/>
    </row>
    <row r="399" spans="2:10" ht="34.5" customHeight="1" outlineLevel="1">
      <c r="B399" s="1968"/>
      <c r="C399" s="194"/>
      <c r="D399" s="225" t="s">
        <v>380</v>
      </c>
      <c r="E399" s="194"/>
      <c r="F399" s="1923"/>
      <c r="G399" s="1923"/>
      <c r="H399" s="1924"/>
      <c r="I399" s="1924"/>
      <c r="J399" s="1925"/>
    </row>
    <row r="400" spans="2:10" ht="34.5" customHeight="1" outlineLevel="1">
      <c r="B400" s="1968"/>
      <c r="C400" s="194"/>
      <c r="D400" s="226" t="s">
        <v>380</v>
      </c>
      <c r="E400" s="194"/>
      <c r="F400" s="1961"/>
      <c r="G400" s="1962"/>
      <c r="H400" s="1963"/>
      <c r="I400" s="1963"/>
      <c r="J400" s="1964"/>
    </row>
    <row r="401" spans="1:26" ht="15" customHeight="1" outlineLevel="1">
      <c r="B401" s="1929" t="s">
        <v>977</v>
      </c>
      <c r="C401" s="1931" t="s">
        <v>975</v>
      </c>
      <c r="D401" s="1931"/>
      <c r="E401" s="1931"/>
      <c r="F401" s="1931" t="s">
        <v>978</v>
      </c>
      <c r="G401" s="1931"/>
      <c r="H401" s="1932"/>
      <c r="I401" s="1932"/>
      <c r="J401" s="1933"/>
    </row>
    <row r="402" spans="1:26" ht="31.5" customHeight="1" outlineLevel="1">
      <c r="B402" s="1909"/>
      <c r="C402" s="195"/>
      <c r="D402" s="227" t="s">
        <v>979</v>
      </c>
      <c r="E402" s="196"/>
      <c r="F402" s="1934"/>
      <c r="G402" s="1934"/>
      <c r="H402" s="1935"/>
      <c r="I402" s="1935"/>
      <c r="J402" s="1936"/>
    </row>
    <row r="403" spans="1:26" ht="31.5" customHeight="1" outlineLevel="1">
      <c r="B403" s="1909"/>
      <c r="C403" s="197"/>
      <c r="D403" s="228" t="s">
        <v>979</v>
      </c>
      <c r="E403" s="198"/>
      <c r="F403" s="1923"/>
      <c r="G403" s="1923"/>
      <c r="H403" s="1924"/>
      <c r="I403" s="1924"/>
      <c r="J403" s="1925"/>
    </row>
    <row r="404" spans="1:26" ht="31.5" customHeight="1" outlineLevel="1">
      <c r="B404" s="1909"/>
      <c r="C404" s="197"/>
      <c r="D404" s="228" t="s">
        <v>979</v>
      </c>
      <c r="E404" s="198"/>
      <c r="F404" s="1923"/>
      <c r="G404" s="1923"/>
      <c r="H404" s="1924"/>
      <c r="I404" s="1924"/>
      <c r="J404" s="1925"/>
    </row>
    <row r="405" spans="1:26" ht="31.5" customHeight="1" outlineLevel="1">
      <c r="B405" s="1909"/>
      <c r="C405" s="197"/>
      <c r="D405" s="228" t="s">
        <v>979</v>
      </c>
      <c r="E405" s="198"/>
      <c r="F405" s="1923"/>
      <c r="G405" s="1923"/>
      <c r="H405" s="1924"/>
      <c r="I405" s="1924"/>
      <c r="J405" s="1925"/>
    </row>
    <row r="406" spans="1:26" ht="31.5" customHeight="1" outlineLevel="1">
      <c r="B406" s="1930"/>
      <c r="C406" s="199"/>
      <c r="D406" s="229" t="s">
        <v>979</v>
      </c>
      <c r="E406" s="200"/>
      <c r="F406" s="1958"/>
      <c r="G406" s="1958"/>
      <c r="H406" s="1959"/>
      <c r="I406" s="1959"/>
      <c r="J406" s="1960"/>
    </row>
    <row r="407" spans="1:26" ht="15" customHeight="1" outlineLevel="1">
      <c r="B407" s="1908" t="s">
        <v>980</v>
      </c>
      <c r="C407" s="1911" t="s">
        <v>981</v>
      </c>
      <c r="D407" s="1912"/>
      <c r="E407" s="1913"/>
      <c r="F407" s="1914" t="s">
        <v>982</v>
      </c>
      <c r="G407" s="1915"/>
      <c r="H407" s="1915"/>
      <c r="I407" s="1915"/>
      <c r="J407" s="1916"/>
    </row>
    <row r="408" spans="1:26" ht="30" customHeight="1" outlineLevel="1">
      <c r="B408" s="1909"/>
      <c r="C408" s="197"/>
      <c r="D408" s="228" t="s">
        <v>979</v>
      </c>
      <c r="E408" s="194"/>
      <c r="F408" s="1920"/>
      <c r="G408" s="1920"/>
      <c r="H408" s="1921"/>
      <c r="I408" s="1921"/>
      <c r="J408" s="1922"/>
    </row>
    <row r="409" spans="1:26" ht="30" customHeight="1" outlineLevel="1">
      <c r="B409" s="1909"/>
      <c r="C409" s="197"/>
      <c r="D409" s="228" t="s">
        <v>979</v>
      </c>
      <c r="E409" s="194"/>
      <c r="F409" s="1923"/>
      <c r="G409" s="1923"/>
      <c r="H409" s="1924"/>
      <c r="I409" s="1924"/>
      <c r="J409" s="1925"/>
    </row>
    <row r="410" spans="1:26" ht="30" customHeight="1" outlineLevel="1">
      <c r="B410" s="1909"/>
      <c r="C410" s="197"/>
      <c r="D410" s="228" t="s">
        <v>979</v>
      </c>
      <c r="E410" s="194"/>
      <c r="F410" s="1923"/>
      <c r="G410" s="1923"/>
      <c r="H410" s="1924"/>
      <c r="I410" s="1924"/>
      <c r="J410" s="1925"/>
    </row>
    <row r="411" spans="1:26" ht="30" customHeight="1" outlineLevel="1" thickBot="1">
      <c r="B411" s="1910"/>
      <c r="C411" s="201"/>
      <c r="D411" s="230" t="s">
        <v>979</v>
      </c>
      <c r="E411" s="202"/>
      <c r="F411" s="1926"/>
      <c r="G411" s="1926"/>
      <c r="H411" s="1927"/>
      <c r="I411" s="1927"/>
      <c r="J411" s="1928"/>
    </row>
    <row r="412" spans="1:26" s="222" customFormat="1" ht="18.75" customHeight="1" outlineLevel="1" thickBot="1">
      <c r="A412" s="218"/>
      <c r="B412" s="231"/>
      <c r="C412" s="218"/>
      <c r="D412" s="218"/>
      <c r="E412" s="218"/>
      <c r="F412" s="218"/>
      <c r="G412" s="219"/>
      <c r="H412" s="219"/>
      <c r="I412" s="219"/>
      <c r="J412" s="219"/>
      <c r="K412" s="219"/>
      <c r="L412" s="219"/>
      <c r="M412" s="220"/>
      <c r="N412" s="2011"/>
      <c r="O412" s="2011"/>
      <c r="P412" s="2011"/>
      <c r="Q412" s="2011"/>
      <c r="R412" s="221"/>
      <c r="V412" s="220"/>
      <c r="W412" s="220"/>
      <c r="X412" s="220"/>
      <c r="Y412" s="220"/>
      <c r="Z412" s="221"/>
    </row>
    <row r="413" spans="1:26" ht="18.75" customHeight="1" outlineLevel="1">
      <c r="B413" s="2015" t="s">
        <v>983</v>
      </c>
      <c r="C413" s="2017"/>
      <c r="D413" s="2018"/>
      <c r="E413" s="2018"/>
      <c r="F413" s="2018"/>
      <c r="G413" s="2018"/>
      <c r="H413" s="2018"/>
      <c r="I413" s="2018"/>
      <c r="J413" s="2019"/>
    </row>
    <row r="414" spans="1:26" ht="18.75" customHeight="1" outlineLevel="1">
      <c r="B414" s="1938"/>
      <c r="C414" s="1943"/>
      <c r="D414" s="1944"/>
      <c r="E414" s="1944"/>
      <c r="F414" s="1944"/>
      <c r="G414" s="1944"/>
      <c r="H414" s="1944"/>
      <c r="I414" s="1944"/>
      <c r="J414" s="1945"/>
    </row>
    <row r="415" spans="1:26" ht="18.75" customHeight="1" outlineLevel="1">
      <c r="B415" s="2016"/>
      <c r="C415" s="2020"/>
      <c r="D415" s="2021"/>
      <c r="E415" s="2021"/>
      <c r="F415" s="2021"/>
      <c r="G415" s="2021"/>
      <c r="H415" s="2021"/>
      <c r="I415" s="2021"/>
      <c r="J415" s="2022"/>
    </row>
    <row r="416" spans="1:26" ht="18.75" customHeight="1" outlineLevel="1">
      <c r="B416" s="1937" t="s">
        <v>984</v>
      </c>
      <c r="C416" s="1940"/>
      <c r="D416" s="1941"/>
      <c r="E416" s="1941"/>
      <c r="F416" s="1941"/>
      <c r="G416" s="1941"/>
      <c r="H416" s="1941"/>
      <c r="I416" s="1941"/>
      <c r="J416" s="1942"/>
    </row>
    <row r="417" spans="2:10" ht="18.75" customHeight="1" outlineLevel="1">
      <c r="B417" s="1938"/>
      <c r="C417" s="1943"/>
      <c r="D417" s="1944"/>
      <c r="E417" s="1944"/>
      <c r="F417" s="1944"/>
      <c r="G417" s="1944"/>
      <c r="H417" s="1944"/>
      <c r="I417" s="1944"/>
      <c r="J417" s="1945"/>
    </row>
    <row r="418" spans="2:10" ht="18.75" customHeight="1" outlineLevel="1" thickBot="1">
      <c r="B418" s="1939"/>
      <c r="C418" s="1946"/>
      <c r="D418" s="1947"/>
      <c r="E418" s="1947"/>
      <c r="F418" s="1947"/>
      <c r="G418" s="1947"/>
      <c r="H418" s="1947"/>
      <c r="I418" s="1947"/>
      <c r="J418" s="1948"/>
    </row>
    <row r="419" spans="2:10" ht="18.75" customHeight="1" outlineLevel="1" thickBot="1">
      <c r="B419" s="232"/>
      <c r="C419" s="233"/>
      <c r="D419" s="233"/>
      <c r="E419" s="233"/>
      <c r="F419" s="233"/>
      <c r="G419" s="233"/>
      <c r="H419" s="233"/>
      <c r="I419" s="233"/>
      <c r="J419" s="233"/>
    </row>
    <row r="420" spans="2:10" ht="18.75" customHeight="1" outlineLevel="1">
      <c r="B420" s="234" t="s">
        <v>985</v>
      </c>
      <c r="C420" s="235"/>
      <c r="D420" s="235"/>
      <c r="E420" s="235"/>
      <c r="F420" s="236"/>
      <c r="G420" s="236"/>
      <c r="H420" s="236"/>
      <c r="I420" s="236"/>
      <c r="J420" s="237"/>
    </row>
    <row r="421" spans="2:10" ht="18.75" customHeight="1" outlineLevel="1">
      <c r="B421" s="1896"/>
      <c r="C421" s="1897"/>
      <c r="D421" s="1897"/>
      <c r="E421" s="1897"/>
      <c r="F421" s="1897"/>
      <c r="G421" s="1897"/>
      <c r="H421" s="1897"/>
      <c r="I421" s="1897"/>
      <c r="J421" s="1898"/>
    </row>
    <row r="422" spans="2:10" ht="12" customHeight="1" outlineLevel="1" thickBot="1">
      <c r="B422" s="284"/>
      <c r="C422" s="238"/>
      <c r="D422" s="238"/>
      <c r="E422" s="238"/>
      <c r="F422" s="238"/>
      <c r="G422" s="238"/>
      <c r="H422" s="238"/>
      <c r="I422" s="238"/>
      <c r="J422" s="239"/>
    </row>
    <row r="425" spans="2:10" ht="33" customHeight="1">
      <c r="B425" s="240" t="s">
        <v>968</v>
      </c>
      <c r="C425" s="1902">
        <f>個票ｰ1001!B248</f>
        <v>0</v>
      </c>
      <c r="D425" s="1903"/>
      <c r="E425" s="1903"/>
      <c r="F425" s="1904"/>
      <c r="G425" s="241" t="s">
        <v>969</v>
      </c>
      <c r="H425" s="1899">
        <v>20</v>
      </c>
      <c r="I425" s="1900"/>
      <c r="J425" s="1901"/>
    </row>
    <row r="426" spans="2:10" ht="30" customHeight="1" outlineLevel="1">
      <c r="B426" s="285" t="s">
        <v>970</v>
      </c>
      <c r="C426" s="1905"/>
      <c r="D426" s="1906"/>
      <c r="E426" s="1906"/>
      <c r="F426" s="1906"/>
      <c r="G426" s="1906"/>
      <c r="H426" s="1906"/>
      <c r="I426" s="1906"/>
      <c r="J426" s="1907"/>
    </row>
    <row r="427" spans="2:10" ht="30" customHeight="1" outlineLevel="1">
      <c r="B427" s="445" t="s">
        <v>972</v>
      </c>
      <c r="C427" s="1965"/>
      <c r="D427" s="1966"/>
      <c r="E427" s="1966"/>
      <c r="F427" s="1966"/>
      <c r="G427" s="1966"/>
      <c r="H427" s="1966"/>
      <c r="I427" s="1966"/>
      <c r="J427" s="1967"/>
    </row>
    <row r="428" spans="2:10" ht="30" customHeight="1" outlineLevel="1">
      <c r="B428" s="282" t="s">
        <v>973</v>
      </c>
      <c r="C428" s="1949"/>
      <c r="D428" s="1949"/>
      <c r="E428" s="1949"/>
      <c r="F428" s="1949"/>
      <c r="G428" s="1949"/>
      <c r="H428" s="1950"/>
      <c r="I428" s="1950"/>
      <c r="J428" s="1951"/>
    </row>
    <row r="429" spans="2:10" ht="14.25" customHeight="1" outlineLevel="1">
      <c r="B429" s="1968" t="s">
        <v>986</v>
      </c>
      <c r="C429" s="1931" t="s">
        <v>975</v>
      </c>
      <c r="D429" s="1931"/>
      <c r="E429" s="1931"/>
      <c r="F429" s="1931" t="s">
        <v>976</v>
      </c>
      <c r="G429" s="1931"/>
      <c r="H429" s="1932"/>
      <c r="I429" s="1932"/>
      <c r="J429" s="1933"/>
    </row>
    <row r="430" spans="2:10" ht="34.5" customHeight="1" outlineLevel="1">
      <c r="B430" s="1968"/>
      <c r="C430" s="194"/>
      <c r="D430" s="446" t="s">
        <v>380</v>
      </c>
      <c r="E430" s="194"/>
      <c r="F430" s="1934"/>
      <c r="G430" s="1934"/>
      <c r="H430" s="1935"/>
      <c r="I430" s="1935"/>
      <c r="J430" s="1936"/>
    </row>
    <row r="431" spans="2:10" ht="34.5" customHeight="1" outlineLevel="1">
      <c r="B431" s="1968"/>
      <c r="C431" s="194"/>
      <c r="D431" s="225" t="s">
        <v>380</v>
      </c>
      <c r="E431" s="194"/>
      <c r="F431" s="1923"/>
      <c r="G431" s="1923"/>
      <c r="H431" s="1924"/>
      <c r="I431" s="1924"/>
      <c r="J431" s="1925"/>
    </row>
    <row r="432" spans="2:10" ht="34.5" customHeight="1" outlineLevel="1">
      <c r="B432" s="1968"/>
      <c r="C432" s="194"/>
      <c r="D432" s="225" t="s">
        <v>380</v>
      </c>
      <c r="E432" s="194"/>
      <c r="F432" s="1923"/>
      <c r="G432" s="1923"/>
      <c r="H432" s="1924"/>
      <c r="I432" s="1924"/>
      <c r="J432" s="1925"/>
    </row>
    <row r="433" spans="1:26" ht="34.5" customHeight="1" outlineLevel="1">
      <c r="B433" s="1968"/>
      <c r="C433" s="194"/>
      <c r="D433" s="225" t="s">
        <v>380</v>
      </c>
      <c r="E433" s="194"/>
      <c r="F433" s="1923"/>
      <c r="G433" s="1923"/>
      <c r="H433" s="1924"/>
      <c r="I433" s="1924"/>
      <c r="J433" s="1925"/>
    </row>
    <row r="434" spans="1:26" ht="34.5" customHeight="1" outlineLevel="1">
      <c r="B434" s="1968"/>
      <c r="C434" s="194"/>
      <c r="D434" s="226" t="s">
        <v>380</v>
      </c>
      <c r="E434" s="194"/>
      <c r="F434" s="1961"/>
      <c r="G434" s="1962"/>
      <c r="H434" s="1963"/>
      <c r="I434" s="1963"/>
      <c r="J434" s="1964"/>
    </row>
    <row r="435" spans="1:26" ht="15" customHeight="1" outlineLevel="1">
      <c r="B435" s="1929" t="s">
        <v>977</v>
      </c>
      <c r="C435" s="1931" t="s">
        <v>975</v>
      </c>
      <c r="D435" s="1931"/>
      <c r="E435" s="1931"/>
      <c r="F435" s="1931" t="s">
        <v>978</v>
      </c>
      <c r="G435" s="1931"/>
      <c r="H435" s="1932"/>
      <c r="I435" s="1932"/>
      <c r="J435" s="1933"/>
    </row>
    <row r="436" spans="1:26" ht="31.5" customHeight="1" outlineLevel="1">
      <c r="B436" s="1909"/>
      <c r="C436" s="195"/>
      <c r="D436" s="227" t="s">
        <v>979</v>
      </c>
      <c r="E436" s="196"/>
      <c r="F436" s="1934"/>
      <c r="G436" s="1934"/>
      <c r="H436" s="1935"/>
      <c r="I436" s="1935"/>
      <c r="J436" s="1936"/>
    </row>
    <row r="437" spans="1:26" ht="31.5" customHeight="1" outlineLevel="1">
      <c r="B437" s="1909"/>
      <c r="C437" s="197"/>
      <c r="D437" s="228" t="s">
        <v>979</v>
      </c>
      <c r="E437" s="198"/>
      <c r="F437" s="1923"/>
      <c r="G437" s="1923"/>
      <c r="H437" s="1924"/>
      <c r="I437" s="1924"/>
      <c r="J437" s="1925"/>
    </row>
    <row r="438" spans="1:26" ht="31.5" customHeight="1" outlineLevel="1">
      <c r="B438" s="1909"/>
      <c r="C438" s="197"/>
      <c r="D438" s="228" t="s">
        <v>979</v>
      </c>
      <c r="E438" s="198"/>
      <c r="F438" s="1923"/>
      <c r="G438" s="1923"/>
      <c r="H438" s="1924"/>
      <c r="I438" s="1924"/>
      <c r="J438" s="1925"/>
    </row>
    <row r="439" spans="1:26" ht="31.5" customHeight="1" outlineLevel="1">
      <c r="B439" s="1909"/>
      <c r="C439" s="197"/>
      <c r="D439" s="228" t="s">
        <v>979</v>
      </c>
      <c r="E439" s="198"/>
      <c r="F439" s="1923"/>
      <c r="G439" s="1923"/>
      <c r="H439" s="1924"/>
      <c r="I439" s="1924"/>
      <c r="J439" s="1925"/>
    </row>
    <row r="440" spans="1:26" ht="31.5" customHeight="1" outlineLevel="1">
      <c r="B440" s="1930"/>
      <c r="C440" s="199"/>
      <c r="D440" s="229" t="s">
        <v>979</v>
      </c>
      <c r="E440" s="200"/>
      <c r="F440" s="1958"/>
      <c r="G440" s="1958"/>
      <c r="H440" s="1959"/>
      <c r="I440" s="1959"/>
      <c r="J440" s="1960"/>
    </row>
    <row r="441" spans="1:26" ht="15" customHeight="1" outlineLevel="1">
      <c r="B441" s="1908" t="s">
        <v>980</v>
      </c>
      <c r="C441" s="1911" t="s">
        <v>981</v>
      </c>
      <c r="D441" s="1912"/>
      <c r="E441" s="1913"/>
      <c r="F441" s="1914" t="s">
        <v>982</v>
      </c>
      <c r="G441" s="1915"/>
      <c r="H441" s="1915"/>
      <c r="I441" s="1915"/>
      <c r="J441" s="1916"/>
    </row>
    <row r="442" spans="1:26" ht="30" customHeight="1" outlineLevel="1">
      <c r="B442" s="1909"/>
      <c r="C442" s="197"/>
      <c r="D442" s="228" t="s">
        <v>979</v>
      </c>
      <c r="E442" s="194"/>
      <c r="F442" s="1920"/>
      <c r="G442" s="1920"/>
      <c r="H442" s="1921"/>
      <c r="I442" s="1921"/>
      <c r="J442" s="1922"/>
    </row>
    <row r="443" spans="1:26" ht="30" customHeight="1" outlineLevel="1">
      <c r="B443" s="1909"/>
      <c r="C443" s="197"/>
      <c r="D443" s="228" t="s">
        <v>979</v>
      </c>
      <c r="E443" s="194"/>
      <c r="F443" s="1923"/>
      <c r="G443" s="1923"/>
      <c r="H443" s="1924"/>
      <c r="I443" s="1924"/>
      <c r="J443" s="1925"/>
    </row>
    <row r="444" spans="1:26" ht="30" customHeight="1" outlineLevel="1">
      <c r="B444" s="1909"/>
      <c r="C444" s="197"/>
      <c r="D444" s="228" t="s">
        <v>979</v>
      </c>
      <c r="E444" s="194"/>
      <c r="F444" s="1923"/>
      <c r="G444" s="1923"/>
      <c r="H444" s="1924"/>
      <c r="I444" s="1924"/>
      <c r="J444" s="1925"/>
    </row>
    <row r="445" spans="1:26" ht="30" customHeight="1" outlineLevel="1" thickBot="1">
      <c r="B445" s="1910"/>
      <c r="C445" s="201"/>
      <c r="D445" s="230" t="s">
        <v>979</v>
      </c>
      <c r="E445" s="202"/>
      <c r="F445" s="1926"/>
      <c r="G445" s="1926"/>
      <c r="H445" s="1927"/>
      <c r="I445" s="1927"/>
      <c r="J445" s="1928"/>
    </row>
    <row r="446" spans="1:26" s="222" customFormat="1" ht="18.75" customHeight="1" outlineLevel="1" thickBot="1">
      <c r="A446" s="218"/>
      <c r="B446" s="231"/>
      <c r="C446" s="218"/>
      <c r="D446" s="218"/>
      <c r="E446" s="218"/>
      <c r="F446" s="218"/>
      <c r="G446" s="219"/>
      <c r="H446" s="219"/>
      <c r="I446" s="219"/>
      <c r="J446" s="219"/>
      <c r="K446" s="219"/>
      <c r="L446" s="219"/>
      <c r="M446" s="220"/>
      <c r="N446" s="2011"/>
      <c r="O446" s="2011"/>
      <c r="P446" s="2011"/>
      <c r="Q446" s="2011"/>
      <c r="R446" s="221"/>
      <c r="V446" s="220"/>
      <c r="W446" s="220"/>
      <c r="X446" s="220"/>
      <c r="Y446" s="220"/>
      <c r="Z446" s="221"/>
    </row>
    <row r="447" spans="1:26" ht="18.75" customHeight="1" outlineLevel="1">
      <c r="B447" s="2015" t="s">
        <v>983</v>
      </c>
      <c r="C447" s="2017"/>
      <c r="D447" s="2018"/>
      <c r="E447" s="2018"/>
      <c r="F447" s="2018"/>
      <c r="G447" s="2018"/>
      <c r="H447" s="2018"/>
      <c r="I447" s="2018"/>
      <c r="J447" s="2019"/>
    </row>
    <row r="448" spans="1:26" ht="18.75" customHeight="1" outlineLevel="1">
      <c r="B448" s="1938"/>
      <c r="C448" s="1943"/>
      <c r="D448" s="1944"/>
      <c r="E448" s="1944"/>
      <c r="F448" s="1944"/>
      <c r="G448" s="1944"/>
      <c r="H448" s="1944"/>
      <c r="I448" s="1944"/>
      <c r="J448" s="1945"/>
    </row>
    <row r="449" spans="2:10" ht="18.75" customHeight="1" outlineLevel="1">
      <c r="B449" s="2016"/>
      <c r="C449" s="2020"/>
      <c r="D449" s="2021"/>
      <c r="E449" s="2021"/>
      <c r="F449" s="2021"/>
      <c r="G449" s="2021"/>
      <c r="H449" s="2021"/>
      <c r="I449" s="2021"/>
      <c r="J449" s="2022"/>
    </row>
    <row r="450" spans="2:10" ht="18.75" customHeight="1" outlineLevel="1">
      <c r="B450" s="1937" t="s">
        <v>984</v>
      </c>
      <c r="C450" s="1940"/>
      <c r="D450" s="1941"/>
      <c r="E450" s="1941"/>
      <c r="F450" s="1941"/>
      <c r="G450" s="1941"/>
      <c r="H450" s="1941"/>
      <c r="I450" s="1941"/>
      <c r="J450" s="1942"/>
    </row>
    <row r="451" spans="2:10" ht="18.75" customHeight="1" outlineLevel="1">
      <c r="B451" s="1938"/>
      <c r="C451" s="1943"/>
      <c r="D451" s="1944"/>
      <c r="E451" s="1944"/>
      <c r="F451" s="1944"/>
      <c r="G451" s="1944"/>
      <c r="H451" s="1944"/>
      <c r="I451" s="1944"/>
      <c r="J451" s="1945"/>
    </row>
    <row r="452" spans="2:10" ht="18.75" customHeight="1" outlineLevel="1" thickBot="1">
      <c r="B452" s="1939"/>
      <c r="C452" s="1946"/>
      <c r="D452" s="1947"/>
      <c r="E452" s="1947"/>
      <c r="F452" s="1947"/>
      <c r="G452" s="1947"/>
      <c r="H452" s="1947"/>
      <c r="I452" s="1947"/>
      <c r="J452" s="1948"/>
    </row>
    <row r="453" spans="2:10" ht="18.75" customHeight="1" outlineLevel="1" thickBot="1">
      <c r="B453" s="232"/>
      <c r="C453" s="233"/>
      <c r="D453" s="233"/>
      <c r="E453" s="233"/>
      <c r="F453" s="233"/>
      <c r="G453" s="233"/>
      <c r="H453" s="233"/>
      <c r="I453" s="233"/>
      <c r="J453" s="233"/>
    </row>
    <row r="454" spans="2:10" ht="18.75" customHeight="1" outlineLevel="1">
      <c r="B454" s="234" t="s">
        <v>985</v>
      </c>
      <c r="C454" s="235"/>
      <c r="D454" s="235"/>
      <c r="E454" s="235"/>
      <c r="F454" s="236"/>
      <c r="G454" s="236"/>
      <c r="H454" s="236"/>
      <c r="I454" s="236"/>
      <c r="J454" s="237"/>
    </row>
    <row r="455" spans="2:10" ht="18.75" customHeight="1" outlineLevel="1">
      <c r="B455" s="1896"/>
      <c r="C455" s="1897"/>
      <c r="D455" s="1897"/>
      <c r="E455" s="1897"/>
      <c r="F455" s="1897"/>
      <c r="G455" s="1897"/>
      <c r="H455" s="1897"/>
      <c r="I455" s="1897"/>
      <c r="J455" s="1898"/>
    </row>
    <row r="456" spans="2:10" ht="12" customHeight="1" outlineLevel="1" thickBot="1">
      <c r="B456" s="284"/>
      <c r="C456" s="238"/>
      <c r="D456" s="238"/>
      <c r="E456" s="238"/>
      <c r="F456" s="238"/>
      <c r="G456" s="238"/>
      <c r="H456" s="238"/>
      <c r="I456" s="238"/>
      <c r="J456" s="239"/>
    </row>
  </sheetData>
  <sheetProtection formatRows="0" selectLockedCells="1"/>
  <mergeCells count="458">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446:Q446"/>
    <mergeCell ref="B435:B440"/>
    <mergeCell ref="C435:E435"/>
    <mergeCell ref="F435:J435"/>
    <mergeCell ref="F436:J436"/>
    <mergeCell ref="F437:J437"/>
    <mergeCell ref="F438:J438"/>
    <mergeCell ref="F439:J439"/>
    <mergeCell ref="F440:J440"/>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N378:Q378"/>
    <mergeCell ref="B387:J387"/>
    <mergeCell ref="B379:B381"/>
    <mergeCell ref="C379:J381"/>
    <mergeCell ref="B382:B384"/>
    <mergeCell ref="C382:J384"/>
    <mergeCell ref="C361:E361"/>
    <mergeCell ref="F361:J361"/>
    <mergeCell ref="F362:J362"/>
    <mergeCell ref="F364:J364"/>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C126:E126"/>
    <mergeCell ref="F126:J126"/>
    <mergeCell ref="F127:J127"/>
    <mergeCell ref="F128:J128"/>
    <mergeCell ref="F129:J129"/>
    <mergeCell ref="F130:J130"/>
    <mergeCell ref="F131:J131"/>
    <mergeCell ref="C132:E132"/>
    <mergeCell ref="F132:J132"/>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45:J45"/>
    <mergeCell ref="F49:J49"/>
    <mergeCell ref="C44:F44"/>
    <mergeCell ref="B48:B53"/>
    <mergeCell ref="C48:E48"/>
    <mergeCell ref="F48:J48"/>
    <mergeCell ref="F50:J50"/>
    <mergeCell ref="F52:J52"/>
    <mergeCell ref="F51:J51"/>
    <mergeCell ref="H44:J44"/>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F297:J297"/>
    <mergeCell ref="F302:J302"/>
    <mergeCell ref="F303:J303"/>
    <mergeCell ref="B298:B303"/>
    <mergeCell ref="C298:E298"/>
    <mergeCell ref="F298:J298"/>
    <mergeCell ref="F299:J299"/>
    <mergeCell ref="F300:J300"/>
    <mergeCell ref="F301:J301"/>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s>
  <phoneticPr fontId="21"/>
  <conditionalFormatting sqref="C7:J9 C37:J39 C44:F44 C78:F78 C116:F116 C151:F151 C185:F185 C219:F219 C254:F254 C288:F288 C322:F322 C357:F357 C391:F391 C425:F425">
    <cfRule type="cellIs" dxfId="128" priority="5" operator="equal">
      <formula>0</formula>
    </cfRule>
  </conditionalFormatting>
  <conditionalFormatting sqref="E25:J27">
    <cfRule type="expression" dxfId="127" priority="1">
      <formula>$H$23="含んでいない"</formula>
    </cfRule>
  </conditionalFormatting>
  <conditionalFormatting sqref="F28:J28">
    <cfRule type="expression" dxfId="126" priority="2">
      <formula>$E$27="○"</formula>
    </cfRule>
  </conditionalFormatting>
  <conditionalFormatting sqref="H3:K3">
    <cfRule type="cellIs" dxfId="125" priority="4" operator="equal">
      <formula>0</formula>
    </cfRule>
  </conditionalFormatting>
  <conditionalFormatting sqref="H32:K32">
    <cfRule type="cellIs" dxfId="124"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117:J117 C220:J220 C255:J255 C323:J323 C426:J426"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CAF190A8-7465-45BB-A740-2DBD7C188F5C}">
      <formula1>"含んでいる,含んでいない"</formula1>
    </dataValidation>
    <dataValidation type="list" allowBlank="1" showInputMessage="1" showErrorMessage="1" sqref="E25:E27" xr:uid="{64A562FF-3A52-4D80-AEF3-AA6A73C7E8C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56"/>
  <sheetViews>
    <sheetView showGridLines="0" view="pageBreakPreview" zoomScale="70" zoomScaleNormal="100" zoomScaleSheetLayoutView="70" workbookViewId="0">
      <selection activeCell="E13" sqref="E13:R13"/>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75"/>
      <c r="B1" s="275"/>
      <c r="C1" s="141"/>
      <c r="L1" s="142"/>
      <c r="M1" s="142"/>
      <c r="N1" s="142"/>
      <c r="O1" s="1610" t="s">
        <v>580</v>
      </c>
      <c r="P1" s="1610"/>
      <c r="Q1" s="1610"/>
      <c r="R1" s="1610"/>
      <c r="AE1" s="294" t="s">
        <v>581</v>
      </c>
      <c r="AF1" s="295" t="s">
        <v>582</v>
      </c>
      <c r="AG1" s="295"/>
    </row>
    <row r="2" spans="1:33" ht="15" customHeight="1">
      <c r="A2" s="275"/>
      <c r="B2" s="275"/>
      <c r="C2" s="141"/>
      <c r="L2" s="142"/>
      <c r="M2" s="142"/>
      <c r="N2" s="142"/>
      <c r="O2" s="1610" t="s">
        <v>583</v>
      </c>
      <c r="P2" s="1610"/>
      <c r="Q2" s="1610"/>
      <c r="R2" s="1610"/>
      <c r="AE2" s="294"/>
      <c r="AF2" s="295"/>
      <c r="AG2" s="295"/>
    </row>
    <row r="3" spans="1:33" ht="15" customHeight="1">
      <c r="A3" s="275"/>
      <c r="B3" s="143"/>
      <c r="C3" s="144"/>
      <c r="D3" s="145"/>
      <c r="F3" s="146"/>
      <c r="L3" s="142"/>
      <c r="M3" s="142"/>
      <c r="N3" s="142"/>
      <c r="O3" s="1611">
        <f>'申請書・総括票（共通）'!L3</f>
        <v>0</v>
      </c>
      <c r="P3" s="1611"/>
      <c r="Q3" s="1611"/>
      <c r="R3" s="1611"/>
      <c r="AE3" s="294" t="s">
        <v>584</v>
      </c>
      <c r="AF3" s="295" t="s">
        <v>582</v>
      </c>
      <c r="AG3" s="294"/>
    </row>
    <row r="4" spans="1:33" ht="6.75" customHeight="1">
      <c r="A4" s="275"/>
      <c r="B4" s="143"/>
      <c r="C4" s="144"/>
      <c r="D4" s="145"/>
      <c r="L4" s="147"/>
      <c r="M4" s="147"/>
      <c r="N4" s="147"/>
      <c r="O4" s="147"/>
      <c r="P4" s="147"/>
      <c r="Q4" s="147"/>
      <c r="R4" s="147"/>
      <c r="AE4" s="294" t="s">
        <v>585</v>
      </c>
      <c r="AF4" s="295" t="s">
        <v>586</v>
      </c>
      <c r="AG4" s="294"/>
    </row>
    <row r="5" spans="1:33" ht="24" customHeight="1">
      <c r="A5" s="1576" t="s">
        <v>587</v>
      </c>
      <c r="B5" s="1576"/>
      <c r="C5" s="1576"/>
      <c r="D5" s="1576"/>
      <c r="E5" s="1576"/>
      <c r="F5" s="1576"/>
      <c r="G5" s="1576"/>
      <c r="H5" s="1576"/>
      <c r="I5" s="1576"/>
      <c r="J5" s="1576"/>
      <c r="K5" s="1576"/>
      <c r="L5" s="1576"/>
      <c r="M5" s="1576"/>
      <c r="N5" s="1576"/>
      <c r="O5" s="1576"/>
      <c r="P5" s="1576"/>
      <c r="Q5" s="1576"/>
      <c r="R5" s="1576"/>
      <c r="AE5" s="294" t="s">
        <v>65</v>
      </c>
      <c r="AF5" s="295" t="s">
        <v>588</v>
      </c>
      <c r="AG5" s="294"/>
    </row>
    <row r="6" spans="1:33" ht="8.25" customHeight="1">
      <c r="A6" s="272"/>
      <c r="B6" s="272"/>
      <c r="C6" s="272"/>
      <c r="D6" s="272"/>
      <c r="E6" s="272"/>
      <c r="F6" s="272"/>
      <c r="G6" s="272"/>
      <c r="H6" s="272"/>
      <c r="I6" s="272"/>
      <c r="J6" s="272"/>
      <c r="K6" s="272"/>
      <c r="L6" s="272"/>
      <c r="M6" s="272"/>
      <c r="N6" s="272"/>
      <c r="O6" s="272"/>
      <c r="P6" s="272"/>
      <c r="Q6" s="272"/>
      <c r="R6" s="272"/>
      <c r="AE6" s="294" t="s">
        <v>589</v>
      </c>
      <c r="AF6" s="295"/>
      <c r="AG6" s="294"/>
    </row>
    <row r="7" spans="1:33" ht="45" customHeight="1">
      <c r="A7" s="1129" t="s">
        <v>590</v>
      </c>
      <c r="B7" s="1179"/>
      <c r="C7" s="1577">
        <f>'申請書・総括票（共通）'!C19</f>
        <v>0</v>
      </c>
      <c r="D7" s="1577"/>
      <c r="E7" s="1577"/>
      <c r="F7" s="1577"/>
      <c r="G7" s="1577"/>
      <c r="H7" s="1577"/>
      <c r="I7" s="1577"/>
      <c r="J7" s="1577"/>
      <c r="K7" s="1577"/>
      <c r="L7" s="1577"/>
      <c r="M7" s="1577"/>
      <c r="N7" s="1577"/>
      <c r="O7" s="1577"/>
      <c r="P7" s="1577"/>
      <c r="Q7" s="1577"/>
      <c r="R7" s="1577"/>
      <c r="AE7" s="294" t="s">
        <v>591</v>
      </c>
      <c r="AF7" s="295"/>
      <c r="AG7" s="294"/>
    </row>
    <row r="8" spans="1:33" ht="44.25" customHeight="1">
      <c r="A8" s="1179" t="s">
        <v>592</v>
      </c>
      <c r="B8" s="1179"/>
      <c r="C8" s="1577">
        <f>'申請書・総括票（共通）'!B40</f>
        <v>0</v>
      </c>
      <c r="D8" s="1577"/>
      <c r="E8" s="1577"/>
      <c r="F8" s="1577"/>
      <c r="G8" s="1577"/>
      <c r="H8" s="1577"/>
      <c r="I8" s="1577"/>
      <c r="J8" s="1577"/>
      <c r="K8" s="1577"/>
      <c r="L8" s="1577"/>
      <c r="M8" s="1577"/>
      <c r="N8" s="1129" t="s">
        <v>593</v>
      </c>
      <c r="O8" s="1129"/>
      <c r="P8" s="1578">
        <f>'申請書・総括票（共通）'!A40</f>
        <v>1002</v>
      </c>
      <c r="Q8" s="1578"/>
      <c r="R8" s="1578"/>
    </row>
    <row r="9" spans="1:33" ht="36.75" customHeight="1">
      <c r="A9" s="1588" t="s">
        <v>594</v>
      </c>
      <c r="B9" s="1548"/>
      <c r="C9" s="1589"/>
      <c r="D9" s="1590"/>
      <c r="E9" s="1590"/>
      <c r="F9" s="1590"/>
      <c r="G9" s="1590"/>
      <c r="H9" s="1590"/>
      <c r="I9" s="1591"/>
      <c r="J9" s="1588" t="s">
        <v>595</v>
      </c>
      <c r="K9" s="1548"/>
      <c r="L9" s="1592"/>
      <c r="M9" s="1593"/>
      <c r="N9" s="1593"/>
      <c r="O9" s="1593"/>
      <c r="P9" s="1593"/>
      <c r="Q9" s="1593"/>
      <c r="R9" s="1594"/>
    </row>
    <row r="10" spans="1:33" ht="9" customHeight="1">
      <c r="R10" s="1"/>
    </row>
    <row r="11" spans="1:33" ht="18.75" customHeight="1">
      <c r="A11" s="148" t="s">
        <v>596</v>
      </c>
    </row>
    <row r="12" spans="1:33" ht="3.75" customHeight="1">
      <c r="A12" s="148"/>
    </row>
    <row r="13" spans="1:33" ht="47.25" customHeight="1">
      <c r="A13" s="1142" t="s">
        <v>597</v>
      </c>
      <c r="B13" s="1142"/>
      <c r="C13" s="1142"/>
      <c r="D13" s="1142"/>
      <c r="E13" s="1595"/>
      <c r="F13" s="1595"/>
      <c r="G13" s="1595"/>
      <c r="H13" s="1595"/>
      <c r="I13" s="1595"/>
      <c r="J13" s="1595"/>
      <c r="K13" s="1595"/>
      <c r="L13" s="1595"/>
      <c r="M13" s="1595"/>
      <c r="N13" s="1595"/>
      <c r="O13" s="1595"/>
      <c r="P13" s="1595"/>
      <c r="Q13" s="1595"/>
      <c r="R13" s="1595"/>
    </row>
    <row r="14" spans="1:33" ht="26.25" customHeight="1">
      <c r="A14" s="1552" t="s">
        <v>598</v>
      </c>
      <c r="B14" s="1553"/>
      <c r="C14" s="1553"/>
      <c r="D14" s="1554"/>
      <c r="E14" s="5"/>
      <c r="F14" s="149" t="s">
        <v>599</v>
      </c>
      <c r="G14" s="6"/>
      <c r="H14" s="150" t="s">
        <v>600</v>
      </c>
      <c r="I14" s="1555" t="s">
        <v>601</v>
      </c>
      <c r="J14" s="1553"/>
      <c r="K14" s="1553"/>
      <c r="L14" s="1556"/>
      <c r="M14" s="1579"/>
      <c r="N14" s="1580"/>
      <c r="O14" s="149" t="s">
        <v>602</v>
      </c>
      <c r="P14" s="1581"/>
      <c r="Q14" s="1581"/>
      <c r="R14" s="1582"/>
    </row>
    <row r="15" spans="1:33" ht="26.25" customHeight="1">
      <c r="A15" s="1583" t="s">
        <v>603</v>
      </c>
      <c r="B15" s="1584"/>
      <c r="C15" s="1584"/>
      <c r="D15" s="1585"/>
      <c r="E15" s="1586"/>
      <c r="F15" s="1587"/>
      <c r="G15" s="1587"/>
      <c r="H15" s="151" t="s">
        <v>512</v>
      </c>
      <c r="I15" s="1562" t="s">
        <v>604</v>
      </c>
      <c r="J15" s="1560"/>
      <c r="K15" s="1560"/>
      <c r="L15" s="1561"/>
      <c r="M15" s="1563"/>
      <c r="N15" s="1564"/>
      <c r="O15" s="1564"/>
      <c r="P15" s="1564"/>
      <c r="Q15" s="1564"/>
      <c r="R15" s="1565"/>
    </row>
    <row r="16" spans="1:33" ht="13.35" customHeight="1">
      <c r="A16" s="1571" t="s">
        <v>605</v>
      </c>
      <c r="B16" s="1572"/>
      <c r="C16" s="1572"/>
      <c r="D16" s="1573"/>
      <c r="E16" s="273" t="s">
        <v>606</v>
      </c>
      <c r="F16" s="1599" t="s">
        <v>607</v>
      </c>
      <c r="G16" s="1600"/>
      <c r="H16" s="1601"/>
      <c r="I16" s="1602" t="s">
        <v>608</v>
      </c>
      <c r="J16" s="1572"/>
      <c r="K16" s="1572"/>
      <c r="L16" s="1573"/>
      <c r="M16" s="436" t="s">
        <v>609</v>
      </c>
      <c r="N16" s="436" t="s">
        <v>610</v>
      </c>
      <c r="O16" s="436" t="s">
        <v>611</v>
      </c>
      <c r="P16" s="436" t="s">
        <v>612</v>
      </c>
      <c r="Q16" s="436" t="s">
        <v>613</v>
      </c>
      <c r="R16" s="436" t="s">
        <v>614</v>
      </c>
    </row>
    <row r="17" spans="1:21 16384:16384" ht="18" customHeight="1">
      <c r="A17" s="1596"/>
      <c r="B17" s="1597"/>
      <c r="C17" s="1597"/>
      <c r="D17" s="1598"/>
      <c r="E17" s="1604"/>
      <c r="F17" s="1545"/>
      <c r="G17" s="1384"/>
      <c r="H17" s="1546"/>
      <c r="I17" s="1603"/>
      <c r="J17" s="1597"/>
      <c r="K17" s="1597"/>
      <c r="L17" s="1598"/>
      <c r="M17" s="7"/>
      <c r="N17" s="7"/>
      <c r="O17" s="7"/>
      <c r="P17" s="7"/>
      <c r="Q17" s="7"/>
      <c r="R17" s="7"/>
    </row>
    <row r="18" spans="1:21 16384:16384" ht="13.35" customHeight="1">
      <c r="A18" s="1596"/>
      <c r="B18" s="1597"/>
      <c r="C18" s="1597"/>
      <c r="D18" s="1598"/>
      <c r="E18" s="1604"/>
      <c r="F18" s="1547" t="s">
        <v>615</v>
      </c>
      <c r="G18" s="1275"/>
      <c r="H18" s="1548"/>
      <c r="I18" s="1603"/>
      <c r="J18" s="1597"/>
      <c r="K18" s="1597"/>
      <c r="L18" s="1598"/>
      <c r="M18" s="152" t="s">
        <v>616</v>
      </c>
      <c r="N18" s="152" t="s">
        <v>617</v>
      </c>
      <c r="O18" s="152" t="s">
        <v>618</v>
      </c>
      <c r="P18" s="152" t="s">
        <v>619</v>
      </c>
      <c r="Q18" s="152" t="s">
        <v>620</v>
      </c>
      <c r="R18" s="152" t="s">
        <v>621</v>
      </c>
    </row>
    <row r="19" spans="1:21 16384:16384" ht="18" customHeight="1">
      <c r="A19" s="1552"/>
      <c r="B19" s="1553"/>
      <c r="C19" s="1553"/>
      <c r="D19" s="1556"/>
      <c r="E19" s="1605"/>
      <c r="F19" s="1549"/>
      <c r="G19" s="1550"/>
      <c r="H19" s="1551"/>
      <c r="I19" s="1555"/>
      <c r="J19" s="1553"/>
      <c r="K19" s="1553"/>
      <c r="L19" s="1556"/>
      <c r="M19" s="7"/>
      <c r="N19" s="7"/>
      <c r="O19" s="7"/>
      <c r="P19" s="7"/>
      <c r="Q19" s="7"/>
      <c r="R19" s="7"/>
    </row>
    <row r="20" spans="1:21 16384:16384" ht="26.25" customHeight="1">
      <c r="A20" s="1559" t="s">
        <v>622</v>
      </c>
      <c r="B20" s="1560"/>
      <c r="C20" s="1560"/>
      <c r="D20" s="1561"/>
      <c r="E20" s="1315"/>
      <c r="F20" s="1320"/>
      <c r="G20" s="1326"/>
      <c r="H20" s="1316"/>
      <c r="I20" s="1562" t="s">
        <v>623</v>
      </c>
      <c r="J20" s="1560"/>
      <c r="K20" s="1560"/>
      <c r="L20" s="1561"/>
      <c r="M20" s="1563"/>
      <c r="N20" s="1564"/>
      <c r="O20" s="1564"/>
      <c r="P20" s="1564"/>
      <c r="Q20" s="1564"/>
      <c r="R20" s="1565"/>
    </row>
    <row r="21" spans="1:21 16384:16384" ht="26.25" customHeight="1">
      <c r="A21" s="1566" t="s">
        <v>624</v>
      </c>
      <c r="B21" s="1567"/>
      <c r="C21" s="1567"/>
      <c r="D21" s="1568"/>
      <c r="E21" s="1569"/>
      <c r="F21" s="1570"/>
      <c r="G21" s="1570"/>
      <c r="H21" s="437" t="s">
        <v>625</v>
      </c>
      <c r="I21" s="1571" t="s">
        <v>626</v>
      </c>
      <c r="J21" s="1572"/>
      <c r="K21" s="1572"/>
      <c r="L21" s="1573"/>
      <c r="M21" s="1574"/>
      <c r="N21" s="1575"/>
      <c r="O21" s="1283" t="s">
        <v>512</v>
      </c>
      <c r="P21" s="1283"/>
      <c r="Q21" s="1283"/>
      <c r="R21" s="1284"/>
    </row>
    <row r="22" spans="1:21 16384:16384" ht="9.9499999999999993" customHeight="1">
      <c r="A22" s="1521" t="s">
        <v>627</v>
      </c>
      <c r="B22" s="1522"/>
      <c r="C22" s="1522"/>
      <c r="D22" s="1523"/>
      <c r="E22" s="153" t="s">
        <v>628</v>
      </c>
      <c r="F22" s="1530"/>
      <c r="G22" s="1531"/>
      <c r="H22" s="437" t="s">
        <v>625</v>
      </c>
      <c r="I22" s="1532" t="s">
        <v>629</v>
      </c>
      <c r="J22" s="1522"/>
      <c r="K22" s="1522"/>
      <c r="L22" s="1523"/>
      <c r="M22" s="153" t="s">
        <v>628</v>
      </c>
      <c r="N22" s="1537"/>
      <c r="O22" s="1538"/>
      <c r="P22" s="1289" t="s">
        <v>512</v>
      </c>
      <c r="Q22" s="1289"/>
      <c r="R22" s="1290"/>
    </row>
    <row r="23" spans="1:21 16384:16384" ht="9.9499999999999993" customHeight="1">
      <c r="A23" s="1524"/>
      <c r="B23" s="1525"/>
      <c r="C23" s="1525"/>
      <c r="D23" s="1526"/>
      <c r="E23" s="154" t="s">
        <v>630</v>
      </c>
      <c r="F23" s="1539"/>
      <c r="G23" s="1540"/>
      <c r="H23" s="155" t="s">
        <v>625</v>
      </c>
      <c r="I23" s="1533"/>
      <c r="J23" s="1525"/>
      <c r="K23" s="1525"/>
      <c r="L23" s="1526"/>
      <c r="M23" s="154" t="s">
        <v>630</v>
      </c>
      <c r="N23" s="1541"/>
      <c r="O23" s="1542"/>
      <c r="P23" s="1254" t="s">
        <v>512</v>
      </c>
      <c r="Q23" s="1254"/>
      <c r="R23" s="1255"/>
    </row>
    <row r="24" spans="1:21 16384:16384" ht="9.9499999999999993" customHeight="1">
      <c r="A24" s="1527"/>
      <c r="B24" s="1528"/>
      <c r="C24" s="1528"/>
      <c r="D24" s="1529"/>
      <c r="E24" s="156" t="s">
        <v>631</v>
      </c>
      <c r="F24" s="1543"/>
      <c r="G24" s="1544"/>
      <c r="H24" s="157" t="s">
        <v>625</v>
      </c>
      <c r="I24" s="1534"/>
      <c r="J24" s="1535"/>
      <c r="K24" s="1535"/>
      <c r="L24" s="1536"/>
      <c r="M24" s="156" t="s">
        <v>631</v>
      </c>
      <c r="N24" s="1557"/>
      <c r="O24" s="1558"/>
      <c r="P24" s="1508" t="s">
        <v>512</v>
      </c>
      <c r="Q24" s="1508"/>
      <c r="R24" s="1509"/>
    </row>
    <row r="25" spans="1:21 16384:16384" ht="30.95" customHeight="1">
      <c r="A25" s="1500" t="s">
        <v>632</v>
      </c>
      <c r="B25" s="1501"/>
      <c r="C25" s="1501"/>
      <c r="D25" s="1510"/>
      <c r="E25" s="1511" t="s">
        <v>633</v>
      </c>
      <c r="F25" s="1512"/>
      <c r="G25" s="1512"/>
      <c r="H25" s="1512"/>
      <c r="I25" s="1512"/>
      <c r="J25" s="1513" t="s">
        <v>634</v>
      </c>
      <c r="K25" s="1514"/>
      <c r="L25" s="1514"/>
      <c r="M25" s="1514"/>
      <c r="N25" s="1515"/>
      <c r="O25" s="1512" t="s">
        <v>635</v>
      </c>
      <c r="P25" s="1514"/>
      <c r="Q25" s="1514"/>
      <c r="R25" s="1515"/>
    </row>
    <row r="26" spans="1:21 16384:16384" ht="18" customHeight="1">
      <c r="A26" s="1502"/>
      <c r="B26" s="1503"/>
      <c r="C26" s="1503"/>
      <c r="D26" s="1504"/>
      <c r="E26" s="1516"/>
      <c r="F26" s="1517"/>
      <c r="G26" s="1517"/>
      <c r="H26" s="1517"/>
      <c r="I26" s="1517"/>
      <c r="J26" s="1516"/>
      <c r="K26" s="1517"/>
      <c r="L26" s="1517"/>
      <c r="M26" s="1517"/>
      <c r="N26" s="1518"/>
      <c r="O26" s="1519"/>
      <c r="P26" s="1519"/>
      <c r="Q26" s="1519"/>
      <c r="R26" s="1520"/>
    </row>
    <row r="27" spans="1:21 16384:16384" ht="28.5" customHeight="1">
      <c r="A27" s="1500" t="s">
        <v>636</v>
      </c>
      <c r="B27" s="1501"/>
      <c r="C27" s="1501"/>
      <c r="D27" s="1501"/>
      <c r="E27" s="1505" t="s">
        <v>637</v>
      </c>
      <c r="F27" s="1506"/>
      <c r="G27" s="1506"/>
      <c r="H27" s="1506"/>
      <c r="I27" s="1507"/>
      <c r="J27" s="1505" t="s">
        <v>638</v>
      </c>
      <c r="K27" s="1506"/>
      <c r="L27" s="1506"/>
      <c r="M27" s="1506"/>
      <c r="N27" s="1507"/>
      <c r="O27" s="1505" t="s">
        <v>639</v>
      </c>
      <c r="P27" s="1506"/>
      <c r="Q27" s="1506"/>
      <c r="R27" s="1507"/>
    </row>
    <row r="28" spans="1:21 16384:16384" ht="18" customHeight="1">
      <c r="A28" s="1502"/>
      <c r="B28" s="1503"/>
      <c r="C28" s="1503"/>
      <c r="D28" s="1504"/>
      <c r="E28" s="1206"/>
      <c r="F28" s="1209"/>
      <c r="G28" s="1209"/>
      <c r="H28" s="1209"/>
      <c r="I28" s="1209"/>
      <c r="J28" s="1206"/>
      <c r="K28" s="1209"/>
      <c r="L28" s="1209"/>
      <c r="M28" s="1209"/>
      <c r="N28" s="1207"/>
      <c r="O28" s="1264"/>
      <c r="P28" s="1264"/>
      <c r="Q28" s="1264"/>
      <c r="R28" s="1265"/>
      <c r="U28" s="299"/>
      <c r="XFD28" s="299"/>
    </row>
    <row r="29" spans="1:21 16384:16384" ht="43.5" customHeight="1">
      <c r="A29" s="1473" t="s">
        <v>640</v>
      </c>
      <c r="B29" s="1474"/>
      <c r="C29" s="1474"/>
      <c r="D29" s="1474"/>
      <c r="E29" s="1475"/>
      <c r="F29" s="1476"/>
      <c r="G29" s="1476"/>
      <c r="H29" s="1476"/>
      <c r="I29" s="1476"/>
      <c r="J29" s="1476"/>
      <c r="K29" s="1476"/>
      <c r="L29" s="1476"/>
      <c r="M29" s="1476"/>
      <c r="N29" s="1476"/>
      <c r="O29" s="1476"/>
      <c r="P29" s="1476"/>
      <c r="Q29" s="1476"/>
      <c r="R29" s="1477"/>
    </row>
    <row r="30" spans="1:21 16384:16384" s="2" customFormat="1" ht="11.25" customHeight="1">
      <c r="A30" s="1478" t="s">
        <v>641</v>
      </c>
      <c r="B30" s="1479"/>
      <c r="C30" s="1479"/>
      <c r="D30" s="1480"/>
      <c r="E30" s="1487" t="s">
        <v>642</v>
      </c>
      <c r="F30" s="1488"/>
      <c r="G30" s="1488"/>
      <c r="H30" s="1489" t="s">
        <v>643</v>
      </c>
      <c r="I30" s="1489"/>
      <c r="J30" s="1489"/>
      <c r="K30" s="1489" t="s">
        <v>644</v>
      </c>
      <c r="L30" s="1489"/>
      <c r="M30" s="1489"/>
      <c r="N30" s="1489" t="s">
        <v>645</v>
      </c>
      <c r="O30" s="1489"/>
      <c r="P30" s="1489"/>
      <c r="Q30" s="1490"/>
      <c r="R30" s="1491"/>
    </row>
    <row r="31" spans="1:21 16384:16384" s="2" customFormat="1" ht="11.25" customHeight="1">
      <c r="A31" s="1481"/>
      <c r="B31" s="1482"/>
      <c r="C31" s="1482"/>
      <c r="D31" s="1483"/>
      <c r="E31" s="1494"/>
      <c r="F31" s="1496"/>
      <c r="G31" s="1495"/>
      <c r="H31" s="1494"/>
      <c r="I31" s="1496"/>
      <c r="J31" s="1495"/>
      <c r="K31" s="1494"/>
      <c r="L31" s="1496"/>
      <c r="M31" s="1495"/>
      <c r="N31" s="1494"/>
      <c r="O31" s="1496"/>
      <c r="P31" s="1495"/>
      <c r="Q31" s="1492"/>
      <c r="R31" s="1493"/>
    </row>
    <row r="32" spans="1:21 16384:16384" s="2" customFormat="1" ht="11.25" customHeight="1">
      <c r="A32" s="1481"/>
      <c r="B32" s="1482"/>
      <c r="C32" s="1482"/>
      <c r="D32" s="1483"/>
      <c r="E32" s="1498" t="s">
        <v>646</v>
      </c>
      <c r="F32" s="1498"/>
      <c r="G32" s="1498"/>
      <c r="H32" s="1498"/>
      <c r="I32" s="1489" t="s">
        <v>647</v>
      </c>
      <c r="J32" s="1489"/>
      <c r="K32" s="1489"/>
      <c r="L32" s="1489"/>
      <c r="M32" s="1489" t="s">
        <v>648</v>
      </c>
      <c r="N32" s="1489"/>
      <c r="O32" s="1489"/>
      <c r="P32" s="1489"/>
      <c r="Q32" s="1492"/>
      <c r="R32" s="1493"/>
    </row>
    <row r="33" spans="1:26" s="2" customFormat="1" ht="11.25" customHeight="1">
      <c r="A33" s="1481"/>
      <c r="B33" s="1482"/>
      <c r="C33" s="1482"/>
      <c r="D33" s="1483"/>
      <c r="E33" s="1497"/>
      <c r="F33" s="1497"/>
      <c r="G33" s="1497"/>
      <c r="H33" s="1494"/>
      <c r="I33" s="1499"/>
      <c r="J33" s="1499"/>
      <c r="K33" s="1499"/>
      <c r="L33" s="1499"/>
      <c r="M33" s="1499"/>
      <c r="N33" s="1499"/>
      <c r="O33" s="1499"/>
      <c r="P33" s="1499"/>
      <c r="Q33" s="1492"/>
      <c r="R33" s="1493"/>
    </row>
    <row r="34" spans="1:26" s="2" customFormat="1" ht="11.25" customHeight="1">
      <c r="A34" s="1481"/>
      <c r="B34" s="1482"/>
      <c r="C34" s="1482"/>
      <c r="D34" s="1483"/>
      <c r="E34" s="1489" t="s">
        <v>649</v>
      </c>
      <c r="F34" s="1489"/>
      <c r="G34" s="1489"/>
      <c r="H34" s="1489"/>
      <c r="I34" s="1489" t="s">
        <v>650</v>
      </c>
      <c r="J34" s="1489"/>
      <c r="K34" s="1489"/>
      <c r="L34" s="1489"/>
      <c r="M34" s="1489" t="s">
        <v>651</v>
      </c>
      <c r="N34" s="1489"/>
      <c r="O34" s="1489"/>
      <c r="P34" s="1489"/>
      <c r="Q34" s="1492"/>
      <c r="R34" s="1493"/>
    </row>
    <row r="35" spans="1:26" s="2" customFormat="1" ht="11.25" customHeight="1">
      <c r="A35" s="1484"/>
      <c r="B35" s="1485"/>
      <c r="C35" s="1485"/>
      <c r="D35" s="1486"/>
      <c r="E35" s="1497"/>
      <c r="F35" s="1497"/>
      <c r="G35" s="1497"/>
      <c r="H35" s="1497"/>
      <c r="I35" s="1497"/>
      <c r="J35" s="1497"/>
      <c r="K35" s="1497"/>
      <c r="L35" s="1497"/>
      <c r="M35" s="1497"/>
      <c r="N35" s="1497"/>
      <c r="O35" s="1497"/>
      <c r="P35" s="1497"/>
      <c r="Q35" s="1494"/>
      <c r="R35" s="1495"/>
    </row>
    <row r="36" spans="1:26" s="2" customFormat="1" ht="57" customHeight="1">
      <c r="A36" s="1272" t="s">
        <v>652</v>
      </c>
      <c r="B36" s="1273"/>
      <c r="C36" s="1273"/>
      <c r="D36" s="1273"/>
      <c r="E36" s="1143"/>
      <c r="F36" s="1283"/>
      <c r="G36" s="1283"/>
      <c r="H36" s="1283"/>
      <c r="I36" s="1283"/>
      <c r="J36" s="1283"/>
      <c r="K36" s="1283"/>
      <c r="L36" s="1283"/>
      <c r="M36" s="1283"/>
      <c r="N36" s="1283"/>
      <c r="O36" s="1283"/>
      <c r="P36" s="1283"/>
      <c r="Q36" s="1283"/>
      <c r="R36" s="1284"/>
    </row>
    <row r="37" spans="1:26" s="2" customFormat="1" ht="19.5" customHeight="1">
      <c r="A37" s="1444" t="s">
        <v>653</v>
      </c>
      <c r="B37" s="1444"/>
      <c r="C37" s="1444"/>
      <c r="D37" s="1444"/>
      <c r="E37" s="1444"/>
      <c r="F37" s="1444"/>
      <c r="G37" s="1444"/>
      <c r="H37" s="1444"/>
      <c r="I37" s="1444"/>
      <c r="J37" s="1444"/>
      <c r="K37" s="1444"/>
      <c r="L37" s="1444"/>
      <c r="M37" s="1444"/>
      <c r="N37" s="1444"/>
      <c r="O37" s="1444"/>
      <c r="P37" s="1444"/>
      <c r="Q37" s="1444"/>
      <c r="R37" s="1444"/>
    </row>
    <row r="38" spans="1:26" s="2" customFormat="1" ht="28.5" customHeight="1">
      <c r="A38" s="1444"/>
      <c r="B38" s="1444"/>
      <c r="C38" s="1444"/>
      <c r="D38" s="1444"/>
      <c r="E38" s="1444"/>
      <c r="F38" s="1444"/>
      <c r="G38" s="1444"/>
      <c r="H38" s="1444"/>
      <c r="I38" s="1444"/>
      <c r="J38" s="1444"/>
      <c r="K38" s="1444"/>
      <c r="L38" s="1444"/>
      <c r="M38" s="1444"/>
      <c r="N38" s="1444"/>
      <c r="O38" s="1444"/>
      <c r="P38" s="1444"/>
      <c r="Q38" s="1444"/>
      <c r="R38" s="1444"/>
    </row>
    <row r="39" spans="1:26" s="2" customFormat="1" ht="11.25">
      <c r="A39" s="1444" t="s">
        <v>654</v>
      </c>
      <c r="B39" s="1444"/>
      <c r="C39" s="1444"/>
      <c r="D39" s="1444"/>
      <c r="E39" s="1444"/>
      <c r="F39" s="1444"/>
      <c r="G39" s="1444"/>
      <c r="H39" s="1444"/>
      <c r="I39" s="1444"/>
      <c r="J39" s="1444"/>
      <c r="K39" s="1444"/>
      <c r="L39" s="1444"/>
      <c r="M39" s="1444"/>
      <c r="N39" s="1444"/>
      <c r="O39" s="1444"/>
      <c r="P39" s="1444"/>
      <c r="Q39" s="1444"/>
      <c r="R39" s="1444"/>
    </row>
    <row r="40" spans="1:26" s="2" customFormat="1" ht="11.25">
      <c r="A40" s="1444"/>
      <c r="B40" s="1444"/>
      <c r="C40" s="1444"/>
      <c r="D40" s="1444"/>
      <c r="E40" s="1444"/>
      <c r="F40" s="1444"/>
      <c r="G40" s="1444"/>
      <c r="H40" s="1444"/>
      <c r="I40" s="1444"/>
      <c r="J40" s="1444"/>
      <c r="K40" s="1444"/>
      <c r="L40" s="1444"/>
      <c r="M40" s="1444"/>
      <c r="N40" s="1444"/>
      <c r="O40" s="1444"/>
      <c r="P40" s="1444"/>
      <c r="Q40" s="1444"/>
      <c r="R40" s="1444"/>
    </row>
    <row r="41" spans="1:26" s="2" customFormat="1" ht="24" customHeight="1">
      <c r="A41" s="1444"/>
      <c r="B41" s="1444"/>
      <c r="C41" s="1444"/>
      <c r="D41" s="1444"/>
      <c r="E41" s="1444"/>
      <c r="F41" s="1444"/>
      <c r="G41" s="1444"/>
      <c r="H41" s="1444"/>
      <c r="I41" s="1444"/>
      <c r="J41" s="1444"/>
      <c r="K41" s="1444"/>
      <c r="L41" s="1444"/>
      <c r="M41" s="1444"/>
      <c r="N41" s="1444"/>
      <c r="O41" s="1444"/>
      <c r="P41" s="1444"/>
      <c r="Q41" s="1444"/>
      <c r="R41" s="1444"/>
    </row>
    <row r="42" spans="1:26" s="2" customFormat="1">
      <c r="A42" s="1444" t="s">
        <v>655</v>
      </c>
      <c r="B42" s="1444"/>
      <c r="C42" s="1444"/>
      <c r="D42" s="1444"/>
      <c r="E42" s="1444"/>
      <c r="F42" s="1444"/>
      <c r="G42" s="1444"/>
      <c r="H42" s="1444"/>
      <c r="I42" s="1444"/>
      <c r="J42" s="1444"/>
      <c r="K42" s="1444"/>
      <c r="L42" s="1444"/>
      <c r="M42" s="1444"/>
      <c r="N42" s="1444"/>
      <c r="O42" s="1444"/>
      <c r="P42" s="1444"/>
      <c r="Q42" s="1444"/>
      <c r="R42" s="1444"/>
    </row>
    <row r="43" spans="1:26" s="2" customFormat="1" ht="11.25">
      <c r="A43" s="158" t="s">
        <v>656</v>
      </c>
      <c r="B43" s="276"/>
      <c r="C43" s="276"/>
      <c r="D43" s="276"/>
      <c r="E43" s="276"/>
      <c r="F43" s="276"/>
      <c r="G43" s="158"/>
      <c r="H43" s="276"/>
      <c r="I43" s="276"/>
      <c r="J43" s="276"/>
      <c r="K43" s="276"/>
      <c r="L43" s="276"/>
      <c r="M43" s="276"/>
      <c r="N43" s="276"/>
      <c r="O43" s="276"/>
      <c r="P43" s="276"/>
      <c r="Q43" s="276"/>
      <c r="R43" s="276"/>
    </row>
    <row r="44" spans="1:26" s="2" customFormat="1">
      <c r="A44" s="1367" t="s">
        <v>657</v>
      </c>
      <c r="B44" s="1367"/>
      <c r="C44" s="1367"/>
      <c r="D44" s="1368"/>
      <c r="E44" s="562"/>
      <c r="F44" s="562"/>
      <c r="G44" s="562"/>
      <c r="H44" s="562"/>
      <c r="I44" s="562"/>
      <c r="J44" s="562"/>
      <c r="K44" s="562"/>
      <c r="L44" s="562"/>
      <c r="M44" s="562"/>
      <c r="N44" s="562"/>
      <c r="O44" s="562"/>
      <c r="P44" s="562"/>
      <c r="Q44" s="562"/>
      <c r="R44" s="562"/>
      <c r="S44" s="3"/>
      <c r="T44" s="36"/>
      <c r="U44" s="36"/>
      <c r="V44" s="36"/>
      <c r="W44" s="36"/>
      <c r="X44" s="36"/>
      <c r="Y44" s="36"/>
      <c r="Z44" s="36"/>
    </row>
    <row r="45" spans="1:26" s="2" customFormat="1">
      <c r="A45" s="1367"/>
      <c r="B45" s="1367"/>
      <c r="C45" s="1367"/>
      <c r="D45" s="562"/>
      <c r="E45" s="562"/>
      <c r="F45" s="562"/>
      <c r="G45" s="562"/>
      <c r="H45" s="562"/>
      <c r="I45" s="562"/>
      <c r="J45" s="562"/>
      <c r="K45" s="562"/>
      <c r="L45" s="562"/>
      <c r="M45" s="562"/>
      <c r="N45" s="562"/>
      <c r="O45" s="562"/>
      <c r="P45" s="562"/>
      <c r="Q45" s="562"/>
      <c r="R45" s="562"/>
      <c r="S45" s="3"/>
      <c r="T45" s="36"/>
      <c r="U45" s="36"/>
      <c r="V45" s="36"/>
      <c r="W45" s="36"/>
      <c r="X45" s="36"/>
      <c r="Y45" s="36"/>
      <c r="Z45" s="36"/>
    </row>
    <row r="46" spans="1:26" s="301" customFormat="1" ht="31.5" customHeight="1">
      <c r="A46" s="1379" t="s">
        <v>994</v>
      </c>
      <c r="B46" s="1368"/>
      <c r="C46" s="1368"/>
      <c r="D46" s="1368"/>
      <c r="E46" s="1368"/>
      <c r="F46" s="1368"/>
      <c r="G46" s="1368"/>
      <c r="H46" s="1368"/>
      <c r="I46" s="1368"/>
      <c r="J46" s="1368"/>
      <c r="K46" s="1368"/>
      <c r="L46" s="1368"/>
      <c r="M46" s="1368"/>
      <c r="N46" s="1368"/>
      <c r="O46" s="1368"/>
      <c r="P46" s="1368"/>
      <c r="Q46" s="1368"/>
      <c r="R46" s="1368"/>
      <c r="S46" s="344"/>
      <c r="T46" s="344"/>
      <c r="U46" s="344"/>
      <c r="V46" s="344"/>
      <c r="W46" s="344"/>
      <c r="X46" s="344"/>
      <c r="Y46" s="344"/>
      <c r="Z46" s="344"/>
    </row>
    <row r="47" spans="1:26" s="2" customFormat="1" ht="12" customHeight="1">
      <c r="A47" s="1369" t="s">
        <v>659</v>
      </c>
      <c r="B47" s="1370"/>
      <c r="C47" s="1370"/>
      <c r="D47" s="1371"/>
      <c r="E47" s="1396" t="s">
        <v>660</v>
      </c>
      <c r="F47" s="1396"/>
      <c r="G47" s="1396"/>
      <c r="H47" s="1396"/>
      <c r="I47" s="1396"/>
      <c r="J47" s="1396"/>
      <c r="K47" s="1396"/>
      <c r="L47" s="1396"/>
      <c r="M47" s="1396"/>
      <c r="N47" s="1396"/>
      <c r="O47" s="1396"/>
      <c r="P47" s="1396"/>
      <c r="Q47" s="1396"/>
      <c r="R47" s="1396"/>
      <c r="S47" s="3"/>
      <c r="T47" s="36"/>
      <c r="U47" s="36"/>
      <c r="V47" s="36"/>
      <c r="W47" s="36"/>
      <c r="X47" s="36"/>
      <c r="Y47" s="36"/>
      <c r="Z47" s="36"/>
    </row>
    <row r="48" spans="1:26" s="2" customFormat="1" ht="30" customHeight="1">
      <c r="A48" s="833"/>
      <c r="B48" s="834"/>
      <c r="C48" s="834"/>
      <c r="D48" s="1372"/>
      <c r="E48" s="1397"/>
      <c r="F48" s="1396"/>
      <c r="G48" s="1396"/>
      <c r="H48" s="1396"/>
      <c r="I48" s="1396"/>
      <c r="J48" s="1396"/>
      <c r="K48" s="1396"/>
      <c r="L48" s="1396"/>
      <c r="M48" s="1396"/>
      <c r="N48" s="1396"/>
      <c r="O48" s="1396"/>
      <c r="P48" s="1396"/>
      <c r="Q48" s="1396"/>
      <c r="R48" s="1396"/>
      <c r="S48" s="3"/>
      <c r="T48" s="36"/>
      <c r="U48" s="36"/>
      <c r="V48" s="36"/>
      <c r="W48" s="36"/>
      <c r="X48" s="36"/>
      <c r="Y48" s="36"/>
      <c r="Z48" s="36"/>
    </row>
    <row r="49" spans="1:26" s="2" customFormat="1" ht="22.5" customHeight="1">
      <c r="A49" s="833"/>
      <c r="B49" s="834"/>
      <c r="C49" s="834"/>
      <c r="D49" s="1372"/>
      <c r="E49" s="345"/>
      <c r="F49" s="1376" t="s">
        <v>661</v>
      </c>
      <c r="G49" s="1377"/>
      <c r="H49" s="1377"/>
      <c r="I49" s="1377"/>
      <c r="J49" s="1377"/>
      <c r="K49" s="1377"/>
      <c r="L49" s="1377"/>
      <c r="M49" s="1377"/>
      <c r="N49" s="1377"/>
      <c r="O49" s="1377"/>
      <c r="P49" s="1377"/>
      <c r="Q49" s="1377"/>
      <c r="R49" s="1378"/>
      <c r="S49" s="146" t="str">
        <f>IF(COUNTIF(ロール対応表ｰ1002!$D$58:$S$58,F49)=0,"【ERROR正しいロールを選択してください】","")</f>
        <v/>
      </c>
      <c r="T49" s="36"/>
      <c r="U49" s="36"/>
      <c r="V49" s="36"/>
      <c r="W49" s="36"/>
      <c r="X49" s="36"/>
      <c r="Y49" s="36"/>
      <c r="Z49" s="36"/>
    </row>
    <row r="50" spans="1:26" s="2" customFormat="1" ht="12" customHeight="1">
      <c r="A50" s="833"/>
      <c r="B50" s="834"/>
      <c r="C50" s="834"/>
      <c r="D50" s="1372"/>
      <c r="E50" s="1397" t="s">
        <v>662</v>
      </c>
      <c r="F50" s="1396"/>
      <c r="G50" s="1396"/>
      <c r="H50" s="1396"/>
      <c r="I50" s="1396"/>
      <c r="J50" s="1396"/>
      <c r="K50" s="1396"/>
      <c r="L50" s="1396"/>
      <c r="M50" s="1396"/>
      <c r="N50" s="1396"/>
      <c r="O50" s="1396"/>
      <c r="P50" s="1396"/>
      <c r="Q50" s="1396"/>
      <c r="R50" s="1396"/>
      <c r="S50" s="146"/>
      <c r="T50" s="36"/>
      <c r="U50" s="36"/>
      <c r="V50" s="36"/>
      <c r="W50" s="36"/>
      <c r="X50" s="36"/>
      <c r="Y50" s="36"/>
      <c r="Z50" s="36"/>
    </row>
    <row r="51" spans="1:26" s="2" customFormat="1" ht="22.5" customHeight="1">
      <c r="A51" s="1373"/>
      <c r="B51" s="1374"/>
      <c r="C51" s="1374"/>
      <c r="D51" s="1375"/>
      <c r="E51" s="346"/>
      <c r="F51" s="1376" t="s">
        <v>663</v>
      </c>
      <c r="G51" s="1377"/>
      <c r="H51" s="1377"/>
      <c r="I51" s="1377"/>
      <c r="J51" s="1377"/>
      <c r="K51" s="1377"/>
      <c r="L51" s="1377"/>
      <c r="M51" s="1377"/>
      <c r="N51" s="1377"/>
      <c r="O51" s="1377"/>
      <c r="P51" s="1377"/>
      <c r="Q51" s="1377"/>
      <c r="R51" s="1378"/>
      <c r="S51" s="146" t="str">
        <f>IF(COUNTIF(ロール対応表ｰ1002!$D$59:$S$59,F51)=0,"【ERROR正しいロールを選択してください】","")</f>
        <v/>
      </c>
      <c r="T51" s="36"/>
      <c r="U51" s="36"/>
      <c r="V51" s="36"/>
      <c r="W51" s="36"/>
      <c r="X51" s="36"/>
      <c r="Y51" s="36"/>
      <c r="Z51" s="36"/>
    </row>
    <row r="52" spans="1:26" s="2" customFormat="1" ht="30" customHeight="1">
      <c r="A52" s="1396" t="s">
        <v>664</v>
      </c>
      <c r="B52" s="1396"/>
      <c r="C52" s="1396"/>
      <c r="D52" s="1396"/>
      <c r="E52" s="2089" t="s">
        <v>665</v>
      </c>
      <c r="F52" s="2090"/>
      <c r="G52" s="2090"/>
      <c r="H52" s="2090"/>
      <c r="I52" s="2090"/>
      <c r="J52" s="2090"/>
      <c r="K52" s="2090"/>
      <c r="L52" s="2090"/>
      <c r="M52" s="2090"/>
      <c r="N52" s="2090"/>
      <c r="O52" s="2091"/>
      <c r="P52" s="2092"/>
      <c r="Q52" s="2093"/>
      <c r="R52" s="2094"/>
      <c r="S52" s="3"/>
      <c r="T52" s="36"/>
      <c r="U52" s="36"/>
      <c r="V52" s="36"/>
      <c r="W52" s="36"/>
      <c r="X52" s="36"/>
      <c r="Y52" s="36"/>
      <c r="Z52" s="36"/>
    </row>
    <row r="53" spans="1:26" s="2" customFormat="1" ht="48.75" customHeight="1">
      <c r="A53" s="1396"/>
      <c r="B53" s="1396"/>
      <c r="C53" s="1396"/>
      <c r="D53" s="1396"/>
      <c r="E53" s="1615" t="s">
        <v>995</v>
      </c>
      <c r="F53" s="1616"/>
      <c r="G53" s="1616"/>
      <c r="H53" s="1616"/>
      <c r="I53" s="1616"/>
      <c r="J53" s="1616"/>
      <c r="K53" s="1616"/>
      <c r="L53" s="1616"/>
      <c r="M53" s="1616"/>
      <c r="N53" s="1616"/>
      <c r="O53" s="1616"/>
      <c r="P53" s="1616"/>
      <c r="Q53" s="1616"/>
      <c r="R53" s="1616"/>
      <c r="S53" s="3"/>
      <c r="T53" s="36"/>
      <c r="U53" s="36"/>
      <c r="V53" s="36"/>
      <c r="W53" s="36"/>
      <c r="X53" s="36"/>
      <c r="Y53" s="36"/>
      <c r="Z53" s="36"/>
    </row>
    <row r="54" spans="1:26" s="2" customFormat="1" ht="23.25" customHeight="1">
      <c r="A54" s="1396"/>
      <c r="B54" s="1396"/>
      <c r="C54" s="1396"/>
      <c r="D54" s="1396"/>
      <c r="E54" s="365"/>
      <c r="F54" s="2095" t="s">
        <v>667</v>
      </c>
      <c r="G54" s="2096"/>
      <c r="H54" s="2096"/>
      <c r="I54" s="2096"/>
      <c r="J54" s="2096"/>
      <c r="K54" s="2096"/>
      <c r="L54" s="2096"/>
      <c r="M54" s="2096"/>
      <c r="N54" s="2096"/>
      <c r="O54" s="2096"/>
      <c r="P54" s="2096"/>
      <c r="Q54" s="2096"/>
      <c r="R54" s="2097"/>
      <c r="S54" s="3"/>
      <c r="T54" s="36"/>
      <c r="U54" s="36"/>
      <c r="V54" s="36"/>
      <c r="W54" s="36"/>
      <c r="X54" s="36"/>
      <c r="Y54" s="36"/>
      <c r="Z54" s="36"/>
    </row>
    <row r="55" spans="1:26" s="2" customFormat="1" ht="23.25" customHeight="1">
      <c r="A55" s="1396"/>
      <c r="B55" s="1396"/>
      <c r="C55" s="1396"/>
      <c r="D55" s="1396"/>
      <c r="E55" s="365"/>
      <c r="F55" s="2095" t="s">
        <v>668</v>
      </c>
      <c r="G55" s="2096"/>
      <c r="H55" s="2096"/>
      <c r="I55" s="2096"/>
      <c r="J55" s="2096"/>
      <c r="K55" s="2096"/>
      <c r="L55" s="2096"/>
      <c r="M55" s="2096"/>
      <c r="N55" s="2096"/>
      <c r="O55" s="2096"/>
      <c r="P55" s="2096"/>
      <c r="Q55" s="2096"/>
      <c r="R55" s="2097"/>
      <c r="S55" s="3"/>
      <c r="T55" s="36"/>
      <c r="U55" s="36"/>
      <c r="V55" s="36"/>
      <c r="W55" s="36"/>
      <c r="X55" s="36"/>
      <c r="Y55" s="36"/>
      <c r="Z55" s="36"/>
    </row>
    <row r="56" spans="1:26" s="2" customFormat="1" ht="23.25" customHeight="1">
      <c r="A56" s="1396"/>
      <c r="B56" s="1396"/>
      <c r="C56" s="1396"/>
      <c r="D56" s="1396"/>
      <c r="E56" s="365"/>
      <c r="F56" s="2095" t="s">
        <v>669</v>
      </c>
      <c r="G56" s="2096"/>
      <c r="H56" s="2096"/>
      <c r="I56" s="2096"/>
      <c r="J56" s="2096"/>
      <c r="K56" s="2096"/>
      <c r="L56" s="2096"/>
      <c r="M56" s="2096"/>
      <c r="N56" s="2096"/>
      <c r="O56" s="2096"/>
      <c r="P56" s="2096"/>
      <c r="Q56" s="2096"/>
      <c r="R56" s="2097"/>
      <c r="S56" s="3"/>
      <c r="T56" s="36"/>
      <c r="U56" s="36"/>
      <c r="V56" s="36"/>
      <c r="W56" s="36"/>
      <c r="X56" s="36"/>
      <c r="Y56" s="36"/>
      <c r="Z56" s="36"/>
    </row>
    <row r="57" spans="1:26" s="2" customFormat="1" ht="23.25" customHeight="1">
      <c r="A57" s="1396"/>
      <c r="B57" s="1396"/>
      <c r="C57" s="1396"/>
      <c r="D57" s="1396"/>
      <c r="E57" s="365"/>
      <c r="F57" s="2095" t="s">
        <v>996</v>
      </c>
      <c r="G57" s="2096"/>
      <c r="H57" s="2096"/>
      <c r="I57" s="2096"/>
      <c r="J57" s="2096"/>
      <c r="K57" s="2096"/>
      <c r="L57" s="2096"/>
      <c r="M57" s="2096"/>
      <c r="N57" s="2096"/>
      <c r="O57" s="2096"/>
      <c r="P57" s="2096"/>
      <c r="Q57" s="2096"/>
      <c r="R57" s="2097"/>
      <c r="S57" s="3"/>
      <c r="T57" s="36"/>
      <c r="U57" s="36"/>
      <c r="V57" s="36"/>
      <c r="W57" s="36"/>
      <c r="X57" s="36"/>
      <c r="Y57" s="36"/>
      <c r="Z57" s="36"/>
    </row>
    <row r="58" spans="1:26" s="2" customFormat="1" ht="49.5" customHeight="1">
      <c r="A58" s="1396"/>
      <c r="B58" s="1396"/>
      <c r="C58" s="1396"/>
      <c r="D58" s="1396"/>
      <c r="E58" s="361"/>
      <c r="F58" s="703"/>
      <c r="G58" s="2054"/>
      <c r="H58" s="2054"/>
      <c r="I58" s="2054"/>
      <c r="J58" s="2054"/>
      <c r="K58" s="2054"/>
      <c r="L58" s="2054"/>
      <c r="M58" s="2054"/>
      <c r="N58" s="2054"/>
      <c r="O58" s="2054"/>
      <c r="P58" s="2054"/>
      <c r="Q58" s="2054"/>
      <c r="R58" s="2055"/>
      <c r="S58" s="3"/>
      <c r="T58" s="36"/>
      <c r="U58" s="36"/>
      <c r="V58" s="36"/>
      <c r="W58" s="36"/>
      <c r="X58" s="36"/>
      <c r="Y58" s="36"/>
      <c r="Z58" s="36"/>
    </row>
    <row r="59" spans="1:26" s="2" customFormat="1" ht="13.5">
      <c r="A59" s="347"/>
      <c r="B59" s="347"/>
      <c r="C59" s="347"/>
      <c r="D59" s="347"/>
      <c r="E59" s="347"/>
      <c r="F59" s="347"/>
      <c r="G59" s="347"/>
      <c r="H59" s="347"/>
      <c r="I59" s="347"/>
      <c r="J59" s="347"/>
      <c r="K59" s="347"/>
      <c r="L59" s="347"/>
      <c r="M59" s="347"/>
      <c r="N59" s="347"/>
      <c r="O59" s="347"/>
      <c r="P59" s="347"/>
      <c r="Q59" s="347"/>
      <c r="R59" s="347"/>
      <c r="S59" s="36"/>
      <c r="T59" s="36"/>
      <c r="U59" s="36"/>
      <c r="V59" s="36"/>
      <c r="W59" s="36"/>
      <c r="X59" s="36"/>
      <c r="Y59" s="36"/>
      <c r="Z59" s="36"/>
    </row>
    <row r="60" spans="1:26" s="2" customFormat="1" ht="13.5">
      <c r="A60" s="44" t="s">
        <v>671</v>
      </c>
      <c r="B60" s="348"/>
      <c r="C60" s="348"/>
      <c r="D60" s="348"/>
      <c r="E60" s="348"/>
      <c r="F60" s="348"/>
      <c r="G60" s="348"/>
      <c r="H60" s="348"/>
      <c r="I60" s="348"/>
      <c r="J60" s="348"/>
      <c r="K60" s="348"/>
      <c r="L60" s="348"/>
      <c r="M60" s="348"/>
      <c r="N60" s="348"/>
      <c r="O60" s="348"/>
      <c r="P60" s="348"/>
      <c r="Q60" s="348"/>
      <c r="R60" s="348"/>
      <c r="S60" s="3"/>
      <c r="T60" s="36"/>
      <c r="U60" s="36"/>
      <c r="V60" s="36"/>
      <c r="W60" s="36"/>
      <c r="X60" s="36"/>
      <c r="Y60" s="36"/>
      <c r="Z60" s="36"/>
    </row>
    <row r="61" spans="1:26" s="2" customFormat="1">
      <c r="A61" s="1450" t="s">
        <v>672</v>
      </c>
      <c r="B61" s="832"/>
      <c r="C61" s="832"/>
      <c r="D61" s="1451"/>
      <c r="E61" s="1452" t="s">
        <v>673</v>
      </c>
      <c r="F61" s="1453"/>
      <c r="G61" s="1453"/>
      <c r="H61" s="1453"/>
      <c r="I61" s="1453"/>
      <c r="J61" s="1453"/>
      <c r="K61" s="1453"/>
      <c r="L61" s="1453"/>
      <c r="M61" s="1453"/>
      <c r="N61" s="1453"/>
      <c r="O61" s="1453"/>
      <c r="P61" s="1453"/>
      <c r="Q61" s="1453"/>
      <c r="R61" s="1454"/>
      <c r="S61" s="3"/>
      <c r="T61" s="36"/>
      <c r="U61" s="36"/>
      <c r="V61" s="36"/>
      <c r="W61" s="36"/>
      <c r="X61" s="36"/>
      <c r="Y61" s="36"/>
      <c r="Z61" s="36"/>
    </row>
    <row r="62" spans="1:26" s="2" customFormat="1" ht="30" customHeight="1">
      <c r="A62" s="833"/>
      <c r="B62" s="834"/>
      <c r="C62" s="834"/>
      <c r="D62" s="1372"/>
      <c r="E62" s="349"/>
      <c r="F62" s="1455" t="s">
        <v>674</v>
      </c>
      <c r="G62" s="1456"/>
      <c r="H62" s="1456"/>
      <c r="I62" s="1456"/>
      <c r="J62" s="1456"/>
      <c r="K62" s="1456"/>
      <c r="L62" s="1456"/>
      <c r="M62" s="1456"/>
      <c r="N62" s="1456"/>
      <c r="O62" s="1456"/>
      <c r="P62" s="1456"/>
      <c r="Q62" s="1456"/>
      <c r="R62" s="1457"/>
      <c r="S62" s="3"/>
      <c r="T62" s="36"/>
      <c r="U62" s="36"/>
      <c r="V62" s="36"/>
      <c r="W62" s="36"/>
      <c r="X62" s="36"/>
      <c r="Y62" s="36"/>
      <c r="Z62" s="36"/>
    </row>
    <row r="63" spans="1:26" s="2" customFormat="1">
      <c r="A63" s="831" t="s">
        <v>675</v>
      </c>
      <c r="B63" s="832"/>
      <c r="C63" s="832"/>
      <c r="D63" s="1451"/>
      <c r="E63" s="1464" t="s">
        <v>676</v>
      </c>
      <c r="F63" s="1453"/>
      <c r="G63" s="1453"/>
      <c r="H63" s="1453"/>
      <c r="I63" s="1453"/>
      <c r="J63" s="1453"/>
      <c r="K63" s="1453"/>
      <c r="L63" s="1453"/>
      <c r="M63" s="1453"/>
      <c r="N63" s="1453"/>
      <c r="O63" s="1453"/>
      <c r="P63" s="1453"/>
      <c r="Q63" s="1453"/>
      <c r="R63" s="1454"/>
      <c r="S63" s="3"/>
      <c r="T63" s="36"/>
      <c r="U63" s="36"/>
      <c r="V63" s="36"/>
      <c r="W63" s="36"/>
      <c r="X63" s="36"/>
      <c r="Y63" s="36"/>
      <c r="Z63" s="36"/>
    </row>
    <row r="64" spans="1:26" s="2" customFormat="1" ht="105.75" customHeight="1">
      <c r="A64" s="835"/>
      <c r="B64" s="836"/>
      <c r="C64" s="836"/>
      <c r="D64" s="1463"/>
      <c r="E64" s="1465"/>
      <c r="F64" s="1466"/>
      <c r="G64" s="1466"/>
      <c r="H64" s="1466"/>
      <c r="I64" s="1466"/>
      <c r="J64" s="1466"/>
      <c r="K64" s="1466"/>
      <c r="L64" s="1466"/>
      <c r="M64" s="1466"/>
      <c r="N64" s="1466"/>
      <c r="O64" s="1466"/>
      <c r="P64" s="1466"/>
      <c r="Q64" s="1466"/>
      <c r="R64" s="1467"/>
      <c r="S64" s="3"/>
      <c r="T64" s="36"/>
      <c r="U64" s="36"/>
      <c r="V64" s="36"/>
      <c r="W64" s="36"/>
      <c r="X64" s="36"/>
      <c r="Y64" s="36"/>
      <c r="Z64" s="36"/>
    </row>
    <row r="65" spans="1:29" s="2" customFormat="1" ht="83.25" customHeight="1">
      <c r="A65" s="1450" t="s">
        <v>677</v>
      </c>
      <c r="B65" s="1468"/>
      <c r="C65" s="1468"/>
      <c r="D65" s="1469"/>
      <c r="E65" s="1452" t="s">
        <v>997</v>
      </c>
      <c r="F65" s="1453"/>
      <c r="G65" s="1453"/>
      <c r="H65" s="1453"/>
      <c r="I65" s="1453"/>
      <c r="J65" s="1453"/>
      <c r="K65" s="1453"/>
      <c r="L65" s="1453"/>
      <c r="M65" s="1453"/>
      <c r="N65" s="1453"/>
      <c r="O65" s="1453"/>
      <c r="P65" s="1453"/>
      <c r="Q65" s="1453"/>
      <c r="R65" s="1454"/>
      <c r="S65" s="350"/>
      <c r="T65" s="36"/>
      <c r="U65" s="36"/>
      <c r="V65" s="36"/>
      <c r="W65" s="36"/>
      <c r="X65" s="36"/>
      <c r="Y65" s="36"/>
      <c r="Z65" s="36"/>
    </row>
    <row r="66" spans="1:29" s="2" customFormat="1" ht="22.5" customHeight="1">
      <c r="A66" s="1470"/>
      <c r="B66" s="1471"/>
      <c r="C66" s="1471"/>
      <c r="D66" s="1472"/>
      <c r="E66" s="1338" t="s">
        <v>679</v>
      </c>
      <c r="F66" s="552"/>
      <c r="G66" s="1339"/>
      <c r="H66" s="512" t="str">
        <f>IF(F49=0,"自動で入力されます",F49)</f>
        <v>プルダウンメニューよりロールを選択してください</v>
      </c>
      <c r="I66" s="552"/>
      <c r="J66" s="552"/>
      <c r="K66" s="552"/>
      <c r="L66" s="552"/>
      <c r="M66" s="552"/>
      <c r="N66" s="552"/>
      <c r="O66" s="552"/>
      <c r="P66" s="552"/>
      <c r="Q66" s="552"/>
      <c r="R66" s="548"/>
      <c r="S66" s="3"/>
      <c r="T66" s="36"/>
      <c r="U66" s="36"/>
      <c r="V66" s="36"/>
      <c r="W66" s="36"/>
      <c r="X66" s="36"/>
      <c r="Y66" s="36"/>
      <c r="Z66" s="36"/>
    </row>
    <row r="67" spans="1:29" s="2" customFormat="1" ht="105" customHeight="1">
      <c r="A67" s="1470"/>
      <c r="B67" s="1471"/>
      <c r="C67" s="1471"/>
      <c r="D67" s="1472"/>
      <c r="E67" s="1340"/>
      <c r="F67" s="1341"/>
      <c r="G67" s="1341"/>
      <c r="H67" s="1341"/>
      <c r="I67" s="1341"/>
      <c r="J67" s="1341"/>
      <c r="K67" s="1341"/>
      <c r="L67" s="1341"/>
      <c r="M67" s="1341"/>
      <c r="N67" s="1341"/>
      <c r="O67" s="1341"/>
      <c r="P67" s="1341"/>
      <c r="Q67" s="1341"/>
      <c r="R67" s="1342"/>
      <c r="S67" s="3"/>
      <c r="T67" s="36"/>
      <c r="U67" s="36"/>
      <c r="V67" s="36"/>
      <c r="W67" s="36"/>
      <c r="X67" s="36"/>
      <c r="Y67" s="36"/>
      <c r="Z67" s="36"/>
    </row>
    <row r="68" spans="1:29" s="2" customFormat="1" ht="22.5" customHeight="1">
      <c r="A68" s="1470"/>
      <c r="B68" s="1471"/>
      <c r="C68" s="1471"/>
      <c r="D68" s="1472"/>
      <c r="E68" s="1343" t="s">
        <v>680</v>
      </c>
      <c r="F68" s="661"/>
      <c r="G68" s="661"/>
      <c r="H68" s="512" t="str">
        <f>IF(F51=0,"自動で入力されます",F51)</f>
        <v>プルダウンメニューよりロールを選択してください（任意）</v>
      </c>
      <c r="I68" s="552"/>
      <c r="J68" s="552"/>
      <c r="K68" s="552"/>
      <c r="L68" s="552"/>
      <c r="M68" s="552"/>
      <c r="N68" s="552"/>
      <c r="O68" s="552"/>
      <c r="P68" s="552"/>
      <c r="Q68" s="552"/>
      <c r="R68" s="548"/>
      <c r="S68" s="3"/>
      <c r="T68" s="36"/>
      <c r="U68" s="36"/>
      <c r="V68" s="36"/>
      <c r="W68" s="36"/>
      <c r="X68" s="36"/>
      <c r="Y68" s="36"/>
      <c r="Z68" s="36"/>
    </row>
    <row r="69" spans="1:29" s="2" customFormat="1" ht="105" customHeight="1">
      <c r="A69" s="1470"/>
      <c r="B69" s="1471"/>
      <c r="C69" s="1471"/>
      <c r="D69" s="1472"/>
      <c r="E69" s="1340"/>
      <c r="F69" s="1341"/>
      <c r="G69" s="1341"/>
      <c r="H69" s="1341"/>
      <c r="I69" s="1341"/>
      <c r="J69" s="1341"/>
      <c r="K69" s="1341"/>
      <c r="L69" s="1341"/>
      <c r="M69" s="1341"/>
      <c r="N69" s="1341"/>
      <c r="O69" s="1341"/>
      <c r="P69" s="1341"/>
      <c r="Q69" s="1341"/>
      <c r="R69" s="1342"/>
      <c r="S69" s="3"/>
      <c r="T69" s="36"/>
      <c r="U69" s="36"/>
      <c r="V69" s="36"/>
      <c r="W69" s="36"/>
      <c r="X69" s="36"/>
      <c r="Y69" s="36"/>
      <c r="Z69" s="36"/>
    </row>
    <row r="70" spans="1:29" s="2" customFormat="1" ht="22.5" customHeight="1">
      <c r="A70" s="720" t="s">
        <v>681</v>
      </c>
      <c r="B70" s="808"/>
      <c r="C70" s="808"/>
      <c r="D70" s="808"/>
      <c r="E70" s="658"/>
      <c r="F70" s="1395"/>
      <c r="G70" s="1395"/>
      <c r="H70" s="1395"/>
      <c r="I70" s="1458" t="s">
        <v>445</v>
      </c>
      <c r="J70" s="1459"/>
      <c r="K70" s="1460"/>
      <c r="L70" s="1461"/>
      <c r="M70" s="1461"/>
      <c r="N70" s="1461"/>
      <c r="O70" s="1461"/>
      <c r="P70" s="1461"/>
      <c r="Q70" s="1461"/>
      <c r="R70" s="1462"/>
      <c r="S70" s="3"/>
      <c r="T70" s="36"/>
      <c r="U70" s="36"/>
      <c r="V70" s="36"/>
      <c r="W70" s="36"/>
      <c r="X70" s="36"/>
      <c r="Y70" s="36"/>
      <c r="Z70" s="36"/>
    </row>
    <row r="71" spans="1:29" s="2" customFormat="1" ht="11.25">
      <c r="A71" s="351"/>
      <c r="B71" s="265"/>
      <c r="C71" s="265"/>
      <c r="D71" s="265"/>
      <c r="E71" s="265"/>
      <c r="F71" s="265"/>
      <c r="G71" s="351"/>
      <c r="H71" s="265"/>
      <c r="I71" s="265"/>
      <c r="J71" s="265"/>
      <c r="K71" s="265"/>
      <c r="L71" s="265"/>
      <c r="M71" s="265"/>
      <c r="N71" s="265"/>
      <c r="O71" s="265"/>
      <c r="P71" s="265"/>
      <c r="Q71" s="265"/>
      <c r="R71" s="265"/>
      <c r="S71" s="36"/>
      <c r="T71" s="36"/>
      <c r="U71" s="36"/>
      <c r="V71" s="36"/>
      <c r="W71" s="36"/>
      <c r="X71" s="36"/>
      <c r="Y71" s="36"/>
      <c r="Z71" s="36"/>
    </row>
    <row r="72" spans="1:29" ht="21" customHeight="1">
      <c r="A72" s="343" t="s">
        <v>682</v>
      </c>
      <c r="B72" s="342"/>
      <c r="C72" s="342"/>
      <c r="D72" s="342"/>
      <c r="E72" s="3"/>
      <c r="F72" s="348"/>
      <c r="G72" s="352"/>
      <c r="H72" s="352"/>
      <c r="I72" s="352"/>
      <c r="J72" s="352"/>
      <c r="K72" s="352"/>
      <c r="L72" s="352"/>
      <c r="M72" s="352"/>
      <c r="N72" s="352"/>
      <c r="O72" s="352"/>
      <c r="P72" s="352"/>
      <c r="Q72" s="352"/>
      <c r="R72" s="352"/>
      <c r="S72" s="3"/>
      <c r="T72" s="41"/>
      <c r="U72" s="41"/>
      <c r="V72" s="41"/>
      <c r="W72" s="353"/>
      <c r="X72" s="41"/>
      <c r="Y72" s="3"/>
      <c r="Z72" s="3"/>
    </row>
    <row r="73" spans="1:29" ht="44.25" customHeight="1">
      <c r="A73" s="1366" t="s">
        <v>998</v>
      </c>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row>
    <row r="74" spans="1:29" ht="60" customHeight="1">
      <c r="A74" s="1428" t="s">
        <v>684</v>
      </c>
      <c r="B74" s="1430" t="s">
        <v>685</v>
      </c>
      <c r="C74" s="1431"/>
      <c r="D74" s="1431"/>
      <c r="E74" s="1431"/>
      <c r="F74" s="1432"/>
      <c r="G74" s="1436" t="s">
        <v>686</v>
      </c>
      <c r="H74" s="1437"/>
      <c r="I74" s="1437"/>
      <c r="J74" s="1437"/>
      <c r="K74" s="1438"/>
      <c r="L74" s="1430" t="s">
        <v>687</v>
      </c>
      <c r="M74" s="1432"/>
      <c r="N74" s="1442" t="s">
        <v>688</v>
      </c>
      <c r="O74" s="1445" t="s">
        <v>689</v>
      </c>
      <c r="P74" s="1445" t="s">
        <v>690</v>
      </c>
      <c r="Q74" s="1447" t="s">
        <v>691</v>
      </c>
      <c r="R74" s="1448"/>
      <c r="S74" s="1448"/>
      <c r="T74" s="1448"/>
      <c r="U74" s="1449"/>
      <c r="V74" s="2083" t="s">
        <v>692</v>
      </c>
      <c r="W74" s="2084"/>
      <c r="X74" s="2084"/>
      <c r="Y74" s="2084"/>
      <c r="Z74" s="2085"/>
      <c r="AA74" s="2065" t="s">
        <v>999</v>
      </c>
      <c r="AB74" s="2066"/>
      <c r="AC74" s="2067"/>
    </row>
    <row r="75" spans="1:29" ht="21.75" customHeight="1">
      <c r="A75" s="1429"/>
      <c r="B75" s="1433"/>
      <c r="C75" s="1434"/>
      <c r="D75" s="1434"/>
      <c r="E75" s="1434"/>
      <c r="F75" s="1435"/>
      <c r="G75" s="1439"/>
      <c r="H75" s="1440"/>
      <c r="I75" s="1440"/>
      <c r="J75" s="1440"/>
      <c r="K75" s="1441"/>
      <c r="L75" s="1433"/>
      <c r="M75" s="1435"/>
      <c r="N75" s="1443"/>
      <c r="O75" s="1446"/>
      <c r="P75" s="1446"/>
      <c r="Q75" s="1419" t="s">
        <v>694</v>
      </c>
      <c r="R75" s="1420"/>
      <c r="S75" s="1419" t="s">
        <v>695</v>
      </c>
      <c r="T75" s="1420"/>
      <c r="U75" s="354" t="s">
        <v>28</v>
      </c>
      <c r="V75" s="2086"/>
      <c r="W75" s="2087"/>
      <c r="X75" s="2087"/>
      <c r="Y75" s="2087"/>
      <c r="Z75" s="2088"/>
      <c r="AA75" s="2068"/>
      <c r="AB75" s="2069"/>
      <c r="AC75" s="2070"/>
    </row>
    <row r="76" spans="1:29" s="299" customFormat="1" ht="15" customHeight="1">
      <c r="A76" s="1391">
        <v>1</v>
      </c>
      <c r="B76" s="1393"/>
      <c r="C76" s="1346"/>
      <c r="D76" s="1346"/>
      <c r="E76" s="1346"/>
      <c r="F76" s="1347"/>
      <c r="G76" s="1345"/>
      <c r="H76" s="1346"/>
      <c r="I76" s="1346"/>
      <c r="J76" s="1346"/>
      <c r="K76" s="1347"/>
      <c r="L76" s="1354"/>
      <c r="M76" s="1355"/>
      <c r="N76" s="1358"/>
      <c r="O76" s="1358"/>
      <c r="P76" s="1358"/>
      <c r="Q76" s="1426" t="str">
        <f>IFERROR(VLOOKUP(U76,リスト!$AW$1:$AY$44,2,0),"")</f>
        <v/>
      </c>
      <c r="R76" s="1427"/>
      <c r="S76" s="1426" t="str">
        <f>IFERROR(VLOOKUP(U76,リスト!$AW$1:$AY$44,3,0),"")</f>
        <v/>
      </c>
      <c r="T76" s="1427"/>
      <c r="U76" s="438"/>
      <c r="V76" s="1380"/>
      <c r="W76" s="1381"/>
      <c r="X76" s="1381"/>
      <c r="Y76" s="1381"/>
      <c r="Z76" s="1382"/>
      <c r="AA76" s="1106"/>
      <c r="AB76" s="1107"/>
      <c r="AC76" s="1107"/>
    </row>
    <row r="77" spans="1:29" s="299" customFormat="1" ht="15" customHeight="1">
      <c r="A77" s="1392"/>
      <c r="B77" s="1394"/>
      <c r="C77" s="1349"/>
      <c r="D77" s="1349"/>
      <c r="E77" s="1349"/>
      <c r="F77" s="1350"/>
      <c r="G77" s="1348"/>
      <c r="H77" s="1349"/>
      <c r="I77" s="1349"/>
      <c r="J77" s="1349"/>
      <c r="K77" s="1350"/>
      <c r="L77" s="1356"/>
      <c r="M77" s="1357"/>
      <c r="N77" s="1359"/>
      <c r="O77" s="1359"/>
      <c r="P77" s="1359"/>
      <c r="Q77" s="1361" t="str">
        <f>IFERROR(VLOOKUP(U77,リスト!$AW$1:$AY$44,2,0),"")</f>
        <v/>
      </c>
      <c r="R77" s="1362"/>
      <c r="S77" s="2078" t="str">
        <f>IFERROR(VLOOKUP(U77,リスト!$AW$1:$AY$44,3,0),"")</f>
        <v/>
      </c>
      <c r="T77" s="2080"/>
      <c r="U77" s="87"/>
      <c r="V77" s="1383"/>
      <c r="W77" s="1384"/>
      <c r="X77" s="1384"/>
      <c r="Y77" s="1384"/>
      <c r="Z77" s="1385"/>
      <c r="AA77" s="1108"/>
      <c r="AB77" s="1109"/>
      <c r="AC77" s="1109"/>
    </row>
    <row r="78" spans="1:29" s="299" customFormat="1" ht="15" customHeight="1">
      <c r="A78" s="1392"/>
      <c r="B78" s="1394"/>
      <c r="C78" s="1349"/>
      <c r="D78" s="1349"/>
      <c r="E78" s="1349"/>
      <c r="F78" s="1350"/>
      <c r="G78" s="1348"/>
      <c r="H78" s="1349"/>
      <c r="I78" s="1349"/>
      <c r="J78" s="1349"/>
      <c r="K78" s="1350"/>
      <c r="L78" s="1356"/>
      <c r="M78" s="1357"/>
      <c r="N78" s="1359"/>
      <c r="O78" s="1359"/>
      <c r="P78" s="1359"/>
      <c r="Q78" s="1361" t="str">
        <f>IFERROR(VLOOKUP(U78,リスト!$AW$1:$AY$44,2,0),"")</f>
        <v/>
      </c>
      <c r="R78" s="1362"/>
      <c r="S78" s="2078" t="str">
        <f>IFERROR(VLOOKUP(U78,リスト!$AW$1:$AY$44,3,0),"")</f>
        <v/>
      </c>
      <c r="T78" s="2080"/>
      <c r="U78" s="87"/>
      <c r="V78" s="1383"/>
      <c r="W78" s="1384"/>
      <c r="X78" s="1384"/>
      <c r="Y78" s="1384"/>
      <c r="Z78" s="1385"/>
      <c r="AA78" s="1108"/>
      <c r="AB78" s="1109"/>
      <c r="AC78" s="1109"/>
    </row>
    <row r="79" spans="1:29" s="299" customFormat="1" ht="15" customHeight="1">
      <c r="A79" s="1392"/>
      <c r="B79" s="1394"/>
      <c r="C79" s="1349"/>
      <c r="D79" s="1349"/>
      <c r="E79" s="1349"/>
      <c r="F79" s="1350"/>
      <c r="G79" s="1348"/>
      <c r="H79" s="1349"/>
      <c r="I79" s="1349"/>
      <c r="J79" s="1349"/>
      <c r="K79" s="1350"/>
      <c r="L79" s="1356"/>
      <c r="M79" s="1357"/>
      <c r="N79" s="1359"/>
      <c r="O79" s="1359"/>
      <c r="P79" s="1359"/>
      <c r="Q79" s="1361" t="str">
        <f>IFERROR(VLOOKUP(U79,リスト!$AW$1:$AY$44,2,0),"")</f>
        <v/>
      </c>
      <c r="R79" s="1362"/>
      <c r="S79" s="2078" t="str">
        <f>IFERROR(VLOOKUP(U79,リスト!$AW$1:$AY$44,3,0),"")</f>
        <v/>
      </c>
      <c r="T79" s="2080"/>
      <c r="U79" s="87"/>
      <c r="V79" s="1383"/>
      <c r="W79" s="1384"/>
      <c r="X79" s="1384"/>
      <c r="Y79" s="1384"/>
      <c r="Z79" s="1385"/>
      <c r="AA79" s="1108"/>
      <c r="AB79" s="1109"/>
      <c r="AC79" s="1109"/>
    </row>
    <row r="80" spans="1:29" s="299" customFormat="1" ht="15" customHeight="1">
      <c r="A80" s="1392"/>
      <c r="B80" s="1394"/>
      <c r="C80" s="1349"/>
      <c r="D80" s="1349"/>
      <c r="E80" s="1349"/>
      <c r="F80" s="1350"/>
      <c r="G80" s="1348"/>
      <c r="H80" s="1349"/>
      <c r="I80" s="1349"/>
      <c r="J80" s="1349"/>
      <c r="K80" s="1350"/>
      <c r="L80" s="1356"/>
      <c r="M80" s="1357"/>
      <c r="N80" s="1359"/>
      <c r="O80" s="1359"/>
      <c r="P80" s="1359"/>
      <c r="Q80" s="1361" t="str">
        <f>IFERROR(VLOOKUP(U80,リスト!$AW$1:$AY$44,2,0),"")</f>
        <v/>
      </c>
      <c r="R80" s="1362"/>
      <c r="S80" s="2078" t="str">
        <f>IFERROR(VLOOKUP(U80,リスト!$AW$1:$AY$44,3,0),"")</f>
        <v/>
      </c>
      <c r="T80" s="2080"/>
      <c r="U80" s="87"/>
      <c r="V80" s="1383"/>
      <c r="W80" s="1384"/>
      <c r="X80" s="1384"/>
      <c r="Y80" s="1384"/>
      <c r="Z80" s="1385"/>
      <c r="AA80" s="1108"/>
      <c r="AB80" s="1109"/>
      <c r="AC80" s="1109"/>
    </row>
    <row r="81" spans="1:29" s="299" customFormat="1" ht="15" customHeight="1">
      <c r="A81" s="1411"/>
      <c r="B81" s="1285"/>
      <c r="C81" s="1286"/>
      <c r="D81" s="1286"/>
      <c r="E81" s="1286"/>
      <c r="F81" s="1414"/>
      <c r="G81" s="1415"/>
      <c r="H81" s="1286"/>
      <c r="I81" s="1286"/>
      <c r="J81" s="1286"/>
      <c r="K81" s="1414"/>
      <c r="L81" s="367"/>
      <c r="M81" s="368" t="s">
        <v>418</v>
      </c>
      <c r="N81" s="1416"/>
      <c r="O81" s="1416"/>
      <c r="P81" s="1416"/>
      <c r="Q81" s="1363" t="str">
        <f>IFERROR(VLOOKUP(U81,リスト!$AW$1:$AY$44,2,0),"")</f>
        <v/>
      </c>
      <c r="R81" s="1413"/>
      <c r="S81" s="2081" t="str">
        <f>IFERROR(VLOOKUP(U81,リスト!$AW$1:$AY$44,3,0),"")</f>
        <v/>
      </c>
      <c r="T81" s="2082"/>
      <c r="U81" s="88"/>
      <c r="V81" s="1606"/>
      <c r="W81" s="1550"/>
      <c r="X81" s="1550"/>
      <c r="Y81" s="1550"/>
      <c r="Z81" s="1607"/>
      <c r="AA81" s="1108"/>
      <c r="AB81" s="1109"/>
      <c r="AC81" s="1109"/>
    </row>
    <row r="82" spans="1:29" s="299" customFormat="1" ht="15" customHeight="1">
      <c r="A82" s="1391">
        <v>2</v>
      </c>
      <c r="B82" s="1393"/>
      <c r="C82" s="1346"/>
      <c r="D82" s="1346"/>
      <c r="E82" s="1346"/>
      <c r="F82" s="1347"/>
      <c r="G82" s="1345"/>
      <c r="H82" s="1346"/>
      <c r="I82" s="1346"/>
      <c r="J82" s="1346"/>
      <c r="K82" s="1347"/>
      <c r="L82" s="1354"/>
      <c r="M82" s="1355"/>
      <c r="N82" s="1358"/>
      <c r="O82" s="1358"/>
      <c r="P82" s="1358"/>
      <c r="Q82" s="1409" t="str">
        <f>IFERROR(VLOOKUP(U82,リスト!$AW$1:$AY$44,2,0),"")</f>
        <v/>
      </c>
      <c r="R82" s="1410"/>
      <c r="S82" s="1426" t="str">
        <f>IFERROR(VLOOKUP(U82,リスト!$AW$1:$AY$44,3,0),"")</f>
        <v/>
      </c>
      <c r="T82" s="1427"/>
      <c r="U82" s="86"/>
      <c r="V82" s="1380"/>
      <c r="W82" s="1381"/>
      <c r="X82" s="1381"/>
      <c r="Y82" s="1381"/>
      <c r="Z82" s="1382"/>
      <c r="AA82" s="1106"/>
      <c r="AB82" s="1107"/>
      <c r="AC82" s="1107"/>
    </row>
    <row r="83" spans="1:29" s="299" customFormat="1" ht="15" customHeight="1">
      <c r="A83" s="1392"/>
      <c r="B83" s="1394"/>
      <c r="C83" s="1349"/>
      <c r="D83" s="1349"/>
      <c r="E83" s="1349"/>
      <c r="F83" s="1350"/>
      <c r="G83" s="1348"/>
      <c r="H83" s="1349"/>
      <c r="I83" s="1349"/>
      <c r="J83" s="1349"/>
      <c r="K83" s="1350"/>
      <c r="L83" s="1356"/>
      <c r="M83" s="1357"/>
      <c r="N83" s="1359"/>
      <c r="O83" s="1359"/>
      <c r="P83" s="1359"/>
      <c r="Q83" s="1361" t="str">
        <f>IFERROR(VLOOKUP(U83,リスト!$AW$1:$AY$44,2,0),"")</f>
        <v/>
      </c>
      <c r="R83" s="1362"/>
      <c r="S83" s="2078" t="str">
        <f>IFERROR(VLOOKUP(U83,リスト!$AW$1:$AY$44,3,0),"")</f>
        <v/>
      </c>
      <c r="T83" s="2080"/>
      <c r="U83" s="87"/>
      <c r="V83" s="1383"/>
      <c r="W83" s="1384"/>
      <c r="X83" s="1384"/>
      <c r="Y83" s="1384"/>
      <c r="Z83" s="1385"/>
      <c r="AA83" s="1108"/>
      <c r="AB83" s="1109"/>
      <c r="AC83" s="1109"/>
    </row>
    <row r="84" spans="1:29" s="299" customFormat="1" ht="15" customHeight="1">
      <c r="A84" s="1392"/>
      <c r="B84" s="1394"/>
      <c r="C84" s="1349"/>
      <c r="D84" s="1349"/>
      <c r="E84" s="1349"/>
      <c r="F84" s="1350"/>
      <c r="G84" s="1348"/>
      <c r="H84" s="1349"/>
      <c r="I84" s="1349"/>
      <c r="J84" s="1349"/>
      <c r="K84" s="1350"/>
      <c r="L84" s="1356"/>
      <c r="M84" s="1357"/>
      <c r="N84" s="1359"/>
      <c r="O84" s="1359"/>
      <c r="P84" s="1359"/>
      <c r="Q84" s="1361" t="str">
        <f>IFERROR(VLOOKUP(U84,リスト!$AW$1:$AY$44,2,0),"")</f>
        <v/>
      </c>
      <c r="R84" s="1362"/>
      <c r="S84" s="2078" t="str">
        <f>IFERROR(VLOOKUP(U84,リスト!$AW$1:$AY$44,3,0),"")</f>
        <v/>
      </c>
      <c r="T84" s="2080"/>
      <c r="U84" s="87"/>
      <c r="V84" s="1383"/>
      <c r="W84" s="1384"/>
      <c r="X84" s="1384"/>
      <c r="Y84" s="1384"/>
      <c r="Z84" s="1385"/>
      <c r="AA84" s="1108"/>
      <c r="AB84" s="1109"/>
      <c r="AC84" s="1109"/>
    </row>
    <row r="85" spans="1:29" s="299" customFormat="1" ht="15" customHeight="1">
      <c r="A85" s="1392"/>
      <c r="B85" s="1394"/>
      <c r="C85" s="1349"/>
      <c r="D85" s="1349"/>
      <c r="E85" s="1349"/>
      <c r="F85" s="1350"/>
      <c r="G85" s="1348"/>
      <c r="H85" s="1349"/>
      <c r="I85" s="1349"/>
      <c r="J85" s="1349"/>
      <c r="K85" s="1350"/>
      <c r="L85" s="1356"/>
      <c r="M85" s="1357"/>
      <c r="N85" s="1359"/>
      <c r="O85" s="1359"/>
      <c r="P85" s="1359"/>
      <c r="Q85" s="1361" t="str">
        <f>IFERROR(VLOOKUP(U85,リスト!$AW$1:$AY$44,2,0),"")</f>
        <v/>
      </c>
      <c r="R85" s="1362"/>
      <c r="S85" s="2078" t="str">
        <f>IFERROR(VLOOKUP(U85,リスト!$AW$1:$AY$44,3,0),"")</f>
        <v/>
      </c>
      <c r="T85" s="2080"/>
      <c r="U85" s="87"/>
      <c r="V85" s="1383"/>
      <c r="W85" s="1384"/>
      <c r="X85" s="1384"/>
      <c r="Y85" s="1384"/>
      <c r="Z85" s="1385"/>
      <c r="AA85" s="1108"/>
      <c r="AB85" s="1109"/>
      <c r="AC85" s="1109"/>
    </row>
    <row r="86" spans="1:29" s="299" customFormat="1" ht="15" customHeight="1">
      <c r="A86" s="1392"/>
      <c r="B86" s="1394"/>
      <c r="C86" s="1349"/>
      <c r="D86" s="1349"/>
      <c r="E86" s="1349"/>
      <c r="F86" s="1350"/>
      <c r="G86" s="1348"/>
      <c r="H86" s="1349"/>
      <c r="I86" s="1349"/>
      <c r="J86" s="1349"/>
      <c r="K86" s="1350"/>
      <c r="L86" s="1356"/>
      <c r="M86" s="1357"/>
      <c r="N86" s="1359"/>
      <c r="O86" s="1359"/>
      <c r="P86" s="1359"/>
      <c r="Q86" s="1361" t="str">
        <f>IFERROR(VLOOKUP(U86,リスト!$AW$1:$AY$44,2,0),"")</f>
        <v/>
      </c>
      <c r="R86" s="1362"/>
      <c r="S86" s="2078" t="str">
        <f>IFERROR(VLOOKUP(U86,リスト!$AW$1:$AY$44,3,0),"")</f>
        <v/>
      </c>
      <c r="T86" s="2080"/>
      <c r="U86" s="87"/>
      <c r="V86" s="1383"/>
      <c r="W86" s="1384"/>
      <c r="X86" s="1384"/>
      <c r="Y86" s="1384"/>
      <c r="Z86" s="1385"/>
      <c r="AA86" s="1108"/>
      <c r="AB86" s="1109"/>
      <c r="AC86" s="1109"/>
    </row>
    <row r="87" spans="1:29" s="299" customFormat="1" ht="15" customHeight="1">
      <c r="A87" s="1411"/>
      <c r="B87" s="1285"/>
      <c r="C87" s="1286"/>
      <c r="D87" s="1286"/>
      <c r="E87" s="1286"/>
      <c r="F87" s="1414"/>
      <c r="G87" s="1415"/>
      <c r="H87" s="1286"/>
      <c r="I87" s="1286"/>
      <c r="J87" s="1286"/>
      <c r="K87" s="1414"/>
      <c r="L87" s="367"/>
      <c r="M87" s="368" t="s">
        <v>418</v>
      </c>
      <c r="N87" s="1416"/>
      <c r="O87" s="1416"/>
      <c r="P87" s="1416"/>
      <c r="Q87" s="1363" t="str">
        <f>IFERROR(VLOOKUP(U87,リスト!$AW$1:$AY$44,2,0),"")</f>
        <v/>
      </c>
      <c r="R87" s="1413"/>
      <c r="S87" s="2081" t="str">
        <f>IFERROR(VLOOKUP(U87,リスト!$AW$1:$AY$44,3,0),"")</f>
        <v/>
      </c>
      <c r="T87" s="2082"/>
      <c r="U87" s="88"/>
      <c r="V87" s="1606"/>
      <c r="W87" s="1550"/>
      <c r="X87" s="1550"/>
      <c r="Y87" s="1550"/>
      <c r="Z87" s="1607"/>
      <c r="AA87" s="1108"/>
      <c r="AB87" s="1109"/>
      <c r="AC87" s="1109"/>
    </row>
    <row r="88" spans="1:29" s="299" customFormat="1" ht="15" customHeight="1">
      <c r="A88" s="1391">
        <v>3</v>
      </c>
      <c r="B88" s="1393"/>
      <c r="C88" s="1346"/>
      <c r="D88" s="1346"/>
      <c r="E88" s="1346"/>
      <c r="F88" s="1347"/>
      <c r="G88" s="1345"/>
      <c r="H88" s="1346"/>
      <c r="I88" s="1346"/>
      <c r="J88" s="1346"/>
      <c r="K88" s="1347"/>
      <c r="L88" s="1354"/>
      <c r="M88" s="1355"/>
      <c r="N88" s="1358"/>
      <c r="O88" s="1358"/>
      <c r="P88" s="1358"/>
      <c r="Q88" s="1409" t="str">
        <f>IFERROR(VLOOKUP(U88,リスト!$AW$1:$AY$44,2,0),"")</f>
        <v/>
      </c>
      <c r="R88" s="1410"/>
      <c r="S88" s="1426" t="str">
        <f>IFERROR(VLOOKUP(U88,リスト!$AW$1:$AY$44,3,0),"")</f>
        <v/>
      </c>
      <c r="T88" s="1427"/>
      <c r="U88" s="86"/>
      <c r="V88" s="1380"/>
      <c r="W88" s="1381"/>
      <c r="X88" s="1381"/>
      <c r="Y88" s="1381"/>
      <c r="Z88" s="1382"/>
      <c r="AA88" s="1106"/>
      <c r="AB88" s="1107"/>
      <c r="AC88" s="1107"/>
    </row>
    <row r="89" spans="1:29" s="299" customFormat="1" ht="15" customHeight="1">
      <c r="A89" s="1392"/>
      <c r="B89" s="1394"/>
      <c r="C89" s="1349"/>
      <c r="D89" s="1349"/>
      <c r="E89" s="1349"/>
      <c r="F89" s="1350"/>
      <c r="G89" s="1348"/>
      <c r="H89" s="1349"/>
      <c r="I89" s="1349"/>
      <c r="J89" s="1349"/>
      <c r="K89" s="1350"/>
      <c r="L89" s="1356"/>
      <c r="M89" s="1357"/>
      <c r="N89" s="1359"/>
      <c r="O89" s="1359"/>
      <c r="P89" s="1359"/>
      <c r="Q89" s="1361" t="str">
        <f>IFERROR(VLOOKUP(U89,リスト!$AW$1:$AY$44,2,0),"")</f>
        <v/>
      </c>
      <c r="R89" s="1362"/>
      <c r="S89" s="2078" t="str">
        <f>IFERROR(VLOOKUP(U89,リスト!$AW$1:$AY$44,3,0),"")</f>
        <v/>
      </c>
      <c r="T89" s="2080"/>
      <c r="U89" s="87"/>
      <c r="V89" s="1383"/>
      <c r="W89" s="1384"/>
      <c r="X89" s="1384"/>
      <c r="Y89" s="1384"/>
      <c r="Z89" s="1385"/>
      <c r="AA89" s="1108"/>
      <c r="AB89" s="1109"/>
      <c r="AC89" s="1109"/>
    </row>
    <row r="90" spans="1:29" s="299" customFormat="1" ht="15" customHeight="1">
      <c r="A90" s="1392"/>
      <c r="B90" s="1394"/>
      <c r="C90" s="1349"/>
      <c r="D90" s="1349"/>
      <c r="E90" s="1349"/>
      <c r="F90" s="1350"/>
      <c r="G90" s="1348"/>
      <c r="H90" s="1349"/>
      <c r="I90" s="1349"/>
      <c r="J90" s="1349"/>
      <c r="K90" s="1350"/>
      <c r="L90" s="1356"/>
      <c r="M90" s="1357"/>
      <c r="N90" s="1359"/>
      <c r="O90" s="1359"/>
      <c r="P90" s="1359"/>
      <c r="Q90" s="1361" t="str">
        <f>IFERROR(VLOOKUP(U90,リスト!$AW$1:$AY$44,2,0),"")</f>
        <v/>
      </c>
      <c r="R90" s="1362"/>
      <c r="S90" s="2078" t="str">
        <f>IFERROR(VLOOKUP(U90,リスト!$AW$1:$AY$44,3,0),"")</f>
        <v/>
      </c>
      <c r="T90" s="2080"/>
      <c r="U90" s="87"/>
      <c r="V90" s="1383"/>
      <c r="W90" s="1384"/>
      <c r="X90" s="1384"/>
      <c r="Y90" s="1384"/>
      <c r="Z90" s="1385"/>
      <c r="AA90" s="1108"/>
      <c r="AB90" s="1109"/>
      <c r="AC90" s="1109"/>
    </row>
    <row r="91" spans="1:29" s="299" customFormat="1" ht="15" customHeight="1">
      <c r="A91" s="1392"/>
      <c r="B91" s="1394"/>
      <c r="C91" s="1349"/>
      <c r="D91" s="1349"/>
      <c r="E91" s="1349"/>
      <c r="F91" s="1350"/>
      <c r="G91" s="1348"/>
      <c r="H91" s="1349"/>
      <c r="I91" s="1349"/>
      <c r="J91" s="1349"/>
      <c r="K91" s="1350"/>
      <c r="L91" s="1356"/>
      <c r="M91" s="1357"/>
      <c r="N91" s="1359"/>
      <c r="O91" s="1359"/>
      <c r="P91" s="1359"/>
      <c r="Q91" s="1361" t="str">
        <f>IFERROR(VLOOKUP(U91,リスト!$AW$1:$AY$44,2,0),"")</f>
        <v/>
      </c>
      <c r="R91" s="1362"/>
      <c r="S91" s="2078" t="str">
        <f>IFERROR(VLOOKUP(U91,リスト!$AW$1:$AY$44,3,0),"")</f>
        <v/>
      </c>
      <c r="T91" s="2080"/>
      <c r="U91" s="87"/>
      <c r="V91" s="1383"/>
      <c r="W91" s="1384"/>
      <c r="X91" s="1384"/>
      <c r="Y91" s="1384"/>
      <c r="Z91" s="1385"/>
      <c r="AA91" s="1108"/>
      <c r="AB91" s="1109"/>
      <c r="AC91" s="1109"/>
    </row>
    <row r="92" spans="1:29" s="299" customFormat="1" ht="15" customHeight="1">
      <c r="A92" s="1392"/>
      <c r="B92" s="1394"/>
      <c r="C92" s="1349"/>
      <c r="D92" s="1349"/>
      <c r="E92" s="1349"/>
      <c r="F92" s="1350"/>
      <c r="G92" s="1348"/>
      <c r="H92" s="1349"/>
      <c r="I92" s="1349"/>
      <c r="J92" s="1349"/>
      <c r="K92" s="1350"/>
      <c r="L92" s="1356"/>
      <c r="M92" s="1357"/>
      <c r="N92" s="1359"/>
      <c r="O92" s="1359"/>
      <c r="P92" s="1359"/>
      <c r="Q92" s="1361" t="str">
        <f>IFERROR(VLOOKUP(U92,リスト!$AW$1:$AY$44,2,0),"")</f>
        <v/>
      </c>
      <c r="R92" s="1362"/>
      <c r="S92" s="2078" t="str">
        <f>IFERROR(VLOOKUP(U92,リスト!$AW$1:$AY$44,3,0),"")</f>
        <v/>
      </c>
      <c r="T92" s="2080"/>
      <c r="U92" s="87"/>
      <c r="V92" s="1383"/>
      <c r="W92" s="1384"/>
      <c r="X92" s="1384"/>
      <c r="Y92" s="1384"/>
      <c r="Z92" s="1385"/>
      <c r="AA92" s="1108"/>
      <c r="AB92" s="1109"/>
      <c r="AC92" s="1109"/>
    </row>
    <row r="93" spans="1:29" s="299" customFormat="1" ht="15" customHeight="1">
      <c r="A93" s="1411"/>
      <c r="B93" s="1285"/>
      <c r="C93" s="1286"/>
      <c r="D93" s="1286"/>
      <c r="E93" s="1286"/>
      <c r="F93" s="1414"/>
      <c r="G93" s="1415"/>
      <c r="H93" s="1286"/>
      <c r="I93" s="1286"/>
      <c r="J93" s="1286"/>
      <c r="K93" s="1414"/>
      <c r="L93" s="367"/>
      <c r="M93" s="368" t="s">
        <v>418</v>
      </c>
      <c r="N93" s="1416"/>
      <c r="O93" s="1416"/>
      <c r="P93" s="1416"/>
      <c r="Q93" s="1363" t="str">
        <f>IFERROR(VLOOKUP(U93,リスト!$AW$1:$AY$44,2,0),"")</f>
        <v/>
      </c>
      <c r="R93" s="1413"/>
      <c r="S93" s="2081" t="str">
        <f>IFERROR(VLOOKUP(U93,リスト!$AW$1:$AY$44,3,0),"")</f>
        <v/>
      </c>
      <c r="T93" s="2082"/>
      <c r="U93" s="88"/>
      <c r="V93" s="1386"/>
      <c r="W93" s="1387"/>
      <c r="X93" s="1387"/>
      <c r="Y93" s="1387"/>
      <c r="Z93" s="1388"/>
      <c r="AA93" s="1108"/>
      <c r="AB93" s="1109"/>
      <c r="AC93" s="1109"/>
    </row>
    <row r="94" spans="1:29" s="299" customFormat="1" ht="15" customHeight="1">
      <c r="A94" s="1391">
        <v>4</v>
      </c>
      <c r="B94" s="1393"/>
      <c r="C94" s="1346"/>
      <c r="D94" s="1346"/>
      <c r="E94" s="1346"/>
      <c r="F94" s="1347"/>
      <c r="G94" s="1345"/>
      <c r="H94" s="1346"/>
      <c r="I94" s="1346"/>
      <c r="J94" s="1346"/>
      <c r="K94" s="1347"/>
      <c r="L94" s="1354"/>
      <c r="M94" s="1355"/>
      <c r="N94" s="1358"/>
      <c r="O94" s="1406"/>
      <c r="P94" s="1406"/>
      <c r="Q94" s="1361" t="str">
        <f>IFERROR(VLOOKUP(U94,リスト!$AW$1:$AY$44,2,0),"")</f>
        <v/>
      </c>
      <c r="R94" s="1365"/>
      <c r="S94" s="2078" t="str">
        <f>IFERROR(VLOOKUP(U94,リスト!$AW$1:$AY$44,3,0),"")</f>
        <v/>
      </c>
      <c r="T94" s="2079"/>
      <c r="U94" s="86"/>
      <c r="V94" s="1380"/>
      <c r="W94" s="1381"/>
      <c r="X94" s="1381"/>
      <c r="Y94" s="1381"/>
      <c r="Z94" s="1382"/>
      <c r="AA94" s="1106"/>
      <c r="AB94" s="1107"/>
      <c r="AC94" s="1107"/>
    </row>
    <row r="95" spans="1:29" s="299" customFormat="1" ht="15" customHeight="1">
      <c r="A95" s="1392"/>
      <c r="B95" s="1394"/>
      <c r="C95" s="1349"/>
      <c r="D95" s="1349"/>
      <c r="E95" s="1349"/>
      <c r="F95" s="1350"/>
      <c r="G95" s="1348"/>
      <c r="H95" s="1349"/>
      <c r="I95" s="1349"/>
      <c r="J95" s="1349"/>
      <c r="K95" s="1350"/>
      <c r="L95" s="1356"/>
      <c r="M95" s="1357"/>
      <c r="N95" s="1359"/>
      <c r="O95" s="1407"/>
      <c r="P95" s="1407"/>
      <c r="Q95" s="1361" t="str">
        <f>IFERROR(VLOOKUP(U95,リスト!$AW$1:$AY$44,2,0),"")</f>
        <v/>
      </c>
      <c r="R95" s="1362"/>
      <c r="S95" s="2078" t="str">
        <f>IFERROR(VLOOKUP(U95,リスト!$AW$1:$AY$44,3,0),"")</f>
        <v/>
      </c>
      <c r="T95" s="2080"/>
      <c r="U95" s="87"/>
      <c r="V95" s="1383"/>
      <c r="W95" s="1384"/>
      <c r="X95" s="1384"/>
      <c r="Y95" s="1384"/>
      <c r="Z95" s="1385"/>
      <c r="AA95" s="1108"/>
      <c r="AB95" s="1109"/>
      <c r="AC95" s="1109"/>
    </row>
    <row r="96" spans="1:29" s="299" customFormat="1" ht="15" customHeight="1">
      <c r="A96" s="1392"/>
      <c r="B96" s="1394"/>
      <c r="C96" s="1349"/>
      <c r="D96" s="1349"/>
      <c r="E96" s="1349"/>
      <c r="F96" s="1350"/>
      <c r="G96" s="1348"/>
      <c r="H96" s="1349"/>
      <c r="I96" s="1349"/>
      <c r="J96" s="1349"/>
      <c r="K96" s="1350"/>
      <c r="L96" s="1356"/>
      <c r="M96" s="1357"/>
      <c r="N96" s="1359"/>
      <c r="O96" s="1407"/>
      <c r="P96" s="1407"/>
      <c r="Q96" s="1361" t="str">
        <f>IFERROR(VLOOKUP(U96,リスト!$AW$1:$AY$44,2,0),"")</f>
        <v/>
      </c>
      <c r="R96" s="1365"/>
      <c r="S96" s="2078" t="str">
        <f>IFERROR(VLOOKUP(U96,リスト!$AW$1:$AY$44,3,0),"")</f>
        <v/>
      </c>
      <c r="T96" s="2079"/>
      <c r="U96" s="87"/>
      <c r="V96" s="1383"/>
      <c r="W96" s="1384"/>
      <c r="X96" s="1384"/>
      <c r="Y96" s="1384"/>
      <c r="Z96" s="1385"/>
      <c r="AA96" s="1108"/>
      <c r="AB96" s="1109"/>
      <c r="AC96" s="1109"/>
    </row>
    <row r="97" spans="1:29" s="299" customFormat="1" ht="15" customHeight="1">
      <c r="A97" s="1392"/>
      <c r="B97" s="1394"/>
      <c r="C97" s="1349"/>
      <c r="D97" s="1349"/>
      <c r="E97" s="1349"/>
      <c r="F97" s="1350"/>
      <c r="G97" s="1348"/>
      <c r="H97" s="1349"/>
      <c r="I97" s="1349"/>
      <c r="J97" s="1349"/>
      <c r="K97" s="1350"/>
      <c r="L97" s="1356"/>
      <c r="M97" s="1357"/>
      <c r="N97" s="1359"/>
      <c r="O97" s="1407"/>
      <c r="P97" s="1407"/>
      <c r="Q97" s="1361" t="str">
        <f>IFERROR(VLOOKUP(U97,リスト!$AW$1:$AY$44,2,0),"")</f>
        <v/>
      </c>
      <c r="R97" s="1365"/>
      <c r="S97" s="2078" t="str">
        <f>IFERROR(VLOOKUP(U97,リスト!$AW$1:$AY$44,3,0),"")</f>
        <v/>
      </c>
      <c r="T97" s="2080"/>
      <c r="U97" s="87"/>
      <c r="V97" s="1383"/>
      <c r="W97" s="1384"/>
      <c r="X97" s="1384"/>
      <c r="Y97" s="1384"/>
      <c r="Z97" s="1385"/>
      <c r="AA97" s="1108"/>
      <c r="AB97" s="1109"/>
      <c r="AC97" s="1109"/>
    </row>
    <row r="98" spans="1:29" s="299" customFormat="1" ht="15" customHeight="1">
      <c r="A98" s="1392"/>
      <c r="B98" s="1394"/>
      <c r="C98" s="1349"/>
      <c r="D98" s="1349"/>
      <c r="E98" s="1349"/>
      <c r="F98" s="1350"/>
      <c r="G98" s="1348"/>
      <c r="H98" s="1349"/>
      <c r="I98" s="1349"/>
      <c r="J98" s="1349"/>
      <c r="K98" s="1350"/>
      <c r="L98" s="1356"/>
      <c r="M98" s="1357"/>
      <c r="N98" s="1359"/>
      <c r="O98" s="1407"/>
      <c r="P98" s="1407"/>
      <c r="Q98" s="1361" t="str">
        <f>IFERROR(VLOOKUP(U98,リスト!$AW$1:$AY$44,2,0),"")</f>
        <v/>
      </c>
      <c r="R98" s="1362"/>
      <c r="S98" s="2078" t="str">
        <f>IFERROR(VLOOKUP(U98,リスト!$AW$1:$AY$44,3,0),"")</f>
        <v/>
      </c>
      <c r="T98" s="2079"/>
      <c r="U98" s="87"/>
      <c r="V98" s="1383"/>
      <c r="W98" s="1384"/>
      <c r="X98" s="1384"/>
      <c r="Y98" s="1384"/>
      <c r="Z98" s="1385"/>
      <c r="AA98" s="1108"/>
      <c r="AB98" s="1109"/>
      <c r="AC98" s="1109"/>
    </row>
    <row r="99" spans="1:29" s="299" customFormat="1" ht="15" customHeight="1">
      <c r="A99" s="1411"/>
      <c r="B99" s="1412"/>
      <c r="C99" s="1352"/>
      <c r="D99" s="1352"/>
      <c r="E99" s="1352"/>
      <c r="F99" s="1353"/>
      <c r="G99" s="1351"/>
      <c r="H99" s="1352"/>
      <c r="I99" s="1352"/>
      <c r="J99" s="1352"/>
      <c r="K99" s="1353"/>
      <c r="L99" s="367"/>
      <c r="M99" s="368" t="s">
        <v>418</v>
      </c>
      <c r="N99" s="1360"/>
      <c r="O99" s="1408"/>
      <c r="P99" s="1408"/>
      <c r="Q99" s="1363" t="str">
        <f>IFERROR(VLOOKUP(U99,リスト!$AW$1:$AY$44,2,0),"")</f>
        <v/>
      </c>
      <c r="R99" s="1364"/>
      <c r="S99" s="2081" t="str">
        <f>IFERROR(VLOOKUP(U99,リスト!$AW$1:$AY$44,3,0),"")</f>
        <v/>
      </c>
      <c r="T99" s="2082"/>
      <c r="U99" s="88"/>
      <c r="V99" s="1386"/>
      <c r="W99" s="1387"/>
      <c r="X99" s="1387"/>
      <c r="Y99" s="1387"/>
      <c r="Z99" s="1388"/>
      <c r="AA99" s="1108"/>
      <c r="AB99" s="1109"/>
      <c r="AC99" s="1109"/>
    </row>
    <row r="100" spans="1:29" s="299" customFormat="1" ht="15" customHeight="1">
      <c r="A100" s="1391">
        <v>5</v>
      </c>
      <c r="B100" s="1393"/>
      <c r="C100" s="1346"/>
      <c r="D100" s="1346"/>
      <c r="E100" s="1346"/>
      <c r="F100" s="1347"/>
      <c r="G100" s="1345"/>
      <c r="H100" s="1346"/>
      <c r="I100" s="1346"/>
      <c r="J100" s="1346"/>
      <c r="K100" s="1347"/>
      <c r="L100" s="1354"/>
      <c r="M100" s="1355"/>
      <c r="N100" s="1358"/>
      <c r="O100" s="1406"/>
      <c r="P100" s="1406"/>
      <c r="Q100" s="1361" t="str">
        <f>IFERROR(VLOOKUP(U100,リスト!$AW$1:$AY$44,2,0),"")</f>
        <v/>
      </c>
      <c r="R100" s="1365"/>
      <c r="S100" s="2078" t="str">
        <f>IFERROR(VLOOKUP(U100,リスト!$AW$1:$AY$44,3,0),"")</f>
        <v/>
      </c>
      <c r="T100" s="2079"/>
      <c r="U100" s="86"/>
      <c r="V100" s="1380"/>
      <c r="W100" s="1381"/>
      <c r="X100" s="1381"/>
      <c r="Y100" s="1381"/>
      <c r="Z100" s="1382"/>
      <c r="AA100" s="1106"/>
      <c r="AB100" s="1107"/>
      <c r="AC100" s="1107"/>
    </row>
    <row r="101" spans="1:29" s="299" customFormat="1" ht="15" customHeight="1">
      <c r="A101" s="1392"/>
      <c r="B101" s="1394"/>
      <c r="C101" s="1349"/>
      <c r="D101" s="1349"/>
      <c r="E101" s="1349"/>
      <c r="F101" s="1350"/>
      <c r="G101" s="1348"/>
      <c r="H101" s="1349"/>
      <c r="I101" s="1349"/>
      <c r="J101" s="1349"/>
      <c r="K101" s="1350"/>
      <c r="L101" s="1356"/>
      <c r="M101" s="1357"/>
      <c r="N101" s="1359"/>
      <c r="O101" s="1407"/>
      <c r="P101" s="1407"/>
      <c r="Q101" s="1361" t="str">
        <f>IFERROR(VLOOKUP(U101,リスト!$AW$1:$AY$44,2,0),"")</f>
        <v/>
      </c>
      <c r="R101" s="1362"/>
      <c r="S101" s="2078" t="str">
        <f>IFERROR(VLOOKUP(U101,リスト!$AW$1:$AY$44,3,0),"")</f>
        <v/>
      </c>
      <c r="T101" s="2080"/>
      <c r="U101" s="87"/>
      <c r="V101" s="1383"/>
      <c r="W101" s="1384"/>
      <c r="X101" s="1384"/>
      <c r="Y101" s="1384"/>
      <c r="Z101" s="1385"/>
      <c r="AA101" s="1108"/>
      <c r="AB101" s="1109"/>
      <c r="AC101" s="1109"/>
    </row>
    <row r="102" spans="1:29" s="299" customFormat="1" ht="15" customHeight="1">
      <c r="A102" s="1392"/>
      <c r="B102" s="1394"/>
      <c r="C102" s="1349"/>
      <c r="D102" s="1349"/>
      <c r="E102" s="1349"/>
      <c r="F102" s="1350"/>
      <c r="G102" s="1348"/>
      <c r="H102" s="1349"/>
      <c r="I102" s="1349"/>
      <c r="J102" s="1349"/>
      <c r="K102" s="1350"/>
      <c r="L102" s="1356"/>
      <c r="M102" s="1357"/>
      <c r="N102" s="1359"/>
      <c r="O102" s="1407"/>
      <c r="P102" s="1407"/>
      <c r="Q102" s="1361" t="str">
        <f>IFERROR(VLOOKUP(U102,リスト!$AW$1:$AY$44,2,0),"")</f>
        <v/>
      </c>
      <c r="R102" s="1365"/>
      <c r="S102" s="2078" t="str">
        <f>IFERROR(VLOOKUP(U102,リスト!$AW$1:$AY$44,3,0),"")</f>
        <v/>
      </c>
      <c r="T102" s="2079"/>
      <c r="U102" s="87"/>
      <c r="V102" s="1383"/>
      <c r="W102" s="1384"/>
      <c r="X102" s="1384"/>
      <c r="Y102" s="1384"/>
      <c r="Z102" s="1385"/>
      <c r="AA102" s="1108"/>
      <c r="AB102" s="1109"/>
      <c r="AC102" s="1109"/>
    </row>
    <row r="103" spans="1:29" s="299" customFormat="1" ht="15" customHeight="1">
      <c r="A103" s="1392"/>
      <c r="B103" s="1394"/>
      <c r="C103" s="1349"/>
      <c r="D103" s="1349"/>
      <c r="E103" s="1349"/>
      <c r="F103" s="1350"/>
      <c r="G103" s="1348"/>
      <c r="H103" s="1349"/>
      <c r="I103" s="1349"/>
      <c r="J103" s="1349"/>
      <c r="K103" s="1350"/>
      <c r="L103" s="1356"/>
      <c r="M103" s="1357"/>
      <c r="N103" s="1359"/>
      <c r="O103" s="1407"/>
      <c r="P103" s="1407"/>
      <c r="Q103" s="1361" t="str">
        <f>IFERROR(VLOOKUP(U103,リスト!$AW$1:$AY$44,2,0),"")</f>
        <v/>
      </c>
      <c r="R103" s="1365"/>
      <c r="S103" s="2078" t="str">
        <f>IFERROR(VLOOKUP(U103,リスト!$AW$1:$AY$44,3,0),"")</f>
        <v/>
      </c>
      <c r="T103" s="2080"/>
      <c r="U103" s="87"/>
      <c r="V103" s="1383"/>
      <c r="W103" s="1384"/>
      <c r="X103" s="1384"/>
      <c r="Y103" s="1384"/>
      <c r="Z103" s="1385"/>
      <c r="AA103" s="1108"/>
      <c r="AB103" s="1109"/>
      <c r="AC103" s="1109"/>
    </row>
    <row r="104" spans="1:29" s="299" customFormat="1" ht="15" customHeight="1">
      <c r="A104" s="1392"/>
      <c r="B104" s="1394"/>
      <c r="C104" s="1349"/>
      <c r="D104" s="1349"/>
      <c r="E104" s="1349"/>
      <c r="F104" s="1350"/>
      <c r="G104" s="1348"/>
      <c r="H104" s="1349"/>
      <c r="I104" s="1349"/>
      <c r="J104" s="1349"/>
      <c r="K104" s="1350"/>
      <c r="L104" s="1356"/>
      <c r="M104" s="1357"/>
      <c r="N104" s="1359"/>
      <c r="O104" s="1407"/>
      <c r="P104" s="1407"/>
      <c r="Q104" s="1361" t="str">
        <f>IFERROR(VLOOKUP(U104,リスト!$AW$1:$AY$44,2,0),"")</f>
        <v/>
      </c>
      <c r="R104" s="1362"/>
      <c r="S104" s="2078" t="str">
        <f>IFERROR(VLOOKUP(U104,リスト!$AW$1:$AY$44,3,0),"")</f>
        <v/>
      </c>
      <c r="T104" s="2079"/>
      <c r="U104" s="87"/>
      <c r="V104" s="1383"/>
      <c r="W104" s="1384"/>
      <c r="X104" s="1384"/>
      <c r="Y104" s="1384"/>
      <c r="Z104" s="1385"/>
      <c r="AA104" s="1108"/>
      <c r="AB104" s="1109"/>
      <c r="AC104" s="1109"/>
    </row>
    <row r="105" spans="1:29" s="299" customFormat="1" ht="15" customHeight="1">
      <c r="A105" s="1411"/>
      <c r="B105" s="1412"/>
      <c r="C105" s="1352"/>
      <c r="D105" s="1352"/>
      <c r="E105" s="1352"/>
      <c r="F105" s="1353"/>
      <c r="G105" s="1351"/>
      <c r="H105" s="1352"/>
      <c r="I105" s="1352"/>
      <c r="J105" s="1352"/>
      <c r="K105" s="1353"/>
      <c r="L105" s="367"/>
      <c r="M105" s="368" t="s">
        <v>418</v>
      </c>
      <c r="N105" s="1360"/>
      <c r="O105" s="1408"/>
      <c r="P105" s="1408"/>
      <c r="Q105" s="1363" t="str">
        <f>IFERROR(VLOOKUP(U105,リスト!$AW$1:$AY$44,2,0),"")</f>
        <v/>
      </c>
      <c r="R105" s="1364"/>
      <c r="S105" s="2081" t="str">
        <f>IFERROR(VLOOKUP(U105,リスト!$AW$1:$AY$44,3,0),"")</f>
        <v/>
      </c>
      <c r="T105" s="2082"/>
      <c r="U105" s="88"/>
      <c r="V105" s="1386"/>
      <c r="W105" s="1387"/>
      <c r="X105" s="1387"/>
      <c r="Y105" s="1387"/>
      <c r="Z105" s="1388"/>
      <c r="AA105" s="1108"/>
      <c r="AB105" s="1109"/>
      <c r="AC105" s="1109"/>
    </row>
    <row r="106" spans="1:29" s="299" customFormat="1" ht="15" customHeight="1">
      <c r="A106" s="1391">
        <v>6</v>
      </c>
      <c r="B106" s="1393"/>
      <c r="C106" s="1346"/>
      <c r="D106" s="1346"/>
      <c r="E106" s="1346"/>
      <c r="F106" s="1347"/>
      <c r="G106" s="1345"/>
      <c r="H106" s="1346"/>
      <c r="I106" s="1346"/>
      <c r="J106" s="1346"/>
      <c r="K106" s="1347"/>
      <c r="L106" s="1354"/>
      <c r="M106" s="1355"/>
      <c r="N106" s="1358"/>
      <c r="O106" s="1406"/>
      <c r="P106" s="1406"/>
      <c r="Q106" s="1361" t="str">
        <f>IFERROR(VLOOKUP(U106,リスト!$AW$1:$AY$44,2,0),"")</f>
        <v/>
      </c>
      <c r="R106" s="1365"/>
      <c r="S106" s="2078" t="str">
        <f>IFERROR(VLOOKUP(U106,リスト!$AW$1:$AY$44,3,0),"")</f>
        <v/>
      </c>
      <c r="T106" s="2079"/>
      <c r="U106" s="86"/>
      <c r="V106" s="1380"/>
      <c r="W106" s="1381"/>
      <c r="X106" s="1381"/>
      <c r="Y106" s="1381"/>
      <c r="Z106" s="1382"/>
      <c r="AA106" s="1106"/>
      <c r="AB106" s="1107"/>
      <c r="AC106" s="1107"/>
    </row>
    <row r="107" spans="1:29" s="299" customFormat="1" ht="15" customHeight="1">
      <c r="A107" s="1392"/>
      <c r="B107" s="1394"/>
      <c r="C107" s="1349"/>
      <c r="D107" s="1349"/>
      <c r="E107" s="1349"/>
      <c r="F107" s="1350"/>
      <c r="G107" s="1348"/>
      <c r="H107" s="1349"/>
      <c r="I107" s="1349"/>
      <c r="J107" s="1349"/>
      <c r="K107" s="1350"/>
      <c r="L107" s="1356"/>
      <c r="M107" s="1357"/>
      <c r="N107" s="1359"/>
      <c r="O107" s="1407"/>
      <c r="P107" s="1407"/>
      <c r="Q107" s="1361" t="str">
        <f>IFERROR(VLOOKUP(U107,リスト!$AW$1:$AY$44,2,0),"")</f>
        <v/>
      </c>
      <c r="R107" s="1362"/>
      <c r="S107" s="2078" t="str">
        <f>IFERROR(VLOOKUP(U107,リスト!$AW$1:$AY$44,3,0),"")</f>
        <v/>
      </c>
      <c r="T107" s="2080"/>
      <c r="U107" s="87"/>
      <c r="V107" s="1383"/>
      <c r="W107" s="1384"/>
      <c r="X107" s="1384"/>
      <c r="Y107" s="1384"/>
      <c r="Z107" s="1385"/>
      <c r="AA107" s="1108"/>
      <c r="AB107" s="1109"/>
      <c r="AC107" s="1109"/>
    </row>
    <row r="108" spans="1:29" s="299" customFormat="1" ht="15" customHeight="1">
      <c r="A108" s="1392"/>
      <c r="B108" s="1394"/>
      <c r="C108" s="1349"/>
      <c r="D108" s="1349"/>
      <c r="E108" s="1349"/>
      <c r="F108" s="1350"/>
      <c r="G108" s="1348"/>
      <c r="H108" s="1349"/>
      <c r="I108" s="1349"/>
      <c r="J108" s="1349"/>
      <c r="K108" s="1350"/>
      <c r="L108" s="1356"/>
      <c r="M108" s="1357"/>
      <c r="N108" s="1359"/>
      <c r="O108" s="1407"/>
      <c r="P108" s="1407"/>
      <c r="Q108" s="1361" t="str">
        <f>IFERROR(VLOOKUP(U108,リスト!$AW$1:$AY$44,2,0),"")</f>
        <v/>
      </c>
      <c r="R108" s="1365"/>
      <c r="S108" s="2078" t="str">
        <f>IFERROR(VLOOKUP(U108,リスト!$AW$1:$AY$44,3,0),"")</f>
        <v/>
      </c>
      <c r="T108" s="2079"/>
      <c r="U108" s="87"/>
      <c r="V108" s="1383"/>
      <c r="W108" s="1384"/>
      <c r="X108" s="1384"/>
      <c r="Y108" s="1384"/>
      <c r="Z108" s="1385"/>
      <c r="AA108" s="1108"/>
      <c r="AB108" s="1109"/>
      <c r="AC108" s="1109"/>
    </row>
    <row r="109" spans="1:29" s="299" customFormat="1" ht="15" customHeight="1">
      <c r="A109" s="1392"/>
      <c r="B109" s="1394"/>
      <c r="C109" s="1349"/>
      <c r="D109" s="1349"/>
      <c r="E109" s="1349"/>
      <c r="F109" s="1350"/>
      <c r="G109" s="1348"/>
      <c r="H109" s="1349"/>
      <c r="I109" s="1349"/>
      <c r="J109" s="1349"/>
      <c r="K109" s="1350"/>
      <c r="L109" s="1356"/>
      <c r="M109" s="1357"/>
      <c r="N109" s="1359"/>
      <c r="O109" s="1407"/>
      <c r="P109" s="1407"/>
      <c r="Q109" s="1361" t="str">
        <f>IFERROR(VLOOKUP(U109,リスト!$AW$1:$AY$44,2,0),"")</f>
        <v/>
      </c>
      <c r="R109" s="1365"/>
      <c r="S109" s="2078" t="str">
        <f>IFERROR(VLOOKUP(U109,リスト!$AW$1:$AY$44,3,0),"")</f>
        <v/>
      </c>
      <c r="T109" s="2080"/>
      <c r="U109" s="87"/>
      <c r="V109" s="1383"/>
      <c r="W109" s="1384"/>
      <c r="X109" s="1384"/>
      <c r="Y109" s="1384"/>
      <c r="Z109" s="1385"/>
      <c r="AA109" s="1108"/>
      <c r="AB109" s="1109"/>
      <c r="AC109" s="1109"/>
    </row>
    <row r="110" spans="1:29" s="299" customFormat="1" ht="15" customHeight="1">
      <c r="A110" s="1392"/>
      <c r="B110" s="1394"/>
      <c r="C110" s="1349"/>
      <c r="D110" s="1349"/>
      <c r="E110" s="1349"/>
      <c r="F110" s="1350"/>
      <c r="G110" s="1348"/>
      <c r="H110" s="1349"/>
      <c r="I110" s="1349"/>
      <c r="J110" s="1349"/>
      <c r="K110" s="1350"/>
      <c r="L110" s="1356"/>
      <c r="M110" s="1357"/>
      <c r="N110" s="1359"/>
      <c r="O110" s="1407"/>
      <c r="P110" s="1407"/>
      <c r="Q110" s="1361" t="str">
        <f>IFERROR(VLOOKUP(U110,リスト!$AW$1:$AY$44,2,0),"")</f>
        <v/>
      </c>
      <c r="R110" s="1362"/>
      <c r="S110" s="2078" t="str">
        <f>IFERROR(VLOOKUP(U110,リスト!$AW$1:$AY$44,3,0),"")</f>
        <v/>
      </c>
      <c r="T110" s="2079"/>
      <c r="U110" s="87"/>
      <c r="V110" s="1383"/>
      <c r="W110" s="1384"/>
      <c r="X110" s="1384"/>
      <c r="Y110" s="1384"/>
      <c r="Z110" s="1385"/>
      <c r="AA110" s="1108"/>
      <c r="AB110" s="1109"/>
      <c r="AC110" s="1109"/>
    </row>
    <row r="111" spans="1:29" s="299" customFormat="1" ht="15" customHeight="1">
      <c r="A111" s="1411"/>
      <c r="B111" s="1412"/>
      <c r="C111" s="1352"/>
      <c r="D111" s="1352"/>
      <c r="E111" s="1352"/>
      <c r="F111" s="1353"/>
      <c r="G111" s="1351"/>
      <c r="H111" s="1352"/>
      <c r="I111" s="1352"/>
      <c r="J111" s="1352"/>
      <c r="K111" s="1353"/>
      <c r="L111" s="367"/>
      <c r="M111" s="368" t="s">
        <v>418</v>
      </c>
      <c r="N111" s="1360"/>
      <c r="O111" s="1408"/>
      <c r="P111" s="1408"/>
      <c r="Q111" s="1363" t="str">
        <f>IFERROR(VLOOKUP(U111,リスト!$AW$1:$AY$44,2,0),"")</f>
        <v/>
      </c>
      <c r="R111" s="1364"/>
      <c r="S111" s="2081" t="str">
        <f>IFERROR(VLOOKUP(U111,リスト!$AW$1:$AY$44,3,0),"")</f>
        <v/>
      </c>
      <c r="T111" s="2082"/>
      <c r="U111" s="88"/>
      <c r="V111" s="1386"/>
      <c r="W111" s="1387"/>
      <c r="X111" s="1387"/>
      <c r="Y111" s="1387"/>
      <c r="Z111" s="1388"/>
      <c r="AA111" s="1108"/>
      <c r="AB111" s="1109"/>
      <c r="AC111" s="1109"/>
    </row>
    <row r="112" spans="1:29" s="299" customFormat="1" ht="15" customHeight="1">
      <c r="A112" s="1391">
        <v>7</v>
      </c>
      <c r="B112" s="1393"/>
      <c r="C112" s="1346"/>
      <c r="D112" s="1346"/>
      <c r="E112" s="1346"/>
      <c r="F112" s="1347"/>
      <c r="G112" s="1345"/>
      <c r="H112" s="1346"/>
      <c r="I112" s="1346"/>
      <c r="J112" s="1346"/>
      <c r="K112" s="1347"/>
      <c r="L112" s="1354"/>
      <c r="M112" s="1355"/>
      <c r="N112" s="1358"/>
      <c r="O112" s="1406"/>
      <c r="P112" s="1406"/>
      <c r="Q112" s="1361" t="str">
        <f>IFERROR(VLOOKUP(U112,リスト!$AW$1:$AY$44,2,0),"")</f>
        <v/>
      </c>
      <c r="R112" s="1365"/>
      <c r="S112" s="2078" t="str">
        <f>IFERROR(VLOOKUP(U112,リスト!$AW$1:$AY$44,3,0),"")</f>
        <v/>
      </c>
      <c r="T112" s="2079"/>
      <c r="U112" s="86"/>
      <c r="V112" s="1380"/>
      <c r="W112" s="1381"/>
      <c r="X112" s="1381"/>
      <c r="Y112" s="1381"/>
      <c r="Z112" s="1382"/>
      <c r="AA112" s="1106"/>
      <c r="AB112" s="1107"/>
      <c r="AC112" s="1107"/>
    </row>
    <row r="113" spans="1:29" s="299" customFormat="1" ht="15" customHeight="1">
      <c r="A113" s="1392"/>
      <c r="B113" s="1394"/>
      <c r="C113" s="1349"/>
      <c r="D113" s="1349"/>
      <c r="E113" s="1349"/>
      <c r="F113" s="1350"/>
      <c r="G113" s="1348"/>
      <c r="H113" s="1349"/>
      <c r="I113" s="1349"/>
      <c r="J113" s="1349"/>
      <c r="K113" s="1350"/>
      <c r="L113" s="1356"/>
      <c r="M113" s="1357"/>
      <c r="N113" s="1359"/>
      <c r="O113" s="1407"/>
      <c r="P113" s="1407"/>
      <c r="Q113" s="1361" t="str">
        <f>IFERROR(VLOOKUP(U113,リスト!$AW$1:$AY$44,2,0),"")</f>
        <v/>
      </c>
      <c r="R113" s="1362"/>
      <c r="S113" s="2078" t="str">
        <f>IFERROR(VLOOKUP(U113,リスト!$AW$1:$AY$44,3,0),"")</f>
        <v/>
      </c>
      <c r="T113" s="2080"/>
      <c r="U113" s="87"/>
      <c r="V113" s="1383"/>
      <c r="W113" s="1384"/>
      <c r="X113" s="1384"/>
      <c r="Y113" s="1384"/>
      <c r="Z113" s="1385"/>
      <c r="AA113" s="1108"/>
      <c r="AB113" s="1109"/>
      <c r="AC113" s="1109"/>
    </row>
    <row r="114" spans="1:29" s="299" customFormat="1" ht="15" customHeight="1">
      <c r="A114" s="1392"/>
      <c r="B114" s="1394"/>
      <c r="C114" s="1349"/>
      <c r="D114" s="1349"/>
      <c r="E114" s="1349"/>
      <c r="F114" s="1350"/>
      <c r="G114" s="1348"/>
      <c r="H114" s="1349"/>
      <c r="I114" s="1349"/>
      <c r="J114" s="1349"/>
      <c r="K114" s="1350"/>
      <c r="L114" s="1356"/>
      <c r="M114" s="1357"/>
      <c r="N114" s="1359"/>
      <c r="O114" s="1407"/>
      <c r="P114" s="1407"/>
      <c r="Q114" s="1361" t="str">
        <f>IFERROR(VLOOKUP(U114,リスト!$AW$1:$AY$44,2,0),"")</f>
        <v/>
      </c>
      <c r="R114" s="1365"/>
      <c r="S114" s="2078" t="str">
        <f>IFERROR(VLOOKUP(U114,リスト!$AW$1:$AY$44,3,0),"")</f>
        <v/>
      </c>
      <c r="T114" s="2079"/>
      <c r="U114" s="87"/>
      <c r="V114" s="1383"/>
      <c r="W114" s="1384"/>
      <c r="X114" s="1384"/>
      <c r="Y114" s="1384"/>
      <c r="Z114" s="1385"/>
      <c r="AA114" s="1108"/>
      <c r="AB114" s="1109"/>
      <c r="AC114" s="1109"/>
    </row>
    <row r="115" spans="1:29" s="299" customFormat="1" ht="15" customHeight="1">
      <c r="A115" s="1392"/>
      <c r="B115" s="1394"/>
      <c r="C115" s="1349"/>
      <c r="D115" s="1349"/>
      <c r="E115" s="1349"/>
      <c r="F115" s="1350"/>
      <c r="G115" s="1348"/>
      <c r="H115" s="1349"/>
      <c r="I115" s="1349"/>
      <c r="J115" s="1349"/>
      <c r="K115" s="1350"/>
      <c r="L115" s="1356"/>
      <c r="M115" s="1357"/>
      <c r="N115" s="1359"/>
      <c r="O115" s="1407"/>
      <c r="P115" s="1407"/>
      <c r="Q115" s="1361" t="str">
        <f>IFERROR(VLOOKUP(U115,リスト!$AW$1:$AY$44,2,0),"")</f>
        <v/>
      </c>
      <c r="R115" s="1365"/>
      <c r="S115" s="2078" t="str">
        <f>IFERROR(VLOOKUP(U115,リスト!$AW$1:$AY$44,3,0),"")</f>
        <v/>
      </c>
      <c r="T115" s="2080"/>
      <c r="U115" s="87"/>
      <c r="V115" s="1383"/>
      <c r="W115" s="1384"/>
      <c r="X115" s="1384"/>
      <c r="Y115" s="1384"/>
      <c r="Z115" s="1385"/>
      <c r="AA115" s="1108"/>
      <c r="AB115" s="1109"/>
      <c r="AC115" s="1109"/>
    </row>
    <row r="116" spans="1:29" s="299" customFormat="1" ht="15" customHeight="1">
      <c r="A116" s="1392"/>
      <c r="B116" s="1394"/>
      <c r="C116" s="1349"/>
      <c r="D116" s="1349"/>
      <c r="E116" s="1349"/>
      <c r="F116" s="1350"/>
      <c r="G116" s="1348"/>
      <c r="H116" s="1349"/>
      <c r="I116" s="1349"/>
      <c r="J116" s="1349"/>
      <c r="K116" s="1350"/>
      <c r="L116" s="1356"/>
      <c r="M116" s="1357"/>
      <c r="N116" s="1359"/>
      <c r="O116" s="1407"/>
      <c r="P116" s="1407"/>
      <c r="Q116" s="1361" t="str">
        <f>IFERROR(VLOOKUP(U116,リスト!$AW$1:$AY$44,2,0),"")</f>
        <v/>
      </c>
      <c r="R116" s="1362"/>
      <c r="S116" s="2078" t="str">
        <f>IFERROR(VLOOKUP(U116,リスト!$AW$1:$AY$44,3,0),"")</f>
        <v/>
      </c>
      <c r="T116" s="2079"/>
      <c r="U116" s="87"/>
      <c r="V116" s="1383"/>
      <c r="W116" s="1384"/>
      <c r="X116" s="1384"/>
      <c r="Y116" s="1384"/>
      <c r="Z116" s="1385"/>
      <c r="AA116" s="1108"/>
      <c r="AB116" s="1109"/>
      <c r="AC116" s="1109"/>
    </row>
    <row r="117" spans="1:29" s="299" customFormat="1" ht="15" customHeight="1">
      <c r="A117" s="1411"/>
      <c r="B117" s="1412"/>
      <c r="C117" s="1352"/>
      <c r="D117" s="1352"/>
      <c r="E117" s="1352"/>
      <c r="F117" s="1353"/>
      <c r="G117" s="1351"/>
      <c r="H117" s="1352"/>
      <c r="I117" s="1352"/>
      <c r="J117" s="1352"/>
      <c r="K117" s="1353"/>
      <c r="L117" s="367"/>
      <c r="M117" s="368" t="s">
        <v>418</v>
      </c>
      <c r="N117" s="1360"/>
      <c r="O117" s="1408"/>
      <c r="P117" s="1408"/>
      <c r="Q117" s="1363" t="str">
        <f>IFERROR(VLOOKUP(U117,リスト!$AW$1:$AY$44,2,0),"")</f>
        <v/>
      </c>
      <c r="R117" s="1364"/>
      <c r="S117" s="2081" t="str">
        <f>IFERROR(VLOOKUP(U117,リスト!$AW$1:$AY$44,3,0),"")</f>
        <v/>
      </c>
      <c r="T117" s="2082"/>
      <c r="U117" s="88"/>
      <c r="V117" s="1386"/>
      <c r="W117" s="1387"/>
      <c r="X117" s="1387"/>
      <c r="Y117" s="1387"/>
      <c r="Z117" s="1388"/>
      <c r="AA117" s="1108"/>
      <c r="AB117" s="1109"/>
      <c r="AC117" s="1109"/>
    </row>
    <row r="118" spans="1:29" s="299" customFormat="1" ht="15" customHeight="1">
      <c r="A118" s="1391">
        <v>8</v>
      </c>
      <c r="B118" s="1393"/>
      <c r="C118" s="1346"/>
      <c r="D118" s="1346"/>
      <c r="E118" s="1346"/>
      <c r="F118" s="1347"/>
      <c r="G118" s="1345"/>
      <c r="H118" s="1346"/>
      <c r="I118" s="1346"/>
      <c r="J118" s="1346"/>
      <c r="K118" s="1347"/>
      <c r="L118" s="1354"/>
      <c r="M118" s="1355"/>
      <c r="N118" s="1358"/>
      <c r="O118" s="1406"/>
      <c r="P118" s="1406"/>
      <c r="Q118" s="1361" t="str">
        <f>IFERROR(VLOOKUP(U118,リスト!$AW$1:$AY$44,2,0),"")</f>
        <v/>
      </c>
      <c r="R118" s="1365"/>
      <c r="S118" s="2078" t="str">
        <f>IFERROR(VLOOKUP(U118,リスト!$AW$1:$AY$44,3,0),"")</f>
        <v/>
      </c>
      <c r="T118" s="2079"/>
      <c r="U118" s="86"/>
      <c r="V118" s="1380"/>
      <c r="W118" s="1381"/>
      <c r="X118" s="1381"/>
      <c r="Y118" s="1381"/>
      <c r="Z118" s="1382"/>
      <c r="AA118" s="1106"/>
      <c r="AB118" s="1107"/>
      <c r="AC118" s="1107"/>
    </row>
    <row r="119" spans="1:29" s="299" customFormat="1" ht="15" customHeight="1">
      <c r="A119" s="1392"/>
      <c r="B119" s="1394"/>
      <c r="C119" s="1349"/>
      <c r="D119" s="1349"/>
      <c r="E119" s="1349"/>
      <c r="F119" s="1350"/>
      <c r="G119" s="1348"/>
      <c r="H119" s="1349"/>
      <c r="I119" s="1349"/>
      <c r="J119" s="1349"/>
      <c r="K119" s="1350"/>
      <c r="L119" s="1356"/>
      <c r="M119" s="1357"/>
      <c r="N119" s="1359"/>
      <c r="O119" s="1407"/>
      <c r="P119" s="1407"/>
      <c r="Q119" s="1361" t="str">
        <f>IFERROR(VLOOKUP(U119,リスト!$AW$1:$AY$44,2,0),"")</f>
        <v/>
      </c>
      <c r="R119" s="1362"/>
      <c r="S119" s="2078" t="str">
        <f>IFERROR(VLOOKUP(U119,リスト!$AW$1:$AY$44,3,0),"")</f>
        <v/>
      </c>
      <c r="T119" s="2080"/>
      <c r="U119" s="87"/>
      <c r="V119" s="1383"/>
      <c r="W119" s="1384"/>
      <c r="X119" s="1384"/>
      <c r="Y119" s="1384"/>
      <c r="Z119" s="1385"/>
      <c r="AA119" s="1108"/>
      <c r="AB119" s="1109"/>
      <c r="AC119" s="1109"/>
    </row>
    <row r="120" spans="1:29" s="299" customFormat="1" ht="15" customHeight="1">
      <c r="A120" s="1392"/>
      <c r="B120" s="1394"/>
      <c r="C120" s="1349"/>
      <c r="D120" s="1349"/>
      <c r="E120" s="1349"/>
      <c r="F120" s="1350"/>
      <c r="G120" s="1348"/>
      <c r="H120" s="1349"/>
      <c r="I120" s="1349"/>
      <c r="J120" s="1349"/>
      <c r="K120" s="1350"/>
      <c r="L120" s="1356"/>
      <c r="M120" s="1357"/>
      <c r="N120" s="1359"/>
      <c r="O120" s="1407"/>
      <c r="P120" s="1407"/>
      <c r="Q120" s="1361" t="str">
        <f>IFERROR(VLOOKUP(U120,リスト!$AW$1:$AY$44,2,0),"")</f>
        <v/>
      </c>
      <c r="R120" s="1365"/>
      <c r="S120" s="2078" t="str">
        <f>IFERROR(VLOOKUP(U120,リスト!$AW$1:$AY$44,3,0),"")</f>
        <v/>
      </c>
      <c r="T120" s="2079"/>
      <c r="U120" s="87"/>
      <c r="V120" s="1383"/>
      <c r="W120" s="1384"/>
      <c r="X120" s="1384"/>
      <c r="Y120" s="1384"/>
      <c r="Z120" s="1385"/>
      <c r="AA120" s="1108"/>
      <c r="AB120" s="1109"/>
      <c r="AC120" s="1109"/>
    </row>
    <row r="121" spans="1:29" s="299" customFormat="1" ht="15" customHeight="1">
      <c r="A121" s="1392"/>
      <c r="B121" s="1394"/>
      <c r="C121" s="1349"/>
      <c r="D121" s="1349"/>
      <c r="E121" s="1349"/>
      <c r="F121" s="1350"/>
      <c r="G121" s="1348"/>
      <c r="H121" s="1349"/>
      <c r="I121" s="1349"/>
      <c r="J121" s="1349"/>
      <c r="K121" s="1350"/>
      <c r="L121" s="1356"/>
      <c r="M121" s="1357"/>
      <c r="N121" s="1359"/>
      <c r="O121" s="1407"/>
      <c r="P121" s="1407"/>
      <c r="Q121" s="1361" t="str">
        <f>IFERROR(VLOOKUP(U121,リスト!$AW$1:$AY$44,2,0),"")</f>
        <v/>
      </c>
      <c r="R121" s="1365"/>
      <c r="S121" s="2078" t="str">
        <f>IFERROR(VLOOKUP(U121,リスト!$AW$1:$AY$44,3,0),"")</f>
        <v/>
      </c>
      <c r="T121" s="2080"/>
      <c r="U121" s="87" t="s">
        <v>1000</v>
      </c>
      <c r="V121" s="1383"/>
      <c r="W121" s="1384"/>
      <c r="X121" s="1384"/>
      <c r="Y121" s="1384"/>
      <c r="Z121" s="1385"/>
      <c r="AA121" s="1108"/>
      <c r="AB121" s="1109"/>
      <c r="AC121" s="1109"/>
    </row>
    <row r="122" spans="1:29" s="299" customFormat="1" ht="15" customHeight="1">
      <c r="A122" s="1392"/>
      <c r="B122" s="1394"/>
      <c r="C122" s="1349"/>
      <c r="D122" s="1349"/>
      <c r="E122" s="1349"/>
      <c r="F122" s="1350"/>
      <c r="G122" s="1348"/>
      <c r="H122" s="1349"/>
      <c r="I122" s="1349"/>
      <c r="J122" s="1349"/>
      <c r="K122" s="1350"/>
      <c r="L122" s="1356"/>
      <c r="M122" s="1357"/>
      <c r="N122" s="1359"/>
      <c r="O122" s="1407"/>
      <c r="P122" s="1407"/>
      <c r="Q122" s="1361" t="str">
        <f>IFERROR(VLOOKUP(U122,リスト!$AW$1:$AY$44,2,0),"")</f>
        <v/>
      </c>
      <c r="R122" s="1362"/>
      <c r="S122" s="2078" t="str">
        <f>IFERROR(VLOOKUP(U122,リスト!$AW$1:$AY$44,3,0),"")</f>
        <v/>
      </c>
      <c r="T122" s="2079"/>
      <c r="U122" s="87"/>
      <c r="V122" s="1383"/>
      <c r="W122" s="1384"/>
      <c r="X122" s="1384"/>
      <c r="Y122" s="1384"/>
      <c r="Z122" s="1385"/>
      <c r="AA122" s="1108"/>
      <c r="AB122" s="1109"/>
      <c r="AC122" s="1109"/>
    </row>
    <row r="123" spans="1:29" s="299" customFormat="1" ht="15" customHeight="1">
      <c r="A123" s="1411"/>
      <c r="B123" s="1412"/>
      <c r="C123" s="1352"/>
      <c r="D123" s="1352"/>
      <c r="E123" s="1352"/>
      <c r="F123" s="1353"/>
      <c r="G123" s="1351"/>
      <c r="H123" s="1352"/>
      <c r="I123" s="1352"/>
      <c r="J123" s="1352"/>
      <c r="K123" s="1353"/>
      <c r="L123" s="367"/>
      <c r="M123" s="368" t="s">
        <v>418</v>
      </c>
      <c r="N123" s="1360"/>
      <c r="O123" s="1408"/>
      <c r="P123" s="1408"/>
      <c r="Q123" s="1363" t="str">
        <f>IFERROR(VLOOKUP(U123,リスト!$AW$1:$AY$44,2,0),"")</f>
        <v/>
      </c>
      <c r="R123" s="1364"/>
      <c r="S123" s="2081" t="str">
        <f>IFERROR(VLOOKUP(U123,リスト!$AW$1:$AY$44,3,0),"")</f>
        <v/>
      </c>
      <c r="T123" s="2082"/>
      <c r="U123" s="88"/>
      <c r="V123" s="1386"/>
      <c r="W123" s="1387"/>
      <c r="X123" s="1387"/>
      <c r="Y123" s="1387"/>
      <c r="Z123" s="1388"/>
      <c r="AA123" s="1108"/>
      <c r="AB123" s="1109"/>
      <c r="AC123" s="1109"/>
    </row>
    <row r="124" spans="1:29" s="299" customFormat="1" ht="15" customHeight="1">
      <c r="A124" s="1391">
        <v>9</v>
      </c>
      <c r="B124" s="1393"/>
      <c r="C124" s="1346"/>
      <c r="D124" s="1346"/>
      <c r="E124" s="1346"/>
      <c r="F124" s="1347"/>
      <c r="G124" s="1345"/>
      <c r="H124" s="1346"/>
      <c r="I124" s="1346"/>
      <c r="J124" s="1346"/>
      <c r="K124" s="1347"/>
      <c r="L124" s="1354"/>
      <c r="M124" s="1355"/>
      <c r="N124" s="1358"/>
      <c r="O124" s="1406"/>
      <c r="P124" s="1406"/>
      <c r="Q124" s="1361" t="str">
        <f>IFERROR(VLOOKUP(U124,リスト!$AW$1:$AY$44,2,0),"")</f>
        <v/>
      </c>
      <c r="R124" s="1365"/>
      <c r="S124" s="2078" t="str">
        <f>IFERROR(VLOOKUP(U124,リスト!$AW$1:$AY$44,3,0),"")</f>
        <v/>
      </c>
      <c r="T124" s="2079"/>
      <c r="U124" s="86"/>
      <c r="V124" s="1380"/>
      <c r="W124" s="1381"/>
      <c r="X124" s="1381"/>
      <c r="Y124" s="1381"/>
      <c r="Z124" s="1382"/>
      <c r="AA124" s="1106"/>
      <c r="AB124" s="1107"/>
      <c r="AC124" s="1107"/>
    </row>
    <row r="125" spans="1:29" s="299" customFormat="1" ht="15" customHeight="1">
      <c r="A125" s="1392"/>
      <c r="B125" s="1394"/>
      <c r="C125" s="1349"/>
      <c r="D125" s="1349"/>
      <c r="E125" s="1349"/>
      <c r="F125" s="1350"/>
      <c r="G125" s="1348"/>
      <c r="H125" s="1349"/>
      <c r="I125" s="1349"/>
      <c r="J125" s="1349"/>
      <c r="K125" s="1350"/>
      <c r="L125" s="1356"/>
      <c r="M125" s="1357"/>
      <c r="N125" s="1359"/>
      <c r="O125" s="1407"/>
      <c r="P125" s="1407"/>
      <c r="Q125" s="1361" t="str">
        <f>IFERROR(VLOOKUP(U125,リスト!$AW$1:$AY$44,2,0),"")</f>
        <v/>
      </c>
      <c r="R125" s="1362"/>
      <c r="S125" s="2078" t="str">
        <f>IFERROR(VLOOKUP(U125,リスト!$AW$1:$AY$44,3,0),"")</f>
        <v/>
      </c>
      <c r="T125" s="2080"/>
      <c r="U125" s="87"/>
      <c r="V125" s="1383"/>
      <c r="W125" s="1384"/>
      <c r="X125" s="1384"/>
      <c r="Y125" s="1384"/>
      <c r="Z125" s="1385"/>
      <c r="AA125" s="1108"/>
      <c r="AB125" s="1109"/>
      <c r="AC125" s="1109"/>
    </row>
    <row r="126" spans="1:29" s="299" customFormat="1" ht="15" customHeight="1">
      <c r="A126" s="1392"/>
      <c r="B126" s="1394"/>
      <c r="C126" s="1349"/>
      <c r="D126" s="1349"/>
      <c r="E126" s="1349"/>
      <c r="F126" s="1350"/>
      <c r="G126" s="1348"/>
      <c r="H126" s="1349"/>
      <c r="I126" s="1349"/>
      <c r="J126" s="1349"/>
      <c r="K126" s="1350"/>
      <c r="L126" s="1356"/>
      <c r="M126" s="1357"/>
      <c r="N126" s="1359"/>
      <c r="O126" s="1407"/>
      <c r="P126" s="1407"/>
      <c r="Q126" s="1361" t="str">
        <f>IFERROR(VLOOKUP(U126,リスト!$AW$1:$AY$44,2,0),"")</f>
        <v/>
      </c>
      <c r="R126" s="1365"/>
      <c r="S126" s="2078" t="str">
        <f>IFERROR(VLOOKUP(U126,リスト!$AW$1:$AY$44,3,0),"")</f>
        <v/>
      </c>
      <c r="T126" s="2079"/>
      <c r="U126" s="87"/>
      <c r="V126" s="1383"/>
      <c r="W126" s="1384"/>
      <c r="X126" s="1384"/>
      <c r="Y126" s="1384"/>
      <c r="Z126" s="1385"/>
      <c r="AA126" s="1108"/>
      <c r="AB126" s="1109"/>
      <c r="AC126" s="1109"/>
    </row>
    <row r="127" spans="1:29" s="299" customFormat="1" ht="15" customHeight="1">
      <c r="A127" s="1392"/>
      <c r="B127" s="1394"/>
      <c r="C127" s="1349"/>
      <c r="D127" s="1349"/>
      <c r="E127" s="1349"/>
      <c r="F127" s="1350"/>
      <c r="G127" s="1348"/>
      <c r="H127" s="1349"/>
      <c r="I127" s="1349"/>
      <c r="J127" s="1349"/>
      <c r="K127" s="1350"/>
      <c r="L127" s="1356"/>
      <c r="M127" s="1357"/>
      <c r="N127" s="1359"/>
      <c r="O127" s="1407"/>
      <c r="P127" s="1407"/>
      <c r="Q127" s="1361" t="str">
        <f>IFERROR(VLOOKUP(U127,リスト!$AW$1:$AY$44,2,0),"")</f>
        <v/>
      </c>
      <c r="R127" s="1365"/>
      <c r="S127" s="2078" t="str">
        <f>IFERROR(VLOOKUP(U127,リスト!$AW$1:$AY$44,3,0),"")</f>
        <v/>
      </c>
      <c r="T127" s="2080"/>
      <c r="U127" s="87"/>
      <c r="V127" s="1383"/>
      <c r="W127" s="1384"/>
      <c r="X127" s="1384"/>
      <c r="Y127" s="1384"/>
      <c r="Z127" s="1385"/>
      <c r="AA127" s="1108"/>
      <c r="AB127" s="1109"/>
      <c r="AC127" s="1109"/>
    </row>
    <row r="128" spans="1:29" s="299" customFormat="1" ht="15" customHeight="1">
      <c r="A128" s="1392"/>
      <c r="B128" s="1394"/>
      <c r="C128" s="1349"/>
      <c r="D128" s="1349"/>
      <c r="E128" s="1349"/>
      <c r="F128" s="1350"/>
      <c r="G128" s="1348"/>
      <c r="H128" s="1349"/>
      <c r="I128" s="1349"/>
      <c r="J128" s="1349"/>
      <c r="K128" s="1350"/>
      <c r="L128" s="1356"/>
      <c r="M128" s="1357"/>
      <c r="N128" s="1359"/>
      <c r="O128" s="1407"/>
      <c r="P128" s="1407"/>
      <c r="Q128" s="1361" t="str">
        <f>IFERROR(VLOOKUP(U128,リスト!$AW$1:$AY$44,2,0),"")</f>
        <v/>
      </c>
      <c r="R128" s="1362"/>
      <c r="S128" s="2078" t="str">
        <f>IFERROR(VLOOKUP(U128,リスト!$AW$1:$AY$44,3,0),"")</f>
        <v/>
      </c>
      <c r="T128" s="2079"/>
      <c r="U128" s="87"/>
      <c r="V128" s="1383"/>
      <c r="W128" s="1384"/>
      <c r="X128" s="1384"/>
      <c r="Y128" s="1384"/>
      <c r="Z128" s="1385"/>
      <c r="AA128" s="1108"/>
      <c r="AB128" s="1109"/>
      <c r="AC128" s="1109"/>
    </row>
    <row r="129" spans="1:29" s="299" customFormat="1" ht="15" customHeight="1">
      <c r="A129" s="1411"/>
      <c r="B129" s="1412"/>
      <c r="C129" s="1352"/>
      <c r="D129" s="1352"/>
      <c r="E129" s="1352"/>
      <c r="F129" s="1353"/>
      <c r="G129" s="1351"/>
      <c r="H129" s="1352"/>
      <c r="I129" s="1352"/>
      <c r="J129" s="1352"/>
      <c r="K129" s="1353"/>
      <c r="L129" s="367"/>
      <c r="M129" s="368" t="s">
        <v>418</v>
      </c>
      <c r="N129" s="1360"/>
      <c r="O129" s="1408"/>
      <c r="P129" s="1408"/>
      <c r="Q129" s="1363" t="str">
        <f>IFERROR(VLOOKUP(U129,リスト!$AW$1:$AY$44,2,0),"")</f>
        <v/>
      </c>
      <c r="R129" s="1364"/>
      <c r="S129" s="2081" t="str">
        <f>IFERROR(VLOOKUP(U129,リスト!$AW$1:$AY$44,3,0),"")</f>
        <v/>
      </c>
      <c r="T129" s="2082"/>
      <c r="U129" s="88"/>
      <c r="V129" s="1386"/>
      <c r="W129" s="1387"/>
      <c r="X129" s="1387"/>
      <c r="Y129" s="1387"/>
      <c r="Z129" s="1388"/>
      <c r="AA129" s="1108"/>
      <c r="AB129" s="1109"/>
      <c r="AC129" s="1109"/>
    </row>
    <row r="130" spans="1:29" s="299" customFormat="1" ht="15" customHeight="1">
      <c r="A130" s="1391">
        <v>10</v>
      </c>
      <c r="B130" s="1393"/>
      <c r="C130" s="1346"/>
      <c r="D130" s="1346"/>
      <c r="E130" s="1346"/>
      <c r="F130" s="1347"/>
      <c r="G130" s="1345"/>
      <c r="H130" s="1346"/>
      <c r="I130" s="1346"/>
      <c r="J130" s="1346"/>
      <c r="K130" s="1347"/>
      <c r="L130" s="1354"/>
      <c r="M130" s="1355"/>
      <c r="N130" s="1358"/>
      <c r="O130" s="1406"/>
      <c r="P130" s="1406"/>
      <c r="Q130" s="1361" t="str">
        <f>IFERROR(VLOOKUP(U130,リスト!$AW$1:$AY$44,2,0),"")</f>
        <v/>
      </c>
      <c r="R130" s="1365"/>
      <c r="S130" s="2078" t="str">
        <f>IFERROR(VLOOKUP(U130,リスト!$AW$1:$AY$44,3,0),"")</f>
        <v/>
      </c>
      <c r="T130" s="2079"/>
      <c r="U130" s="86"/>
      <c r="V130" s="1380"/>
      <c r="W130" s="1381"/>
      <c r="X130" s="1381"/>
      <c r="Y130" s="1381"/>
      <c r="Z130" s="1382"/>
      <c r="AA130" s="1106"/>
      <c r="AB130" s="1107"/>
      <c r="AC130" s="1107"/>
    </row>
    <row r="131" spans="1:29" s="299" customFormat="1" ht="15" customHeight="1">
      <c r="A131" s="1392"/>
      <c r="B131" s="1394"/>
      <c r="C131" s="1349"/>
      <c r="D131" s="1349"/>
      <c r="E131" s="1349"/>
      <c r="F131" s="1350"/>
      <c r="G131" s="1348"/>
      <c r="H131" s="1349"/>
      <c r="I131" s="1349"/>
      <c r="J131" s="1349"/>
      <c r="K131" s="1350"/>
      <c r="L131" s="1356"/>
      <c r="M131" s="1357"/>
      <c r="N131" s="1359"/>
      <c r="O131" s="1407"/>
      <c r="P131" s="1407"/>
      <c r="Q131" s="1361" t="str">
        <f>IFERROR(VLOOKUP(U131,リスト!$AW$1:$AY$44,2,0),"")</f>
        <v/>
      </c>
      <c r="R131" s="1362"/>
      <c r="S131" s="2078" t="str">
        <f>IFERROR(VLOOKUP(U131,リスト!$AW$1:$AY$44,3,0),"")</f>
        <v/>
      </c>
      <c r="T131" s="2080"/>
      <c r="U131" s="87"/>
      <c r="V131" s="1383"/>
      <c r="W131" s="1384"/>
      <c r="X131" s="1384"/>
      <c r="Y131" s="1384"/>
      <c r="Z131" s="1385"/>
      <c r="AA131" s="1108"/>
      <c r="AB131" s="1109"/>
      <c r="AC131" s="1109"/>
    </row>
    <row r="132" spans="1:29" s="299" customFormat="1" ht="15" customHeight="1">
      <c r="A132" s="1392"/>
      <c r="B132" s="1394"/>
      <c r="C132" s="1349"/>
      <c r="D132" s="1349"/>
      <c r="E132" s="1349"/>
      <c r="F132" s="1350"/>
      <c r="G132" s="1348"/>
      <c r="H132" s="1349"/>
      <c r="I132" s="1349"/>
      <c r="J132" s="1349"/>
      <c r="K132" s="1350"/>
      <c r="L132" s="1356"/>
      <c r="M132" s="1357"/>
      <c r="N132" s="1359"/>
      <c r="O132" s="1407"/>
      <c r="P132" s="1407"/>
      <c r="Q132" s="1361" t="str">
        <f>IFERROR(VLOOKUP(U132,リスト!$AW$1:$AY$44,2,0),"")</f>
        <v/>
      </c>
      <c r="R132" s="1365"/>
      <c r="S132" s="2078" t="str">
        <f>IFERROR(VLOOKUP(U132,リスト!$AW$1:$AY$44,3,0),"")</f>
        <v/>
      </c>
      <c r="T132" s="2079"/>
      <c r="U132" s="87"/>
      <c r="V132" s="1383"/>
      <c r="W132" s="1384"/>
      <c r="X132" s="1384"/>
      <c r="Y132" s="1384"/>
      <c r="Z132" s="1385"/>
      <c r="AA132" s="1108"/>
      <c r="AB132" s="1109"/>
      <c r="AC132" s="1109"/>
    </row>
    <row r="133" spans="1:29" s="299" customFormat="1" ht="15" customHeight="1">
      <c r="A133" s="1392"/>
      <c r="B133" s="1394"/>
      <c r="C133" s="1349"/>
      <c r="D133" s="1349"/>
      <c r="E133" s="1349"/>
      <c r="F133" s="1350"/>
      <c r="G133" s="1348"/>
      <c r="H133" s="1349"/>
      <c r="I133" s="1349"/>
      <c r="J133" s="1349"/>
      <c r="K133" s="1350"/>
      <c r="L133" s="1356"/>
      <c r="M133" s="1357"/>
      <c r="N133" s="1359"/>
      <c r="O133" s="1407"/>
      <c r="P133" s="1407"/>
      <c r="Q133" s="1361" t="str">
        <f>IFERROR(VLOOKUP(U133,リスト!$AW$1:$AY$44,2,0),"")</f>
        <v/>
      </c>
      <c r="R133" s="1365"/>
      <c r="S133" s="2078" t="str">
        <f>IFERROR(VLOOKUP(U133,リスト!$AW$1:$AY$44,3,0),"")</f>
        <v/>
      </c>
      <c r="T133" s="2080"/>
      <c r="U133" s="87"/>
      <c r="V133" s="1383"/>
      <c r="W133" s="1384"/>
      <c r="X133" s="1384"/>
      <c r="Y133" s="1384"/>
      <c r="Z133" s="1385"/>
      <c r="AA133" s="1108"/>
      <c r="AB133" s="1109"/>
      <c r="AC133" s="1109"/>
    </row>
    <row r="134" spans="1:29" s="299" customFormat="1" ht="15" customHeight="1">
      <c r="A134" s="1392"/>
      <c r="B134" s="1394"/>
      <c r="C134" s="1349"/>
      <c r="D134" s="1349"/>
      <c r="E134" s="1349"/>
      <c r="F134" s="1350"/>
      <c r="G134" s="1348"/>
      <c r="H134" s="1349"/>
      <c r="I134" s="1349"/>
      <c r="J134" s="1349"/>
      <c r="K134" s="1350"/>
      <c r="L134" s="1356"/>
      <c r="M134" s="1357"/>
      <c r="N134" s="1359"/>
      <c r="O134" s="1407"/>
      <c r="P134" s="1407"/>
      <c r="Q134" s="1361" t="str">
        <f>IFERROR(VLOOKUP(U134,リスト!$AW$1:$AY$44,2,0),"")</f>
        <v/>
      </c>
      <c r="R134" s="1362"/>
      <c r="S134" s="2078" t="str">
        <f>IFERROR(VLOOKUP(U134,リスト!$AW$1:$AY$44,3,0),"")</f>
        <v/>
      </c>
      <c r="T134" s="2079"/>
      <c r="U134" s="87"/>
      <c r="V134" s="1383"/>
      <c r="W134" s="1384"/>
      <c r="X134" s="1384"/>
      <c r="Y134" s="1384"/>
      <c r="Z134" s="1385"/>
      <c r="AA134" s="1108"/>
      <c r="AB134" s="1109"/>
      <c r="AC134" s="1109"/>
    </row>
    <row r="135" spans="1:29" s="299" customFormat="1" ht="15" customHeight="1">
      <c r="A135" s="1392"/>
      <c r="B135" s="1394"/>
      <c r="C135" s="1349"/>
      <c r="D135" s="1349"/>
      <c r="E135" s="1349"/>
      <c r="F135" s="1350"/>
      <c r="G135" s="1348"/>
      <c r="H135" s="1349"/>
      <c r="I135" s="1349"/>
      <c r="J135" s="1349"/>
      <c r="K135" s="1350"/>
      <c r="L135" s="367"/>
      <c r="M135" s="368" t="s">
        <v>418</v>
      </c>
      <c r="N135" s="1360"/>
      <c r="O135" s="1408"/>
      <c r="P135" s="1408"/>
      <c r="Q135" s="1363" t="str">
        <f>IFERROR(VLOOKUP(U135,リスト!$AW$1:$AY$44,2,0),"")</f>
        <v/>
      </c>
      <c r="R135" s="1364"/>
      <c r="S135" s="2078" t="str">
        <f>IFERROR(VLOOKUP(U135,リスト!$AW$1:$AY$44,3,0),"")</f>
        <v/>
      </c>
      <c r="T135" s="2080"/>
      <c r="U135" s="88"/>
      <c r="V135" s="1386"/>
      <c r="W135" s="1387"/>
      <c r="X135" s="1387"/>
      <c r="Y135" s="1387"/>
      <c r="Z135" s="1388"/>
      <c r="AA135" s="1108"/>
      <c r="AB135" s="1109"/>
      <c r="AC135" s="1109"/>
    </row>
    <row r="136" spans="1:29" s="299" customFormat="1" ht="15" hidden="1" customHeight="1" outlineLevel="1">
      <c r="A136" s="1391">
        <v>11</v>
      </c>
      <c r="B136" s="1393"/>
      <c r="C136" s="1346"/>
      <c r="D136" s="1346"/>
      <c r="E136" s="1346"/>
      <c r="F136" s="1347"/>
      <c r="G136" s="1345"/>
      <c r="H136" s="1346"/>
      <c r="I136" s="1346"/>
      <c r="J136" s="1346"/>
      <c r="K136" s="1347"/>
      <c r="L136" s="1354"/>
      <c r="M136" s="1355"/>
      <c r="N136" s="1358"/>
      <c r="O136" s="1406"/>
      <c r="P136" s="1406"/>
      <c r="Q136" s="1409" t="str">
        <f>IFERROR(VLOOKUP(U136,リスト!$AW$1:$AY$44,2,0),"")</f>
        <v/>
      </c>
      <c r="R136" s="1410"/>
      <c r="S136" s="1409" t="str">
        <f>IFERROR(VLOOKUP(U136,リスト!$AW$1:$AY$44,3,0),"")</f>
        <v/>
      </c>
      <c r="T136" s="1410"/>
      <c r="U136" s="86"/>
      <c r="V136" s="1380"/>
      <c r="W136" s="1381"/>
      <c r="X136" s="1381"/>
      <c r="Y136" s="1381"/>
      <c r="Z136" s="1382"/>
      <c r="AA136" s="1106"/>
      <c r="AB136" s="1107"/>
      <c r="AC136" s="1107"/>
    </row>
    <row r="137" spans="1:29" s="299" customFormat="1" ht="15" hidden="1" customHeight="1" outlineLevel="1">
      <c r="A137" s="1392"/>
      <c r="B137" s="1394"/>
      <c r="C137" s="1349"/>
      <c r="D137" s="1349"/>
      <c r="E137" s="1349"/>
      <c r="F137" s="1350"/>
      <c r="G137" s="1348"/>
      <c r="H137" s="1349"/>
      <c r="I137" s="1349"/>
      <c r="J137" s="1349"/>
      <c r="K137" s="1350"/>
      <c r="L137" s="1356"/>
      <c r="M137" s="1357"/>
      <c r="N137" s="1359"/>
      <c r="O137" s="1407"/>
      <c r="P137" s="1407"/>
      <c r="Q137" s="1361" t="str">
        <f>IFERROR(VLOOKUP(U137,リスト!$AW$1:$AY$44,2,0),"")</f>
        <v/>
      </c>
      <c r="R137" s="1362"/>
      <c r="S137" s="1361" t="str">
        <f>IFERROR(VLOOKUP(U137,リスト!$AW$1:$AY$44,3,0),"")</f>
        <v/>
      </c>
      <c r="T137" s="1362"/>
      <c r="U137" s="87"/>
      <c r="V137" s="1383"/>
      <c r="W137" s="1384"/>
      <c r="X137" s="1384"/>
      <c r="Y137" s="1384"/>
      <c r="Z137" s="1385"/>
      <c r="AA137" s="1108"/>
      <c r="AB137" s="1109"/>
      <c r="AC137" s="1109"/>
    </row>
    <row r="138" spans="1:29" s="299" customFormat="1" ht="14.25" hidden="1" customHeight="1" outlineLevel="1">
      <c r="A138" s="1392"/>
      <c r="B138" s="1394"/>
      <c r="C138" s="1349"/>
      <c r="D138" s="1349"/>
      <c r="E138" s="1349"/>
      <c r="F138" s="1350"/>
      <c r="G138" s="1348"/>
      <c r="H138" s="1349"/>
      <c r="I138" s="1349"/>
      <c r="J138" s="1349"/>
      <c r="K138" s="1350"/>
      <c r="L138" s="1356"/>
      <c r="M138" s="1357"/>
      <c r="N138" s="1359"/>
      <c r="O138" s="1407"/>
      <c r="P138" s="1407"/>
      <c r="Q138" s="1361" t="str">
        <f>IFERROR(VLOOKUP(U138,リスト!$AW$1:$AY$44,2,0),"")</f>
        <v/>
      </c>
      <c r="R138" s="1362"/>
      <c r="S138" s="1361" t="str">
        <f>IFERROR(VLOOKUP(U138,リスト!$AW$1:$AY$44,3,0),"")</f>
        <v/>
      </c>
      <c r="T138" s="1362"/>
      <c r="U138" s="87"/>
      <c r="V138" s="1383"/>
      <c r="W138" s="1384"/>
      <c r="X138" s="1384"/>
      <c r="Y138" s="1384"/>
      <c r="Z138" s="1385"/>
      <c r="AA138" s="1108"/>
      <c r="AB138" s="1109"/>
      <c r="AC138" s="1109"/>
    </row>
    <row r="139" spans="1:29" s="299" customFormat="1" ht="15" hidden="1" customHeight="1" outlineLevel="1">
      <c r="A139" s="1392"/>
      <c r="B139" s="1394"/>
      <c r="C139" s="1349"/>
      <c r="D139" s="1349"/>
      <c r="E139" s="1349"/>
      <c r="F139" s="1350"/>
      <c r="G139" s="1348"/>
      <c r="H139" s="1349"/>
      <c r="I139" s="1349"/>
      <c r="J139" s="1349"/>
      <c r="K139" s="1350"/>
      <c r="L139" s="1356"/>
      <c r="M139" s="1357"/>
      <c r="N139" s="1359"/>
      <c r="O139" s="1407"/>
      <c r="P139" s="1407"/>
      <c r="Q139" s="1361" t="str">
        <f>IFERROR(VLOOKUP(U139,リスト!$AW$1:$AY$44,2,0),"")</f>
        <v/>
      </c>
      <c r="R139" s="1362"/>
      <c r="S139" s="1361" t="str">
        <f>IFERROR(VLOOKUP(U139,リスト!$AW$1:$AY$44,3,0),"")</f>
        <v/>
      </c>
      <c r="T139" s="1362"/>
      <c r="U139" s="87"/>
      <c r="V139" s="1383"/>
      <c r="W139" s="1384"/>
      <c r="X139" s="1384"/>
      <c r="Y139" s="1384"/>
      <c r="Z139" s="1385"/>
      <c r="AA139" s="1108"/>
      <c r="AB139" s="1109"/>
      <c r="AC139" s="1109"/>
    </row>
    <row r="140" spans="1:29" s="299" customFormat="1" ht="15" hidden="1" customHeight="1" outlineLevel="1">
      <c r="A140" s="1392"/>
      <c r="B140" s="1394"/>
      <c r="C140" s="1349"/>
      <c r="D140" s="1349"/>
      <c r="E140" s="1349"/>
      <c r="F140" s="1350"/>
      <c r="G140" s="1348"/>
      <c r="H140" s="1349"/>
      <c r="I140" s="1349"/>
      <c r="J140" s="1349"/>
      <c r="K140" s="1350"/>
      <c r="L140" s="1356"/>
      <c r="M140" s="1357"/>
      <c r="N140" s="1359"/>
      <c r="O140" s="1407"/>
      <c r="P140" s="1407"/>
      <c r="Q140" s="1361" t="str">
        <f>IFERROR(VLOOKUP(U140,リスト!$AW$1:$AY$44,2,0),"")</f>
        <v/>
      </c>
      <c r="R140" s="1362"/>
      <c r="S140" s="1361" t="str">
        <f>IFERROR(VLOOKUP(U140,リスト!$AW$1:$AY$44,3,0),"")</f>
        <v/>
      </c>
      <c r="T140" s="1362"/>
      <c r="U140" s="87"/>
      <c r="V140" s="1383"/>
      <c r="W140" s="1384"/>
      <c r="X140" s="1384"/>
      <c r="Y140" s="1384"/>
      <c r="Z140" s="1385"/>
      <c r="AA140" s="1108"/>
      <c r="AB140" s="1109"/>
      <c r="AC140" s="1109"/>
    </row>
    <row r="141" spans="1:29" s="299" customFormat="1" ht="15" hidden="1" customHeight="1" outlineLevel="1">
      <c r="A141" s="1392"/>
      <c r="B141" s="1394"/>
      <c r="C141" s="1349"/>
      <c r="D141" s="1349"/>
      <c r="E141" s="1349"/>
      <c r="F141" s="1350"/>
      <c r="G141" s="1348"/>
      <c r="H141" s="1349"/>
      <c r="I141" s="1349"/>
      <c r="J141" s="1349"/>
      <c r="K141" s="1350"/>
      <c r="L141" s="367"/>
      <c r="M141" s="368" t="s">
        <v>418</v>
      </c>
      <c r="N141" s="1359"/>
      <c r="O141" s="1408"/>
      <c r="P141" s="1408"/>
      <c r="Q141" s="1361" t="str">
        <f>IFERROR(VLOOKUP(U141,リスト!$AW$1:$AY$44,2,0),"")</f>
        <v/>
      </c>
      <c r="R141" s="1362"/>
      <c r="S141" s="1363" t="str">
        <f>IFERROR(VLOOKUP(U141,リスト!$AW$1:$AY$44,3,0),"")</f>
        <v/>
      </c>
      <c r="T141" s="1413"/>
      <c r="U141" s="88"/>
      <c r="V141" s="1386"/>
      <c r="W141" s="1387"/>
      <c r="X141" s="1387"/>
      <c r="Y141" s="1387"/>
      <c r="Z141" s="1388"/>
      <c r="AA141" s="1108"/>
      <c r="AB141" s="1109"/>
      <c r="AC141" s="1109"/>
    </row>
    <row r="142" spans="1:29" s="299" customFormat="1" ht="15" hidden="1" customHeight="1" outlineLevel="1">
      <c r="A142" s="1391">
        <v>12</v>
      </c>
      <c r="B142" s="1393"/>
      <c r="C142" s="1346"/>
      <c r="D142" s="1346"/>
      <c r="E142" s="1346"/>
      <c r="F142" s="1347"/>
      <c r="G142" s="1345"/>
      <c r="H142" s="1346"/>
      <c r="I142" s="1346"/>
      <c r="J142" s="1346"/>
      <c r="K142" s="1347"/>
      <c r="L142" s="1354"/>
      <c r="M142" s="1355"/>
      <c r="N142" s="1358"/>
      <c r="O142" s="1406"/>
      <c r="P142" s="1406"/>
      <c r="Q142" s="1409" t="str">
        <f>IFERROR(VLOOKUP(U142,リスト!$AW$1:$AY$44,2,0),"")</f>
        <v/>
      </c>
      <c r="R142" s="1410"/>
      <c r="S142" s="1409" t="str">
        <f>IFERROR(VLOOKUP(U142,リスト!$AW$1:$AY$44,3,0),"")</f>
        <v/>
      </c>
      <c r="T142" s="1410"/>
      <c r="U142" s="86"/>
      <c r="V142" s="1380"/>
      <c r="W142" s="1381"/>
      <c r="X142" s="1381"/>
      <c r="Y142" s="1381"/>
      <c r="Z142" s="1382"/>
      <c r="AA142" s="1106"/>
      <c r="AB142" s="1107"/>
      <c r="AC142" s="1107"/>
    </row>
    <row r="143" spans="1:29" s="299" customFormat="1" ht="15" hidden="1" customHeight="1" outlineLevel="1">
      <c r="A143" s="1392"/>
      <c r="B143" s="1394"/>
      <c r="C143" s="1349"/>
      <c r="D143" s="1349"/>
      <c r="E143" s="1349"/>
      <c r="F143" s="1350"/>
      <c r="G143" s="1348"/>
      <c r="H143" s="1349"/>
      <c r="I143" s="1349"/>
      <c r="J143" s="1349"/>
      <c r="K143" s="1350"/>
      <c r="L143" s="1356"/>
      <c r="M143" s="1357"/>
      <c r="N143" s="1359"/>
      <c r="O143" s="1407"/>
      <c r="P143" s="1407"/>
      <c r="Q143" s="1361" t="str">
        <f>IFERROR(VLOOKUP(U143,リスト!$AW$1:$AY$44,2,0),"")</f>
        <v/>
      </c>
      <c r="R143" s="1362"/>
      <c r="S143" s="1361" t="str">
        <f>IFERROR(VLOOKUP(U143,リスト!$AW$1:$AY$44,3,0),"")</f>
        <v/>
      </c>
      <c r="T143" s="1362"/>
      <c r="U143" s="87"/>
      <c r="V143" s="1383"/>
      <c r="W143" s="1384"/>
      <c r="X143" s="1384"/>
      <c r="Y143" s="1384"/>
      <c r="Z143" s="1385"/>
      <c r="AA143" s="1108"/>
      <c r="AB143" s="1109"/>
      <c r="AC143" s="1109"/>
    </row>
    <row r="144" spans="1:29" s="299" customFormat="1" ht="15" hidden="1" customHeight="1" outlineLevel="1">
      <c r="A144" s="1392"/>
      <c r="B144" s="1394"/>
      <c r="C144" s="1349"/>
      <c r="D144" s="1349"/>
      <c r="E144" s="1349"/>
      <c r="F144" s="1350"/>
      <c r="G144" s="1348"/>
      <c r="H144" s="1349"/>
      <c r="I144" s="1349"/>
      <c r="J144" s="1349"/>
      <c r="K144" s="1350"/>
      <c r="L144" s="1356"/>
      <c r="M144" s="1357"/>
      <c r="N144" s="1359"/>
      <c r="O144" s="1407"/>
      <c r="P144" s="1407"/>
      <c r="Q144" s="1361" t="str">
        <f>IFERROR(VLOOKUP(U144,リスト!$AW$1:$AY$44,2,0),"")</f>
        <v/>
      </c>
      <c r="R144" s="1362"/>
      <c r="S144" s="1361" t="str">
        <f>IFERROR(VLOOKUP(U144,リスト!$AW$1:$AY$44,3,0),"")</f>
        <v/>
      </c>
      <c r="T144" s="1362"/>
      <c r="U144" s="87"/>
      <c r="V144" s="1383"/>
      <c r="W144" s="1384"/>
      <c r="X144" s="1384"/>
      <c r="Y144" s="1384"/>
      <c r="Z144" s="1385"/>
      <c r="AA144" s="1108"/>
      <c r="AB144" s="1109"/>
      <c r="AC144" s="1109"/>
    </row>
    <row r="145" spans="1:29" s="299" customFormat="1" ht="15" hidden="1" customHeight="1" outlineLevel="1">
      <c r="A145" s="1392"/>
      <c r="B145" s="1394"/>
      <c r="C145" s="1349"/>
      <c r="D145" s="1349"/>
      <c r="E145" s="1349"/>
      <c r="F145" s="1350"/>
      <c r="G145" s="1348"/>
      <c r="H145" s="1349"/>
      <c r="I145" s="1349"/>
      <c r="J145" s="1349"/>
      <c r="K145" s="1350"/>
      <c r="L145" s="1356"/>
      <c r="M145" s="1357"/>
      <c r="N145" s="1359"/>
      <c r="O145" s="1407"/>
      <c r="P145" s="1407"/>
      <c r="Q145" s="1361" t="str">
        <f>IFERROR(VLOOKUP(U145,リスト!$AW$1:$AY$44,2,0),"")</f>
        <v/>
      </c>
      <c r="R145" s="1362"/>
      <c r="S145" s="1361" t="str">
        <f>IFERROR(VLOOKUP(U145,リスト!$AW$1:$AY$44,3,0),"")</f>
        <v/>
      </c>
      <c r="T145" s="1362"/>
      <c r="U145" s="87"/>
      <c r="V145" s="1383"/>
      <c r="W145" s="1384"/>
      <c r="X145" s="1384"/>
      <c r="Y145" s="1384"/>
      <c r="Z145" s="1385"/>
      <c r="AA145" s="1108"/>
      <c r="AB145" s="1109"/>
      <c r="AC145" s="1109"/>
    </row>
    <row r="146" spans="1:29" s="299" customFormat="1" ht="15" hidden="1" customHeight="1" outlineLevel="1">
      <c r="A146" s="1392"/>
      <c r="B146" s="1394"/>
      <c r="C146" s="1349"/>
      <c r="D146" s="1349"/>
      <c r="E146" s="1349"/>
      <c r="F146" s="1350"/>
      <c r="G146" s="1348"/>
      <c r="H146" s="1349"/>
      <c r="I146" s="1349"/>
      <c r="J146" s="1349"/>
      <c r="K146" s="1350"/>
      <c r="L146" s="1356"/>
      <c r="M146" s="1357"/>
      <c r="N146" s="1359"/>
      <c r="O146" s="1407"/>
      <c r="P146" s="1407"/>
      <c r="Q146" s="1361" t="str">
        <f>IFERROR(VLOOKUP(U146,リスト!$AW$1:$AY$44,2,0),"")</f>
        <v/>
      </c>
      <c r="R146" s="1362"/>
      <c r="S146" s="1361" t="str">
        <f>IFERROR(VLOOKUP(U146,リスト!$AW$1:$AY$44,3,0),"")</f>
        <v/>
      </c>
      <c r="T146" s="1362"/>
      <c r="U146" s="87"/>
      <c r="V146" s="1383"/>
      <c r="W146" s="1384"/>
      <c r="X146" s="1384"/>
      <c r="Y146" s="1384"/>
      <c r="Z146" s="1385"/>
      <c r="AA146" s="1108"/>
      <c r="AB146" s="1109"/>
      <c r="AC146" s="1109"/>
    </row>
    <row r="147" spans="1:29" s="299" customFormat="1" ht="15" hidden="1" customHeight="1" outlineLevel="1">
      <c r="A147" s="1392"/>
      <c r="B147" s="1394"/>
      <c r="C147" s="1349"/>
      <c r="D147" s="1349"/>
      <c r="E147" s="1349"/>
      <c r="F147" s="1350"/>
      <c r="G147" s="1348"/>
      <c r="H147" s="1349"/>
      <c r="I147" s="1349"/>
      <c r="J147" s="1349"/>
      <c r="K147" s="1350"/>
      <c r="L147" s="367"/>
      <c r="M147" s="368" t="s">
        <v>418</v>
      </c>
      <c r="N147" s="1359"/>
      <c r="O147" s="1408"/>
      <c r="P147" s="1408"/>
      <c r="Q147" s="1361" t="str">
        <f>IFERROR(VLOOKUP(U147,リスト!$AW$1:$AY$44,2,0),"")</f>
        <v/>
      </c>
      <c r="R147" s="1362"/>
      <c r="S147" s="1363" t="str">
        <f>IFERROR(VLOOKUP(U147,リスト!$AW$1:$AY$44,3,0),"")</f>
        <v/>
      </c>
      <c r="T147" s="1413"/>
      <c r="U147" s="88"/>
      <c r="V147" s="1386"/>
      <c r="W147" s="1387"/>
      <c r="X147" s="1387"/>
      <c r="Y147" s="1387"/>
      <c r="Z147" s="1388"/>
      <c r="AA147" s="1108"/>
      <c r="AB147" s="1109"/>
      <c r="AC147" s="1109"/>
    </row>
    <row r="148" spans="1:29" s="299" customFormat="1" ht="15" hidden="1" customHeight="1" outlineLevel="1">
      <c r="A148" s="1391">
        <v>13</v>
      </c>
      <c r="B148" s="1393"/>
      <c r="C148" s="1346"/>
      <c r="D148" s="1346"/>
      <c r="E148" s="1346"/>
      <c r="F148" s="1347"/>
      <c r="G148" s="1345"/>
      <c r="H148" s="1346"/>
      <c r="I148" s="1346"/>
      <c r="J148" s="1346"/>
      <c r="K148" s="1347"/>
      <c r="L148" s="1354"/>
      <c r="M148" s="1355"/>
      <c r="N148" s="1358"/>
      <c r="O148" s="1406"/>
      <c r="P148" s="1406"/>
      <c r="Q148" s="1409" t="str">
        <f>IFERROR(VLOOKUP(U148,リスト!$AW$1:$AY$44,2,0),"")</f>
        <v/>
      </c>
      <c r="R148" s="1410"/>
      <c r="S148" s="1409" t="str">
        <f>IFERROR(VLOOKUP(U148,リスト!$AW$1:$AY$44,3,0),"")</f>
        <v/>
      </c>
      <c r="T148" s="1410"/>
      <c r="U148" s="86"/>
      <c r="V148" s="1380"/>
      <c r="W148" s="1381"/>
      <c r="X148" s="1381"/>
      <c r="Y148" s="1381"/>
      <c r="Z148" s="1382"/>
      <c r="AA148" s="1106"/>
      <c r="AB148" s="1107"/>
      <c r="AC148" s="1107"/>
    </row>
    <row r="149" spans="1:29" s="299" customFormat="1" ht="15" hidden="1" customHeight="1" outlineLevel="1">
      <c r="A149" s="1392"/>
      <c r="B149" s="1394"/>
      <c r="C149" s="1349"/>
      <c r="D149" s="1349"/>
      <c r="E149" s="1349"/>
      <c r="F149" s="1350"/>
      <c r="G149" s="1348"/>
      <c r="H149" s="1349"/>
      <c r="I149" s="1349"/>
      <c r="J149" s="1349"/>
      <c r="K149" s="1350"/>
      <c r="L149" s="1356"/>
      <c r="M149" s="1357"/>
      <c r="N149" s="1359"/>
      <c r="O149" s="1407"/>
      <c r="P149" s="1407"/>
      <c r="Q149" s="1361" t="str">
        <f>IFERROR(VLOOKUP(U149,リスト!$AW$1:$AY$44,2,0),"")</f>
        <v/>
      </c>
      <c r="R149" s="1362"/>
      <c r="S149" s="1361" t="str">
        <f>IFERROR(VLOOKUP(U149,リスト!$AW$1:$AY$44,3,0),"")</f>
        <v/>
      </c>
      <c r="T149" s="1362"/>
      <c r="U149" s="87"/>
      <c r="V149" s="1383"/>
      <c r="W149" s="1384"/>
      <c r="X149" s="1384"/>
      <c r="Y149" s="1384"/>
      <c r="Z149" s="1385"/>
      <c r="AA149" s="1108"/>
      <c r="AB149" s="1109"/>
      <c r="AC149" s="1109"/>
    </row>
    <row r="150" spans="1:29" s="299" customFormat="1" ht="15" hidden="1" customHeight="1" outlineLevel="1">
      <c r="A150" s="1392"/>
      <c r="B150" s="1394"/>
      <c r="C150" s="1349"/>
      <c r="D150" s="1349"/>
      <c r="E150" s="1349"/>
      <c r="F150" s="1350"/>
      <c r="G150" s="1348"/>
      <c r="H150" s="1349"/>
      <c r="I150" s="1349"/>
      <c r="J150" s="1349"/>
      <c r="K150" s="1350"/>
      <c r="L150" s="1356"/>
      <c r="M150" s="1357"/>
      <c r="N150" s="1359"/>
      <c r="O150" s="1407"/>
      <c r="P150" s="1407"/>
      <c r="Q150" s="1361" t="str">
        <f>IFERROR(VLOOKUP(U150,リスト!$AW$1:$AY$44,2,0),"")</f>
        <v/>
      </c>
      <c r="R150" s="1362"/>
      <c r="S150" s="1361" t="str">
        <f>IFERROR(VLOOKUP(U150,リスト!$AW$1:$AY$44,3,0),"")</f>
        <v/>
      </c>
      <c r="T150" s="1362"/>
      <c r="U150" s="87"/>
      <c r="V150" s="1383"/>
      <c r="W150" s="1384"/>
      <c r="X150" s="1384"/>
      <c r="Y150" s="1384"/>
      <c r="Z150" s="1385"/>
      <c r="AA150" s="1108"/>
      <c r="AB150" s="1109"/>
      <c r="AC150" s="1109"/>
    </row>
    <row r="151" spans="1:29" s="299" customFormat="1" ht="15" hidden="1" customHeight="1" outlineLevel="1">
      <c r="A151" s="1392"/>
      <c r="B151" s="1394"/>
      <c r="C151" s="1349"/>
      <c r="D151" s="1349"/>
      <c r="E151" s="1349"/>
      <c r="F151" s="1350"/>
      <c r="G151" s="1348"/>
      <c r="H151" s="1349"/>
      <c r="I151" s="1349"/>
      <c r="J151" s="1349"/>
      <c r="K151" s="1350"/>
      <c r="L151" s="1356"/>
      <c r="M151" s="1357"/>
      <c r="N151" s="1359"/>
      <c r="O151" s="1407"/>
      <c r="P151" s="1407"/>
      <c r="Q151" s="1361" t="str">
        <f>IFERROR(VLOOKUP(U151,リスト!$AW$1:$AY$44,2,0),"")</f>
        <v/>
      </c>
      <c r="R151" s="1362"/>
      <c r="S151" s="1361" t="str">
        <f>IFERROR(VLOOKUP(U151,リスト!$AW$1:$AY$44,3,0),"")</f>
        <v/>
      </c>
      <c r="T151" s="1362"/>
      <c r="U151" s="87"/>
      <c r="V151" s="1383"/>
      <c r="W151" s="1384"/>
      <c r="X151" s="1384"/>
      <c r="Y151" s="1384"/>
      <c r="Z151" s="1385"/>
      <c r="AA151" s="1108"/>
      <c r="AB151" s="1109"/>
      <c r="AC151" s="1109"/>
    </row>
    <row r="152" spans="1:29" s="299" customFormat="1" ht="15" hidden="1" customHeight="1" outlineLevel="1">
      <c r="A152" s="1392"/>
      <c r="B152" s="1394"/>
      <c r="C152" s="1349"/>
      <c r="D152" s="1349"/>
      <c r="E152" s="1349"/>
      <c r="F152" s="1350"/>
      <c r="G152" s="1348"/>
      <c r="H152" s="1349"/>
      <c r="I152" s="1349"/>
      <c r="J152" s="1349"/>
      <c r="K152" s="1350"/>
      <c r="L152" s="1356"/>
      <c r="M152" s="1357"/>
      <c r="N152" s="1359"/>
      <c r="O152" s="1407"/>
      <c r="P152" s="1407"/>
      <c r="Q152" s="1361" t="str">
        <f>IFERROR(VLOOKUP(U152,リスト!$AW$1:$AY$44,2,0),"")</f>
        <v/>
      </c>
      <c r="R152" s="1362"/>
      <c r="S152" s="1361" t="str">
        <f>IFERROR(VLOOKUP(U152,リスト!$AW$1:$AY$44,3,0),"")</f>
        <v/>
      </c>
      <c r="T152" s="1362"/>
      <c r="U152" s="87"/>
      <c r="V152" s="1383"/>
      <c r="W152" s="1384"/>
      <c r="X152" s="1384"/>
      <c r="Y152" s="1384"/>
      <c r="Z152" s="1385"/>
      <c r="AA152" s="1108"/>
      <c r="AB152" s="1109"/>
      <c r="AC152" s="1109"/>
    </row>
    <row r="153" spans="1:29" s="299" customFormat="1" ht="15" hidden="1" customHeight="1" outlineLevel="1">
      <c r="A153" s="1392"/>
      <c r="B153" s="1394"/>
      <c r="C153" s="1349"/>
      <c r="D153" s="1349"/>
      <c r="E153" s="1349"/>
      <c r="F153" s="1350"/>
      <c r="G153" s="1348"/>
      <c r="H153" s="1349"/>
      <c r="I153" s="1349"/>
      <c r="J153" s="1349"/>
      <c r="K153" s="1350"/>
      <c r="L153" s="367"/>
      <c r="M153" s="368" t="s">
        <v>418</v>
      </c>
      <c r="N153" s="1359"/>
      <c r="O153" s="1408"/>
      <c r="P153" s="1408"/>
      <c r="Q153" s="1361" t="str">
        <f>IFERROR(VLOOKUP(U153,リスト!$AW$1:$AY$44,2,0),"")</f>
        <v/>
      </c>
      <c r="R153" s="1362"/>
      <c r="S153" s="1363" t="str">
        <f>IFERROR(VLOOKUP(U153,リスト!$AW$1:$AY$44,3,0),"")</f>
        <v/>
      </c>
      <c r="T153" s="1413"/>
      <c r="U153" s="88"/>
      <c r="V153" s="1386"/>
      <c r="W153" s="1387"/>
      <c r="X153" s="1387"/>
      <c r="Y153" s="1387"/>
      <c r="Z153" s="1388"/>
      <c r="AA153" s="1108"/>
      <c r="AB153" s="1109"/>
      <c r="AC153" s="1109"/>
    </row>
    <row r="154" spans="1:29" s="299" customFormat="1" ht="15" hidden="1" customHeight="1" outlineLevel="1">
      <c r="A154" s="1391">
        <v>14</v>
      </c>
      <c r="B154" s="1393"/>
      <c r="C154" s="1346"/>
      <c r="D154" s="1346"/>
      <c r="E154" s="1346"/>
      <c r="F154" s="1347"/>
      <c r="G154" s="1345"/>
      <c r="H154" s="1346"/>
      <c r="I154" s="1346"/>
      <c r="J154" s="1346"/>
      <c r="K154" s="1347"/>
      <c r="L154" s="1354"/>
      <c r="M154" s="1355"/>
      <c r="N154" s="1358"/>
      <c r="O154" s="1406"/>
      <c r="P154" s="1406"/>
      <c r="Q154" s="1409" t="str">
        <f>IFERROR(VLOOKUP(U154,リスト!$AW$1:$AY$44,2,0),"")</f>
        <v/>
      </c>
      <c r="R154" s="1410"/>
      <c r="S154" s="1409" t="str">
        <f>IFERROR(VLOOKUP(U154,リスト!$AW$1:$AY$44,3,0),"")</f>
        <v/>
      </c>
      <c r="T154" s="1410"/>
      <c r="U154" s="86"/>
      <c r="V154" s="1380"/>
      <c r="W154" s="1381"/>
      <c r="X154" s="1381"/>
      <c r="Y154" s="1381"/>
      <c r="Z154" s="1382"/>
      <c r="AA154" s="1106"/>
      <c r="AB154" s="1107"/>
      <c r="AC154" s="1107"/>
    </row>
    <row r="155" spans="1:29" s="299" customFormat="1" ht="15" hidden="1" customHeight="1" outlineLevel="1">
      <c r="A155" s="1392"/>
      <c r="B155" s="1394"/>
      <c r="C155" s="1349"/>
      <c r="D155" s="1349"/>
      <c r="E155" s="1349"/>
      <c r="F155" s="1350"/>
      <c r="G155" s="1348"/>
      <c r="H155" s="1349"/>
      <c r="I155" s="1349"/>
      <c r="J155" s="1349"/>
      <c r="K155" s="1350"/>
      <c r="L155" s="1356"/>
      <c r="M155" s="1357"/>
      <c r="N155" s="1359"/>
      <c r="O155" s="1407"/>
      <c r="P155" s="1407"/>
      <c r="Q155" s="1361" t="str">
        <f>IFERROR(VLOOKUP(U155,リスト!$AW$1:$AY$44,2,0),"")</f>
        <v/>
      </c>
      <c r="R155" s="1362"/>
      <c r="S155" s="1361" t="str">
        <f>IFERROR(VLOOKUP(U155,リスト!$AW$1:$AY$44,3,0),"")</f>
        <v/>
      </c>
      <c r="T155" s="1362"/>
      <c r="U155" s="87"/>
      <c r="V155" s="1383"/>
      <c r="W155" s="1384"/>
      <c r="X155" s="1384"/>
      <c r="Y155" s="1384"/>
      <c r="Z155" s="1385"/>
      <c r="AA155" s="1108"/>
      <c r="AB155" s="1109"/>
      <c r="AC155" s="1109"/>
    </row>
    <row r="156" spans="1:29" s="299" customFormat="1" ht="15" hidden="1" customHeight="1" outlineLevel="1">
      <c r="A156" s="1392"/>
      <c r="B156" s="1394"/>
      <c r="C156" s="1349"/>
      <c r="D156" s="1349"/>
      <c r="E156" s="1349"/>
      <c r="F156" s="1350"/>
      <c r="G156" s="1348"/>
      <c r="H156" s="1349"/>
      <c r="I156" s="1349"/>
      <c r="J156" s="1349"/>
      <c r="K156" s="1350"/>
      <c r="L156" s="1356"/>
      <c r="M156" s="1357"/>
      <c r="N156" s="1359"/>
      <c r="O156" s="1407"/>
      <c r="P156" s="1407"/>
      <c r="Q156" s="1361" t="str">
        <f>IFERROR(VLOOKUP(U156,リスト!$AW$1:$AY$44,2,0),"")</f>
        <v/>
      </c>
      <c r="R156" s="1362"/>
      <c r="S156" s="1361" t="str">
        <f>IFERROR(VLOOKUP(U156,リスト!$AW$1:$AY$44,3,0),"")</f>
        <v/>
      </c>
      <c r="T156" s="1362"/>
      <c r="U156" s="87"/>
      <c r="V156" s="1383"/>
      <c r="W156" s="1384"/>
      <c r="X156" s="1384"/>
      <c r="Y156" s="1384"/>
      <c r="Z156" s="1385"/>
      <c r="AA156" s="1108"/>
      <c r="AB156" s="1109"/>
      <c r="AC156" s="1109"/>
    </row>
    <row r="157" spans="1:29" s="299" customFormat="1" ht="15" hidden="1" customHeight="1" outlineLevel="1">
      <c r="A157" s="1392"/>
      <c r="B157" s="1394"/>
      <c r="C157" s="1349"/>
      <c r="D157" s="1349"/>
      <c r="E157" s="1349"/>
      <c r="F157" s="1350"/>
      <c r="G157" s="1348"/>
      <c r="H157" s="1349"/>
      <c r="I157" s="1349"/>
      <c r="J157" s="1349"/>
      <c r="K157" s="1350"/>
      <c r="L157" s="1356"/>
      <c r="M157" s="1357"/>
      <c r="N157" s="1359"/>
      <c r="O157" s="1407"/>
      <c r="P157" s="1407"/>
      <c r="Q157" s="1361" t="str">
        <f>IFERROR(VLOOKUP(U157,リスト!$AW$1:$AY$44,2,0),"")</f>
        <v/>
      </c>
      <c r="R157" s="1362"/>
      <c r="S157" s="1361" t="str">
        <f>IFERROR(VLOOKUP(U157,リスト!$AW$1:$AY$44,3,0),"")</f>
        <v/>
      </c>
      <c r="T157" s="1362"/>
      <c r="U157" s="87"/>
      <c r="V157" s="1383"/>
      <c r="W157" s="1384"/>
      <c r="X157" s="1384"/>
      <c r="Y157" s="1384"/>
      <c r="Z157" s="1385"/>
      <c r="AA157" s="1108"/>
      <c r="AB157" s="1109"/>
      <c r="AC157" s="1109"/>
    </row>
    <row r="158" spans="1:29" s="299" customFormat="1" ht="15" hidden="1" customHeight="1" outlineLevel="1">
      <c r="A158" s="1392"/>
      <c r="B158" s="1394"/>
      <c r="C158" s="1349"/>
      <c r="D158" s="1349"/>
      <c r="E158" s="1349"/>
      <c r="F158" s="1350"/>
      <c r="G158" s="1348"/>
      <c r="H158" s="1349"/>
      <c r="I158" s="1349"/>
      <c r="J158" s="1349"/>
      <c r="K158" s="1350"/>
      <c r="L158" s="1356"/>
      <c r="M158" s="1357"/>
      <c r="N158" s="1359"/>
      <c r="O158" s="1407"/>
      <c r="P158" s="1407"/>
      <c r="Q158" s="1361" t="str">
        <f>IFERROR(VLOOKUP(U158,リスト!$AW$1:$AY$44,2,0),"")</f>
        <v/>
      </c>
      <c r="R158" s="1362"/>
      <c r="S158" s="1361" t="str">
        <f>IFERROR(VLOOKUP(U158,リスト!$AW$1:$AY$44,3,0),"")</f>
        <v/>
      </c>
      <c r="T158" s="1362"/>
      <c r="U158" s="87"/>
      <c r="V158" s="1383"/>
      <c r="W158" s="1384"/>
      <c r="X158" s="1384"/>
      <c r="Y158" s="1384"/>
      <c r="Z158" s="1385"/>
      <c r="AA158" s="1108"/>
      <c r="AB158" s="1109"/>
      <c r="AC158" s="1109"/>
    </row>
    <row r="159" spans="1:29" s="299" customFormat="1" ht="15" hidden="1" customHeight="1" outlineLevel="1">
      <c r="A159" s="1392"/>
      <c r="B159" s="1394"/>
      <c r="C159" s="1349"/>
      <c r="D159" s="1349"/>
      <c r="E159" s="1349"/>
      <c r="F159" s="1350"/>
      <c r="G159" s="1348"/>
      <c r="H159" s="1349"/>
      <c r="I159" s="1349"/>
      <c r="J159" s="1349"/>
      <c r="K159" s="1350"/>
      <c r="L159" s="367"/>
      <c r="M159" s="368" t="s">
        <v>418</v>
      </c>
      <c r="N159" s="1359"/>
      <c r="O159" s="1408"/>
      <c r="P159" s="1408"/>
      <c r="Q159" s="1363" t="str">
        <f>IFERROR(VLOOKUP(U159,リスト!$AW$1:$AY$44,2,0),"")</f>
        <v/>
      </c>
      <c r="R159" s="1413"/>
      <c r="S159" s="1363" t="str">
        <f>IFERROR(VLOOKUP(U159,リスト!$AW$1:$AY$44,3,0),"")</f>
        <v/>
      </c>
      <c r="T159" s="1413"/>
      <c r="U159" s="88"/>
      <c r="V159" s="1386"/>
      <c r="W159" s="1387"/>
      <c r="X159" s="1387"/>
      <c r="Y159" s="1387"/>
      <c r="Z159" s="1388"/>
      <c r="AA159" s="1108"/>
      <c r="AB159" s="1109"/>
      <c r="AC159" s="1109"/>
    </row>
    <row r="160" spans="1:29" s="299" customFormat="1" ht="15" hidden="1" customHeight="1" outlineLevel="1">
      <c r="A160" s="1391">
        <v>15</v>
      </c>
      <c r="B160" s="1393"/>
      <c r="C160" s="1346"/>
      <c r="D160" s="1346"/>
      <c r="E160" s="1346"/>
      <c r="F160" s="1347"/>
      <c r="G160" s="1345"/>
      <c r="H160" s="1346"/>
      <c r="I160" s="1346"/>
      <c r="J160" s="1346"/>
      <c r="K160" s="1347"/>
      <c r="L160" s="1354"/>
      <c r="M160" s="1355"/>
      <c r="N160" s="1358"/>
      <c r="O160" s="1406"/>
      <c r="P160" s="1406"/>
      <c r="Q160" s="1409" t="str">
        <f>IFERROR(VLOOKUP(U160,リスト!$AW$1:$AY$44,2,0),"")</f>
        <v/>
      </c>
      <c r="R160" s="1410"/>
      <c r="S160" s="1409" t="str">
        <f>IFERROR(VLOOKUP(U160,リスト!$AW$1:$AY$44,3,0),"")</f>
        <v/>
      </c>
      <c r="T160" s="1410"/>
      <c r="U160" s="86"/>
      <c r="V160" s="1380"/>
      <c r="W160" s="1381"/>
      <c r="X160" s="1381"/>
      <c r="Y160" s="1381"/>
      <c r="Z160" s="1382"/>
      <c r="AA160" s="1106"/>
      <c r="AB160" s="1107"/>
      <c r="AC160" s="1107"/>
    </row>
    <row r="161" spans="1:29" s="299" customFormat="1" ht="15" hidden="1" customHeight="1" outlineLevel="1">
      <c r="A161" s="1392"/>
      <c r="B161" s="1394"/>
      <c r="C161" s="1349"/>
      <c r="D161" s="1349"/>
      <c r="E161" s="1349"/>
      <c r="F161" s="1350"/>
      <c r="G161" s="1348"/>
      <c r="H161" s="1349"/>
      <c r="I161" s="1349"/>
      <c r="J161" s="1349"/>
      <c r="K161" s="1350"/>
      <c r="L161" s="1356"/>
      <c r="M161" s="1357"/>
      <c r="N161" s="1359"/>
      <c r="O161" s="1407"/>
      <c r="P161" s="1407"/>
      <c r="Q161" s="1361" t="str">
        <f>IFERROR(VLOOKUP(U161,リスト!$AW$1:$AY$44,2,0),"")</f>
        <v/>
      </c>
      <c r="R161" s="1362"/>
      <c r="S161" s="1361" t="str">
        <f>IFERROR(VLOOKUP(U161,リスト!$AW$1:$AY$44,3,0),"")</f>
        <v/>
      </c>
      <c r="T161" s="1362"/>
      <c r="U161" s="87"/>
      <c r="V161" s="1383"/>
      <c r="W161" s="1384"/>
      <c r="X161" s="1384"/>
      <c r="Y161" s="1384"/>
      <c r="Z161" s="1385"/>
      <c r="AA161" s="1108"/>
      <c r="AB161" s="1109"/>
      <c r="AC161" s="1109"/>
    </row>
    <row r="162" spans="1:29" s="299" customFormat="1" ht="14.25" hidden="1" customHeight="1" outlineLevel="1">
      <c r="A162" s="1392"/>
      <c r="B162" s="1394"/>
      <c r="C162" s="1349"/>
      <c r="D162" s="1349"/>
      <c r="E162" s="1349"/>
      <c r="F162" s="1350"/>
      <c r="G162" s="1348"/>
      <c r="H162" s="1349"/>
      <c r="I162" s="1349"/>
      <c r="J162" s="1349"/>
      <c r="K162" s="1350"/>
      <c r="L162" s="1356"/>
      <c r="M162" s="1357"/>
      <c r="N162" s="1359"/>
      <c r="O162" s="1407"/>
      <c r="P162" s="1407"/>
      <c r="Q162" s="1361" t="str">
        <f>IFERROR(VLOOKUP(U162,リスト!$AW$1:$AY$44,2,0),"")</f>
        <v/>
      </c>
      <c r="R162" s="1362"/>
      <c r="S162" s="1361" t="str">
        <f>IFERROR(VLOOKUP(U162,リスト!$AW$1:$AY$44,3,0),"")</f>
        <v/>
      </c>
      <c r="T162" s="1362"/>
      <c r="U162" s="87"/>
      <c r="V162" s="1383"/>
      <c r="W162" s="1384"/>
      <c r="X162" s="1384"/>
      <c r="Y162" s="1384"/>
      <c r="Z162" s="1385"/>
      <c r="AA162" s="1108"/>
      <c r="AB162" s="1109"/>
      <c r="AC162" s="1109"/>
    </row>
    <row r="163" spans="1:29" s="299" customFormat="1" ht="15" hidden="1" customHeight="1" outlineLevel="1">
      <c r="A163" s="1392"/>
      <c r="B163" s="1394"/>
      <c r="C163" s="1349"/>
      <c r="D163" s="1349"/>
      <c r="E163" s="1349"/>
      <c r="F163" s="1350"/>
      <c r="G163" s="1348"/>
      <c r="H163" s="1349"/>
      <c r="I163" s="1349"/>
      <c r="J163" s="1349"/>
      <c r="K163" s="1350"/>
      <c r="L163" s="1356"/>
      <c r="M163" s="1357"/>
      <c r="N163" s="1359"/>
      <c r="O163" s="1407"/>
      <c r="P163" s="1407"/>
      <c r="Q163" s="1361" t="str">
        <f>IFERROR(VLOOKUP(U163,リスト!$AW$1:$AY$44,2,0),"")</f>
        <v/>
      </c>
      <c r="R163" s="1362"/>
      <c r="S163" s="1361" t="str">
        <f>IFERROR(VLOOKUP(U163,リスト!$AW$1:$AY$44,3,0),"")</f>
        <v/>
      </c>
      <c r="T163" s="1362"/>
      <c r="U163" s="87"/>
      <c r="V163" s="1383"/>
      <c r="W163" s="1384"/>
      <c r="X163" s="1384"/>
      <c r="Y163" s="1384"/>
      <c r="Z163" s="1385"/>
      <c r="AA163" s="1108"/>
      <c r="AB163" s="1109"/>
      <c r="AC163" s="1109"/>
    </row>
    <row r="164" spans="1:29" s="299" customFormat="1" ht="15" hidden="1" customHeight="1" outlineLevel="1">
      <c r="A164" s="1392"/>
      <c r="B164" s="1394"/>
      <c r="C164" s="1349"/>
      <c r="D164" s="1349"/>
      <c r="E164" s="1349"/>
      <c r="F164" s="1350"/>
      <c r="G164" s="1348"/>
      <c r="H164" s="1349"/>
      <c r="I164" s="1349"/>
      <c r="J164" s="1349"/>
      <c r="K164" s="1350"/>
      <c r="L164" s="1356"/>
      <c r="M164" s="1357"/>
      <c r="N164" s="1359"/>
      <c r="O164" s="1407"/>
      <c r="P164" s="1407"/>
      <c r="Q164" s="1361" t="str">
        <f>IFERROR(VLOOKUP(U164,リスト!$AW$1:$AY$44,2,0),"")</f>
        <v/>
      </c>
      <c r="R164" s="1362"/>
      <c r="S164" s="1361" t="str">
        <f>IFERROR(VLOOKUP(U164,リスト!$AW$1:$AY$44,3,0),"")</f>
        <v/>
      </c>
      <c r="T164" s="1362"/>
      <c r="U164" s="87"/>
      <c r="V164" s="1383"/>
      <c r="W164" s="1384"/>
      <c r="X164" s="1384"/>
      <c r="Y164" s="1384"/>
      <c r="Z164" s="1385"/>
      <c r="AA164" s="1108"/>
      <c r="AB164" s="1109"/>
      <c r="AC164" s="1109"/>
    </row>
    <row r="165" spans="1:29" s="299" customFormat="1" ht="15" hidden="1" customHeight="1" outlineLevel="1">
      <c r="A165" s="1392"/>
      <c r="B165" s="1394"/>
      <c r="C165" s="1349"/>
      <c r="D165" s="1349"/>
      <c r="E165" s="1349"/>
      <c r="F165" s="1350"/>
      <c r="G165" s="1348"/>
      <c r="H165" s="1349"/>
      <c r="I165" s="1349"/>
      <c r="J165" s="1349"/>
      <c r="K165" s="1350"/>
      <c r="L165" s="367"/>
      <c r="M165" s="368" t="s">
        <v>418</v>
      </c>
      <c r="N165" s="1359"/>
      <c r="O165" s="1407"/>
      <c r="P165" s="1407"/>
      <c r="Q165" s="1361" t="str">
        <f>IFERROR(VLOOKUP(U165,リスト!$AW$1:$AY$44,2,0),"")</f>
        <v/>
      </c>
      <c r="R165" s="1362"/>
      <c r="S165" s="1361" t="str">
        <f>IFERROR(VLOOKUP(U165,リスト!$AW$1:$AY$44,3,0),"")</f>
        <v/>
      </c>
      <c r="T165" s="1362"/>
      <c r="U165" s="87"/>
      <c r="V165" s="1383"/>
      <c r="W165" s="1384"/>
      <c r="X165" s="1384"/>
      <c r="Y165" s="1384"/>
      <c r="Z165" s="1385"/>
      <c r="AA165" s="1108"/>
      <c r="AB165" s="1109"/>
      <c r="AC165" s="1109"/>
    </row>
    <row r="166" spans="1:29" ht="19.5" customHeight="1" collapsed="1">
      <c r="A166" s="1398" t="s">
        <v>696</v>
      </c>
      <c r="B166" s="1398"/>
      <c r="C166" s="1398"/>
      <c r="D166" s="1398"/>
      <c r="E166" s="1398"/>
      <c r="F166" s="1398"/>
      <c r="G166" s="1398"/>
      <c r="H166" s="1398"/>
      <c r="I166" s="1398"/>
      <c r="J166" s="1398"/>
      <c r="K166" s="1399"/>
      <c r="L166" s="1402">
        <f>SUM(L76:M165)</f>
        <v>0</v>
      </c>
      <c r="M166" s="1403"/>
      <c r="N166" s="2063" t="str">
        <f>IF(ロール対応表ｰ1002!$T$57=0,"","「ロール対応表」シートと一致していないスキル項目があります")</f>
        <v/>
      </c>
      <c r="O166" s="1111"/>
      <c r="P166" s="1111"/>
      <c r="Q166" s="1111"/>
      <c r="R166" s="1111"/>
      <c r="S166" s="1111"/>
      <c r="T166" s="1111"/>
      <c r="U166" s="1111"/>
      <c r="V166" s="1111"/>
      <c r="W166" s="1111"/>
      <c r="X166" s="1111"/>
      <c r="Y166" s="1111"/>
      <c r="Z166" s="1111"/>
      <c r="AA166" s="1111"/>
      <c r="AB166" s="1111"/>
      <c r="AC166" s="1112"/>
    </row>
    <row r="167" spans="1:29" ht="10.5" customHeight="1">
      <c r="A167" s="1400"/>
      <c r="B167" s="1400"/>
      <c r="C167" s="1400"/>
      <c r="D167" s="1400"/>
      <c r="E167" s="1400"/>
      <c r="F167" s="1400"/>
      <c r="G167" s="1400"/>
      <c r="H167" s="1400"/>
      <c r="I167" s="1400"/>
      <c r="J167" s="1400"/>
      <c r="K167" s="1401"/>
      <c r="L167" s="1404" t="s">
        <v>418</v>
      </c>
      <c r="M167" s="1405"/>
      <c r="N167" s="2064"/>
      <c r="O167" s="1114"/>
      <c r="P167" s="1114"/>
      <c r="Q167" s="1114"/>
      <c r="R167" s="1114"/>
      <c r="S167" s="1114"/>
      <c r="T167" s="1114"/>
      <c r="U167" s="1114"/>
      <c r="V167" s="1114"/>
      <c r="W167" s="1114"/>
      <c r="X167" s="1114"/>
      <c r="Y167" s="1114"/>
      <c r="Z167" s="1114"/>
      <c r="AA167" s="1114"/>
      <c r="AB167" s="1114"/>
      <c r="AC167" s="1115"/>
    </row>
    <row r="168" spans="1:29" ht="15" customHeight="1">
      <c r="A168" s="1344" t="s">
        <v>697</v>
      </c>
      <c r="B168" s="1344"/>
      <c r="C168" s="1344"/>
      <c r="D168" s="1344"/>
      <c r="E168" s="1344"/>
      <c r="F168" s="1344"/>
      <c r="G168" s="1344"/>
      <c r="H168" s="1344"/>
      <c r="I168" s="1344"/>
      <c r="J168" s="1344"/>
      <c r="K168" s="1344"/>
      <c r="L168" s="1344"/>
      <c r="M168" s="1344"/>
      <c r="N168" s="1154"/>
      <c r="O168" s="1154"/>
      <c r="P168" s="1154"/>
      <c r="Q168" s="1154"/>
      <c r="R168" s="1154"/>
      <c r="S168" s="1154"/>
      <c r="T168" s="1154"/>
      <c r="U168" s="1154"/>
      <c r="V168" s="1154"/>
      <c r="W168" s="1154"/>
      <c r="X168" s="1154"/>
      <c r="Y168" s="1154"/>
      <c r="Z168" s="1154"/>
    </row>
    <row r="169" spans="1:29" ht="15" customHeight="1">
      <c r="A169" s="1154"/>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c r="Y169" s="1154"/>
      <c r="Z169" s="1154"/>
    </row>
    <row r="170" spans="1:29" ht="15" customHeight="1">
      <c r="A170" s="1154"/>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row>
    <row r="171" spans="1:29" ht="15" customHeight="1">
      <c r="A171" s="1154"/>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c r="Y171" s="1154"/>
      <c r="Z171" s="1154"/>
    </row>
    <row r="172" spans="1:29" ht="9" customHeight="1">
      <c r="A172" s="274"/>
      <c r="B172" s="274"/>
      <c r="C172" s="274"/>
      <c r="D172" s="274"/>
      <c r="E172" s="160"/>
      <c r="F172" s="160"/>
      <c r="G172" s="160"/>
      <c r="H172" s="160"/>
      <c r="I172" s="160"/>
      <c r="J172" s="160"/>
      <c r="K172" s="160"/>
      <c r="L172" s="160"/>
      <c r="M172" s="160"/>
      <c r="N172" s="160"/>
      <c r="O172" s="160"/>
      <c r="P172" s="160"/>
      <c r="Q172" s="160"/>
      <c r="R172" s="160"/>
    </row>
    <row r="173" spans="1:29" ht="23.25" customHeight="1">
      <c r="A173" s="278" t="s">
        <v>698</v>
      </c>
      <c r="B173" s="274"/>
      <c r="C173" s="274"/>
      <c r="D173" s="274"/>
      <c r="E173" s="274"/>
      <c r="F173" s="274"/>
      <c r="G173" s="274"/>
      <c r="H173" s="274"/>
      <c r="I173" s="274"/>
      <c r="J173" s="274"/>
      <c r="K173" s="274"/>
      <c r="L173" s="274"/>
      <c r="M173" s="274"/>
      <c r="N173" s="274"/>
      <c r="O173" s="274"/>
      <c r="P173" s="274"/>
      <c r="Q173" s="274"/>
      <c r="R173" s="274"/>
    </row>
    <row r="174" spans="1:29" ht="60" customHeight="1">
      <c r="A174" s="1242" t="s">
        <v>699</v>
      </c>
      <c r="B174" s="1242"/>
      <c r="C174" s="1242"/>
      <c r="D174" s="1243"/>
      <c r="E174" s="1328"/>
      <c r="F174" s="1328"/>
      <c r="G174" s="1328"/>
      <c r="H174" s="1328"/>
      <c r="I174" s="1328"/>
      <c r="J174" s="1328"/>
      <c r="K174" s="1328"/>
      <c r="L174" s="1328"/>
      <c r="M174" s="1328"/>
      <c r="N174" s="1328"/>
      <c r="O174" s="1328"/>
      <c r="P174" s="1328"/>
      <c r="Q174" s="1328"/>
      <c r="R174" s="1328"/>
      <c r="Z174" s="163"/>
    </row>
    <row r="175" spans="1:29" ht="60" customHeight="1">
      <c r="A175" s="1329" t="s">
        <v>700</v>
      </c>
      <c r="B175" s="1329"/>
      <c r="C175" s="1329"/>
      <c r="D175" s="1330"/>
      <c r="E175" s="1331"/>
      <c r="F175" s="1332"/>
      <c r="G175" s="1332"/>
      <c r="H175" s="1332"/>
      <c r="I175" s="1332"/>
      <c r="J175" s="1332"/>
      <c r="K175" s="1332"/>
      <c r="L175" s="1332"/>
      <c r="M175" s="1332"/>
      <c r="N175" s="1332"/>
      <c r="O175" s="1332"/>
      <c r="P175" s="1332"/>
      <c r="Q175" s="1332"/>
      <c r="R175" s="1333"/>
      <c r="S175" s="162"/>
    </row>
    <row r="176" spans="1:29" ht="20.25" customHeight="1">
      <c r="A176" s="1334" t="s">
        <v>1060</v>
      </c>
      <c r="B176" s="1334"/>
      <c r="C176" s="1334"/>
      <c r="D176" s="1334"/>
      <c r="E176" s="1323"/>
      <c r="F176" s="1323"/>
      <c r="G176" s="1323"/>
      <c r="H176" s="1323"/>
      <c r="I176" s="1323"/>
      <c r="J176" s="1323"/>
      <c r="K176" s="1323"/>
      <c r="L176" s="1323"/>
      <c r="M176" s="1323"/>
      <c r="N176" s="1323"/>
      <c r="O176" s="1323"/>
      <c r="P176" s="164"/>
      <c r="Q176" s="164"/>
      <c r="R176" s="164"/>
      <c r="S176" s="165"/>
    </row>
    <row r="177" spans="1:26" ht="15" customHeight="1">
      <c r="A177" s="530" t="s">
        <v>701</v>
      </c>
      <c r="B177" s="530"/>
      <c r="C177" s="530"/>
      <c r="D177" s="530"/>
      <c r="E177" s="1335"/>
      <c r="F177" s="1336" t="s">
        <v>702</v>
      </c>
      <c r="G177" s="1336"/>
      <c r="H177" s="1336"/>
      <c r="I177" s="1336"/>
      <c r="J177" s="1336"/>
      <c r="K177" s="1336"/>
      <c r="L177" s="1336"/>
      <c r="M177" s="1336"/>
      <c r="N177" s="1336"/>
      <c r="O177" s="1336"/>
      <c r="P177" s="1336"/>
      <c r="Q177" s="1336"/>
      <c r="R177" s="1336"/>
    </row>
    <row r="178" spans="1:26" ht="50.1" customHeight="1">
      <c r="A178" s="661"/>
      <c r="B178" s="661"/>
      <c r="C178" s="661"/>
      <c r="D178" s="661"/>
      <c r="E178" s="1335"/>
      <c r="F178" s="1337"/>
      <c r="G178" s="1337"/>
      <c r="H178" s="1337"/>
      <c r="I178" s="1337"/>
      <c r="J178" s="1337"/>
      <c r="K178" s="1337"/>
      <c r="L178" s="1337"/>
      <c r="M178" s="1337"/>
      <c r="N178" s="1337"/>
      <c r="O178" s="1337"/>
      <c r="P178" s="1337"/>
      <c r="Q178" s="1337"/>
      <c r="R178" s="1337"/>
    </row>
    <row r="179" spans="1:26" ht="16.5" customHeight="1">
      <c r="A179" s="278" t="s">
        <v>703</v>
      </c>
      <c r="B179" s="274"/>
      <c r="C179" s="274"/>
      <c r="D179" s="274"/>
      <c r="E179" s="274"/>
      <c r="F179" s="274"/>
      <c r="G179" s="274"/>
      <c r="H179" s="274"/>
      <c r="I179" s="274"/>
      <c r="J179" s="274"/>
      <c r="K179" s="274"/>
      <c r="L179" s="274"/>
      <c r="M179" s="274"/>
      <c r="N179" s="274"/>
      <c r="O179" s="274"/>
      <c r="P179" s="274"/>
      <c r="Q179" s="274"/>
      <c r="R179" s="274"/>
    </row>
    <row r="180" spans="1:26" ht="3.75" customHeight="1">
      <c r="A180" s="148"/>
    </row>
    <row r="181" spans="1:26" ht="74.25" customHeight="1">
      <c r="A181" s="1242" t="s">
        <v>704</v>
      </c>
      <c r="B181" s="1242"/>
      <c r="C181" s="1242"/>
      <c r="D181" s="1243"/>
      <c r="E181" s="1263"/>
      <c r="F181" s="1264"/>
      <c r="G181" s="1264"/>
      <c r="H181" s="1264"/>
      <c r="I181" s="1264"/>
      <c r="J181" s="1264"/>
      <c r="K181" s="1264"/>
      <c r="L181" s="1264"/>
      <c r="M181" s="1264"/>
      <c r="N181" s="1264"/>
      <c r="O181" s="1264"/>
      <c r="P181" s="1264"/>
      <c r="Q181" s="1264"/>
      <c r="R181" s="1265"/>
      <c r="S181" s="160"/>
      <c r="T181" s="160"/>
      <c r="U181" s="160"/>
      <c r="V181" s="160"/>
      <c r="W181" s="161"/>
      <c r="X181" s="160"/>
    </row>
    <row r="182" spans="1:26" ht="74.25" customHeight="1">
      <c r="A182" s="1242" t="s">
        <v>705</v>
      </c>
      <c r="B182" s="1242"/>
      <c r="C182" s="1242"/>
      <c r="D182" s="1243"/>
      <c r="E182" s="1327"/>
      <c r="F182" s="1327"/>
      <c r="G182" s="1327"/>
      <c r="H182" s="1327"/>
      <c r="I182" s="1327"/>
      <c r="J182" s="1327"/>
      <c r="K182" s="1327"/>
      <c r="L182" s="1327"/>
      <c r="M182" s="1327"/>
      <c r="N182" s="1327"/>
      <c r="O182" s="1327"/>
      <c r="P182" s="1327"/>
      <c r="Q182" s="1327"/>
      <c r="R182" s="1327"/>
      <c r="S182" s="160"/>
      <c r="T182" s="160"/>
      <c r="U182" s="160"/>
      <c r="V182" s="160"/>
      <c r="W182" s="161"/>
      <c r="X182" s="160"/>
      <c r="Y182" s="160"/>
    </row>
    <row r="183" spans="1:26" ht="74.25" customHeight="1">
      <c r="A183" s="1242" t="s">
        <v>706</v>
      </c>
      <c r="B183" s="1242"/>
      <c r="C183" s="1242"/>
      <c r="D183" s="1243"/>
      <c r="E183" s="1327"/>
      <c r="F183" s="1327"/>
      <c r="G183" s="1327"/>
      <c r="H183" s="1327"/>
      <c r="I183" s="1327"/>
      <c r="J183" s="1327"/>
      <c r="K183" s="1327"/>
      <c r="L183" s="1327"/>
      <c r="M183" s="1327"/>
      <c r="N183" s="1327"/>
      <c r="O183" s="1327"/>
      <c r="P183" s="1327"/>
      <c r="Q183" s="1327"/>
      <c r="R183" s="1327"/>
      <c r="S183" s="1"/>
      <c r="X183" s="1"/>
      <c r="Y183" s="160"/>
    </row>
    <row r="184" spans="1:26" ht="36" customHeight="1">
      <c r="A184" s="1253" t="s">
        <v>707</v>
      </c>
      <c r="B184" s="1254"/>
      <c r="C184" s="1254"/>
      <c r="D184" s="1255"/>
      <c r="E184" s="1206"/>
      <c r="F184" s="1209"/>
      <c r="G184" s="1207"/>
      <c r="H184" s="1321" t="s">
        <v>445</v>
      </c>
      <c r="I184" s="1321"/>
      <c r="J184" s="1322"/>
      <c r="K184" s="1322"/>
      <c r="L184" s="1322"/>
      <c r="M184" s="1322"/>
      <c r="N184" s="1322"/>
      <c r="O184" s="1322"/>
      <c r="P184" s="1322"/>
      <c r="Q184" s="1322"/>
      <c r="R184" s="1322"/>
      <c r="S184" s="1"/>
      <c r="X184" s="1"/>
    </row>
    <row r="185" spans="1:26" ht="36" customHeight="1">
      <c r="A185" s="1323" t="s">
        <v>1060</v>
      </c>
      <c r="B185" s="1323"/>
      <c r="C185" s="1323"/>
      <c r="D185" s="1323"/>
      <c r="E185" s="1324"/>
      <c r="F185" s="1324"/>
      <c r="G185" s="1324"/>
      <c r="H185" s="1324"/>
      <c r="I185" s="1324"/>
      <c r="J185" s="1324"/>
      <c r="K185" s="1324"/>
      <c r="L185" s="1324"/>
      <c r="M185" s="1324"/>
      <c r="N185" s="1324"/>
      <c r="O185" s="1324"/>
      <c r="P185" s="1324"/>
      <c r="Q185" s="1324"/>
      <c r="R185" s="1324"/>
      <c r="S185" s="1"/>
      <c r="X185" s="1"/>
    </row>
    <row r="186" spans="1:26" ht="35.1" customHeight="1">
      <c r="A186" s="1266" t="s">
        <v>708</v>
      </c>
      <c r="B186" s="1267"/>
      <c r="C186" s="1267"/>
      <c r="D186" s="1268"/>
      <c r="E186" s="1313" t="s">
        <v>709</v>
      </c>
      <c r="F186" s="1325"/>
      <c r="G186" s="1315"/>
      <c r="H186" s="1316"/>
      <c r="I186" s="1313" t="s">
        <v>710</v>
      </c>
      <c r="J186" s="1314"/>
      <c r="K186" s="1315"/>
      <c r="L186" s="1326"/>
      <c r="M186" s="1326"/>
      <c r="N186" s="1316"/>
      <c r="O186" s="1313" t="s">
        <v>711</v>
      </c>
      <c r="P186" s="1314"/>
      <c r="Q186" s="1315"/>
      <c r="R186" s="1316"/>
      <c r="S186" s="160"/>
      <c r="T186" s="160"/>
      <c r="U186" s="160"/>
      <c r="V186" s="160"/>
      <c r="W186" s="161"/>
      <c r="X186" s="160"/>
    </row>
    <row r="187" spans="1:26" ht="15" customHeight="1">
      <c r="A187" s="1280"/>
      <c r="B187" s="1165"/>
      <c r="C187" s="1165"/>
      <c r="D187" s="1166"/>
      <c r="E187" s="1305" t="s">
        <v>712</v>
      </c>
      <c r="F187" s="1306"/>
      <c r="G187" s="1306"/>
      <c r="H187" s="1306"/>
      <c r="I187" s="1306"/>
      <c r="J187" s="1306"/>
      <c r="K187" s="1306"/>
      <c r="L187" s="1306"/>
      <c r="M187" s="1306"/>
      <c r="N187" s="1306"/>
      <c r="O187" s="1306"/>
      <c r="P187" s="1306"/>
      <c r="Q187" s="1306"/>
      <c r="R187" s="1307"/>
      <c r="S187" s="160"/>
      <c r="T187" s="160"/>
      <c r="U187" s="160"/>
      <c r="V187" s="160"/>
      <c r="W187" s="161"/>
      <c r="X187" s="160"/>
    </row>
    <row r="188" spans="1:26" ht="50.1" customHeight="1">
      <c r="A188" s="1249"/>
      <c r="B188" s="1250"/>
      <c r="C188" s="1250"/>
      <c r="D188" s="1251"/>
      <c r="E188" s="1308"/>
      <c r="F188" s="1309"/>
      <c r="G188" s="1309"/>
      <c r="H188" s="1309"/>
      <c r="I188" s="1309"/>
      <c r="J188" s="1309"/>
      <c r="K188" s="1309"/>
      <c r="L188" s="1309"/>
      <c r="M188" s="1309"/>
      <c r="N188" s="1309"/>
      <c r="O188" s="1309"/>
      <c r="P188" s="1309"/>
      <c r="Q188" s="1309"/>
      <c r="R188" s="1310"/>
      <c r="S188" s="160"/>
      <c r="T188" s="160"/>
      <c r="U188" s="160"/>
      <c r="V188" s="160"/>
      <c r="W188" s="161"/>
      <c r="X188" s="160"/>
    </row>
    <row r="189" spans="1:26" ht="35.1" customHeight="1">
      <c r="A189" s="1266" t="s">
        <v>713</v>
      </c>
      <c r="B189" s="1267"/>
      <c r="C189" s="1267"/>
      <c r="D189" s="1268"/>
      <c r="E189" s="1317" t="s">
        <v>709</v>
      </c>
      <c r="F189" s="1318"/>
      <c r="G189" s="1303"/>
      <c r="H189" s="1304"/>
      <c r="I189" s="1317" t="s">
        <v>710</v>
      </c>
      <c r="J189" s="1319"/>
      <c r="K189" s="1303"/>
      <c r="L189" s="1320"/>
      <c r="M189" s="1320"/>
      <c r="N189" s="1304"/>
      <c r="O189" s="1317" t="s">
        <v>711</v>
      </c>
      <c r="P189" s="1319"/>
      <c r="Q189" s="1303"/>
      <c r="R189" s="1304"/>
      <c r="S189" s="160"/>
      <c r="T189" s="160"/>
      <c r="U189" s="160"/>
      <c r="V189" s="160"/>
      <c r="W189" s="161"/>
      <c r="X189" s="160"/>
      <c r="Y189" s="160"/>
      <c r="Z189" s="160"/>
    </row>
    <row r="190" spans="1:26" ht="15" customHeight="1">
      <c r="A190" s="1280"/>
      <c r="B190" s="1165"/>
      <c r="C190" s="1165"/>
      <c r="D190" s="1166"/>
      <c r="E190" s="1305" t="s">
        <v>712</v>
      </c>
      <c r="F190" s="1306"/>
      <c r="G190" s="1306"/>
      <c r="H190" s="1306"/>
      <c r="I190" s="1306"/>
      <c r="J190" s="1306"/>
      <c r="K190" s="1306"/>
      <c r="L190" s="1306"/>
      <c r="M190" s="1306"/>
      <c r="N190" s="1306"/>
      <c r="O190" s="1306"/>
      <c r="P190" s="1306"/>
      <c r="Q190" s="1306"/>
      <c r="R190" s="1307"/>
      <c r="S190" s="160"/>
      <c r="T190" s="160"/>
      <c r="U190" s="160"/>
      <c r="V190" s="160"/>
      <c r="W190" s="161"/>
      <c r="X190" s="160"/>
      <c r="Y190" s="160"/>
      <c r="Z190" s="160"/>
    </row>
    <row r="191" spans="1:26" ht="50.1" customHeight="1">
      <c r="A191" s="1249"/>
      <c r="B191" s="1250"/>
      <c r="C191" s="1250"/>
      <c r="D191" s="1251"/>
      <c r="E191" s="1308"/>
      <c r="F191" s="1309"/>
      <c r="G191" s="1309"/>
      <c r="H191" s="1309"/>
      <c r="I191" s="1309"/>
      <c r="J191" s="1309"/>
      <c r="K191" s="1309"/>
      <c r="L191" s="1309"/>
      <c r="M191" s="1309"/>
      <c r="N191" s="1309"/>
      <c r="O191" s="1309"/>
      <c r="P191" s="1309"/>
      <c r="Q191" s="1309"/>
      <c r="R191" s="1310"/>
      <c r="S191" s="160"/>
      <c r="T191" s="160"/>
      <c r="U191" s="160"/>
      <c r="V191" s="160"/>
      <c r="W191" s="161"/>
      <c r="X191" s="160"/>
      <c r="Y191" s="160"/>
      <c r="Z191" s="160"/>
    </row>
    <row r="192" spans="1:26" ht="79.5" customHeight="1">
      <c r="A192" s="1242" t="s">
        <v>714</v>
      </c>
      <c r="B192" s="1242"/>
      <c r="C192" s="1242"/>
      <c r="D192" s="1243"/>
      <c r="E192" s="1311" t="str">
        <f>IF(E203=0,"自動で入力されます",E203)</f>
        <v>自動で入力されます</v>
      </c>
      <c r="F192" s="1311"/>
      <c r="G192" s="1311"/>
      <c r="H192" s="1311"/>
      <c r="I192" s="1311"/>
      <c r="J192" s="1311"/>
      <c r="K192" s="1311"/>
      <c r="L192" s="1311"/>
      <c r="M192" s="1311"/>
      <c r="N192" s="1311"/>
      <c r="O192" s="1311"/>
      <c r="P192" s="1311"/>
      <c r="Q192" s="1311"/>
      <c r="R192" s="1311"/>
      <c r="S192" s="1"/>
      <c r="X192" s="1"/>
      <c r="Y192" s="160"/>
      <c r="Z192" s="160"/>
    </row>
    <row r="193" spans="1:26" ht="64.5" customHeight="1">
      <c r="A193" s="1312" t="s">
        <v>715</v>
      </c>
      <c r="B193" s="1312"/>
      <c r="C193" s="1242"/>
      <c r="D193" s="1243"/>
      <c r="E193" s="1298"/>
      <c r="F193" s="1298"/>
      <c r="G193" s="1298"/>
      <c r="H193" s="1298"/>
      <c r="I193" s="1298"/>
      <c r="J193" s="1298"/>
      <c r="K193" s="1298"/>
      <c r="L193" s="1298"/>
      <c r="M193" s="1298"/>
      <c r="N193" s="1298"/>
      <c r="O193" s="1298"/>
      <c r="P193" s="1298"/>
      <c r="Q193" s="1298"/>
      <c r="R193" s="1298"/>
      <c r="S193" s="1"/>
      <c r="T193" s="160"/>
      <c r="U193" s="160"/>
      <c r="V193" s="160"/>
      <c r="W193" s="161"/>
      <c r="X193" s="160"/>
    </row>
    <row r="194" spans="1:26" ht="64.5" customHeight="1">
      <c r="A194" s="1312" t="s">
        <v>716</v>
      </c>
      <c r="B194" s="1312"/>
      <c r="C194" s="1242"/>
      <c r="D194" s="1243"/>
      <c r="E194" s="1298"/>
      <c r="F194" s="1298"/>
      <c r="G194" s="1298"/>
      <c r="H194" s="1298"/>
      <c r="I194" s="1298"/>
      <c r="J194" s="1298"/>
      <c r="K194" s="1298"/>
      <c r="L194" s="1298"/>
      <c r="M194" s="1298"/>
      <c r="N194" s="1298"/>
      <c r="O194" s="1298"/>
      <c r="P194" s="1298"/>
      <c r="Q194" s="1298"/>
      <c r="R194" s="1298"/>
      <c r="S194" s="1"/>
      <c r="T194" s="160"/>
      <c r="U194" s="160"/>
      <c r="V194" s="160"/>
      <c r="W194" s="161"/>
      <c r="X194" s="160"/>
    </row>
    <row r="195" spans="1:26" ht="22.5" customHeight="1">
      <c r="A195" s="1299" t="s">
        <v>717</v>
      </c>
      <c r="B195" s="1300"/>
      <c r="C195" s="686" t="s">
        <v>718</v>
      </c>
      <c r="D195" s="673"/>
      <c r="E195" s="1298"/>
      <c r="F195" s="1298"/>
      <c r="G195" s="1298"/>
      <c r="H195" s="1298"/>
      <c r="I195" s="1298"/>
      <c r="J195" s="1298"/>
      <c r="K195" s="1298"/>
      <c r="L195" s="1298"/>
      <c r="M195" s="1298"/>
      <c r="N195" s="1298"/>
      <c r="O195" s="1298"/>
      <c r="P195" s="1298"/>
      <c r="Q195" s="1298"/>
      <c r="R195" s="1298"/>
      <c r="S195" s="1"/>
      <c r="T195" s="160"/>
      <c r="U195" s="160"/>
      <c r="V195" s="160"/>
      <c r="W195" s="161"/>
      <c r="X195" s="160"/>
    </row>
    <row r="196" spans="1:26" ht="64.5" customHeight="1">
      <c r="A196" s="1301"/>
      <c r="B196" s="1302"/>
      <c r="C196" s="696" t="s">
        <v>719</v>
      </c>
      <c r="D196" s="697"/>
      <c r="E196" s="1298"/>
      <c r="F196" s="1298"/>
      <c r="G196" s="1298"/>
      <c r="H196" s="1298"/>
      <c r="I196" s="1298"/>
      <c r="J196" s="1298"/>
      <c r="K196" s="1298"/>
      <c r="L196" s="1298"/>
      <c r="M196" s="1298"/>
      <c r="N196" s="1298"/>
      <c r="O196" s="1298"/>
      <c r="P196" s="1298"/>
      <c r="Q196" s="1298"/>
      <c r="R196" s="1298"/>
      <c r="S196" s="1"/>
      <c r="T196" s="160"/>
      <c r="U196" s="160"/>
      <c r="V196" s="160"/>
      <c r="W196" s="161"/>
      <c r="X196" s="160"/>
    </row>
    <row r="197" spans="1:26" ht="12" customHeight="1">
      <c r="A197" s="166"/>
      <c r="B197" s="166"/>
      <c r="C197" s="274"/>
      <c r="D197" s="274"/>
      <c r="E197" s="160"/>
      <c r="F197" s="160"/>
      <c r="G197" s="160"/>
      <c r="H197" s="160"/>
      <c r="I197" s="160"/>
      <c r="J197" s="160"/>
      <c r="K197" s="161"/>
      <c r="L197" s="160"/>
      <c r="M197" s="160"/>
      <c r="N197" s="160"/>
      <c r="O197" s="160"/>
      <c r="P197" s="160"/>
      <c r="Q197" s="160"/>
      <c r="R197" s="161"/>
      <c r="S197" s="160"/>
      <c r="X197" s="1"/>
      <c r="Y197" s="160"/>
      <c r="Z197" s="160"/>
    </row>
    <row r="198" spans="1:26" ht="21" customHeight="1">
      <c r="A198" s="278" t="s">
        <v>720</v>
      </c>
      <c r="B198" s="274"/>
      <c r="C198" s="274"/>
      <c r="D198" s="274"/>
      <c r="E198" s="142"/>
      <c r="F198" s="142"/>
      <c r="G198" s="159"/>
      <c r="H198" s="159"/>
      <c r="I198" s="159"/>
      <c r="J198" s="159"/>
      <c r="K198" s="159"/>
      <c r="L198" s="159"/>
      <c r="M198" s="159"/>
      <c r="N198" s="159"/>
      <c r="O198" s="159"/>
      <c r="P198" s="159"/>
      <c r="Q198" s="159"/>
      <c r="R198" s="159"/>
    </row>
    <row r="199" spans="1:26" ht="3.75" customHeight="1">
      <c r="A199" s="148"/>
    </row>
    <row r="200" spans="1:26" ht="18.75" customHeight="1">
      <c r="A200" s="1266" t="s">
        <v>721</v>
      </c>
      <c r="B200" s="1267"/>
      <c r="C200" s="1267"/>
      <c r="D200" s="1268"/>
      <c r="E200" s="1288" t="s">
        <v>722</v>
      </c>
      <c r="F200" s="1289"/>
      <c r="G200" s="1289"/>
      <c r="H200" s="1289"/>
      <c r="I200" s="1289"/>
      <c r="J200" s="1289"/>
      <c r="K200" s="1289"/>
      <c r="L200" s="1289"/>
      <c r="M200" s="1289"/>
      <c r="N200" s="1289"/>
      <c r="O200" s="1289"/>
      <c r="P200" s="1289"/>
      <c r="Q200" s="1289"/>
      <c r="R200" s="1290"/>
    </row>
    <row r="201" spans="1:26" ht="79.5" customHeight="1">
      <c r="A201" s="1249"/>
      <c r="B201" s="1250"/>
      <c r="C201" s="1250"/>
      <c r="D201" s="1251"/>
      <c r="E201" s="1291"/>
      <c r="F201" s="1292"/>
      <c r="G201" s="1292"/>
      <c r="H201" s="1292"/>
      <c r="I201" s="1292"/>
      <c r="J201" s="1292"/>
      <c r="K201" s="1292"/>
      <c r="L201" s="1292"/>
      <c r="M201" s="1292"/>
      <c r="N201" s="1292"/>
      <c r="O201" s="1292"/>
      <c r="P201" s="1292"/>
      <c r="Q201" s="1292"/>
      <c r="R201" s="1293"/>
    </row>
    <row r="202" spans="1:26" ht="18.75" customHeight="1">
      <c r="A202" s="1266" t="s">
        <v>723</v>
      </c>
      <c r="B202" s="1267"/>
      <c r="C202" s="1267"/>
      <c r="D202" s="1268"/>
      <c r="E202" s="1294" t="s">
        <v>724</v>
      </c>
      <c r="F202" s="1254"/>
      <c r="G202" s="1254"/>
      <c r="H202" s="1254"/>
      <c r="I202" s="1254"/>
      <c r="J202" s="1254"/>
      <c r="K202" s="1254"/>
      <c r="L202" s="1254"/>
      <c r="M202" s="1254"/>
      <c r="N202" s="1254"/>
      <c r="O202" s="1254"/>
      <c r="P202" s="1254"/>
      <c r="Q202" s="1254"/>
      <c r="R202" s="1255"/>
    </row>
    <row r="203" spans="1:26" ht="79.5" customHeight="1">
      <c r="A203" s="1249"/>
      <c r="B203" s="1250"/>
      <c r="C203" s="1250"/>
      <c r="D203" s="1251"/>
      <c r="E203" s="1291"/>
      <c r="F203" s="1292"/>
      <c r="G203" s="1292"/>
      <c r="H203" s="1292"/>
      <c r="I203" s="1292"/>
      <c r="J203" s="1292"/>
      <c r="K203" s="1292"/>
      <c r="L203" s="1292"/>
      <c r="M203" s="1292"/>
      <c r="N203" s="1292"/>
      <c r="O203" s="1292"/>
      <c r="P203" s="1292"/>
      <c r="Q203" s="1292"/>
      <c r="R203" s="1293"/>
    </row>
    <row r="204" spans="1:26" ht="33" customHeight="1">
      <c r="A204" s="1272" t="s">
        <v>725</v>
      </c>
      <c r="B204" s="1273"/>
      <c r="C204" s="1273"/>
      <c r="D204" s="1273"/>
      <c r="E204" s="1263"/>
      <c r="F204" s="1264"/>
      <c r="G204" s="1264"/>
      <c r="H204" s="1264"/>
      <c r="I204" s="1274" t="s">
        <v>445</v>
      </c>
      <c r="J204" s="1275"/>
      <c r="K204" s="1276"/>
      <c r="L204" s="1277"/>
      <c r="M204" s="1277"/>
      <c r="N204" s="1277"/>
      <c r="O204" s="1277"/>
      <c r="P204" s="1277"/>
      <c r="Q204" s="1277"/>
      <c r="R204" s="1278"/>
    </row>
    <row r="205" spans="1:26" ht="42" customHeight="1">
      <c r="A205" s="1266" t="s">
        <v>726</v>
      </c>
      <c r="B205" s="1279"/>
      <c r="C205" s="1267" t="s">
        <v>727</v>
      </c>
      <c r="D205" s="1268"/>
      <c r="E205" s="1263"/>
      <c r="F205" s="1264"/>
      <c r="G205" s="1264"/>
      <c r="H205" s="1264"/>
      <c r="I205" s="1264"/>
      <c r="J205" s="1264"/>
      <c r="K205" s="1264"/>
      <c r="L205" s="1264"/>
      <c r="M205" s="1264"/>
      <c r="N205" s="1264"/>
      <c r="O205" s="1264"/>
      <c r="P205" s="1264"/>
      <c r="Q205" s="1264"/>
      <c r="R205" s="1265"/>
    </row>
    <row r="206" spans="1:26" ht="24" customHeight="1">
      <c r="A206" s="1280"/>
      <c r="B206" s="1281"/>
      <c r="C206" s="1267" t="s">
        <v>728</v>
      </c>
      <c r="D206" s="1268"/>
      <c r="E206" s="1143" t="s">
        <v>729</v>
      </c>
      <c r="F206" s="1283"/>
      <c r="G206" s="1284"/>
      <c r="H206" s="1285"/>
      <c r="I206" s="1286"/>
      <c r="J206" s="1286"/>
      <c r="K206" s="1286"/>
      <c r="L206" s="1286"/>
      <c r="M206" s="1286"/>
      <c r="N206" s="1286"/>
      <c r="O206" s="1286"/>
      <c r="P206" s="1286"/>
      <c r="Q206" s="1286"/>
      <c r="R206" s="1287"/>
    </row>
    <row r="207" spans="1:26" ht="24" customHeight="1">
      <c r="A207" s="1249"/>
      <c r="B207" s="1282"/>
      <c r="C207" s="1250"/>
      <c r="D207" s="1251"/>
      <c r="E207" s="1169" t="s">
        <v>730</v>
      </c>
      <c r="F207" s="1170"/>
      <c r="G207" s="1171"/>
      <c r="H207" s="1263"/>
      <c r="I207" s="1264"/>
      <c r="J207" s="1264"/>
      <c r="K207" s="1264"/>
      <c r="L207" s="1264"/>
      <c r="M207" s="1264"/>
      <c r="N207" s="1264"/>
      <c r="O207" s="1264"/>
      <c r="P207" s="1264"/>
      <c r="Q207" s="1264"/>
      <c r="R207" s="1265"/>
    </row>
    <row r="208" spans="1:26" ht="18" customHeight="1">
      <c r="A208" s="1266" t="s">
        <v>731</v>
      </c>
      <c r="B208" s="1267"/>
      <c r="C208" s="1267"/>
      <c r="D208" s="1268"/>
      <c r="E208" s="1269" t="s">
        <v>732</v>
      </c>
      <c r="F208" s="1270"/>
      <c r="G208" s="1270"/>
      <c r="H208" s="1270"/>
      <c r="I208" s="1270"/>
      <c r="J208" s="1270"/>
      <c r="K208" s="1270"/>
      <c r="L208" s="1270"/>
      <c r="M208" s="1270"/>
      <c r="N208" s="1270"/>
      <c r="O208" s="1270"/>
      <c r="P208" s="1270"/>
      <c r="Q208" s="1270"/>
      <c r="R208" s="1271"/>
    </row>
    <row r="209" spans="1:18" ht="79.5" customHeight="1">
      <c r="A209" s="1249"/>
      <c r="B209" s="1250"/>
      <c r="C209" s="1250"/>
      <c r="D209" s="1251"/>
      <c r="E209" s="1211"/>
      <c r="F209" s="1212"/>
      <c r="G209" s="1212"/>
      <c r="H209" s="1212"/>
      <c r="I209" s="1212"/>
      <c r="J209" s="1212"/>
      <c r="K209" s="1212"/>
      <c r="L209" s="1212"/>
      <c r="M209" s="1212"/>
      <c r="N209" s="1212"/>
      <c r="O209" s="1212"/>
      <c r="P209" s="1212"/>
      <c r="Q209" s="1212"/>
      <c r="R209" s="1215"/>
    </row>
    <row r="210" spans="1:18" ht="15.75" customHeight="1">
      <c r="A210" s="167"/>
      <c r="L210" s="96"/>
      <c r="M210" s="96"/>
      <c r="N210" s="96"/>
      <c r="O210" s="96"/>
      <c r="P210" s="96"/>
      <c r="Q210" s="96"/>
    </row>
    <row r="211" spans="1:18" ht="13.5" customHeight="1">
      <c r="A211" s="274"/>
      <c r="B211" s="274"/>
      <c r="C211" s="274"/>
      <c r="D211" s="274"/>
      <c r="E211" s="160"/>
      <c r="F211" s="160"/>
      <c r="G211" s="160"/>
      <c r="H211" s="160"/>
      <c r="I211" s="160"/>
      <c r="J211" s="160"/>
      <c r="K211" s="160"/>
      <c r="L211" s="160"/>
      <c r="M211" s="160"/>
      <c r="N211" s="160"/>
      <c r="O211" s="160"/>
      <c r="P211" s="160"/>
      <c r="Q211" s="160"/>
      <c r="R211" s="160"/>
    </row>
    <row r="212" spans="1:18" ht="16.5" customHeight="1">
      <c r="A212" s="1172" t="s">
        <v>733</v>
      </c>
      <c r="B212" s="1172"/>
      <c r="C212" s="1172"/>
      <c r="D212" s="1172"/>
      <c r="E212" s="1172"/>
      <c r="F212" s="1172"/>
      <c r="G212" s="1172"/>
      <c r="H212" s="1172"/>
      <c r="I212" s="1172"/>
      <c r="J212" s="1172"/>
      <c r="K212" s="1172"/>
      <c r="L212" s="1172"/>
      <c r="M212" s="1172"/>
      <c r="N212" s="1172"/>
      <c r="O212" s="1172"/>
      <c r="P212" s="1172"/>
      <c r="Q212" s="1172"/>
      <c r="R212" s="1172"/>
    </row>
    <row r="213" spans="1:18" ht="13.5" customHeight="1">
      <c r="A213" s="1172"/>
      <c r="B213" s="1172"/>
      <c r="C213" s="1172"/>
      <c r="D213" s="1172"/>
      <c r="E213" s="1172"/>
      <c r="F213" s="1172"/>
      <c r="G213" s="1172"/>
      <c r="H213" s="1172"/>
      <c r="I213" s="1172"/>
      <c r="J213" s="1172"/>
      <c r="K213" s="1172"/>
      <c r="L213" s="1172"/>
      <c r="M213" s="1172"/>
      <c r="N213" s="1172"/>
      <c r="O213" s="1172"/>
      <c r="P213" s="1172"/>
      <c r="Q213" s="1172"/>
      <c r="R213" s="1172"/>
    </row>
    <row r="214" spans="1:18" ht="51.75" customHeight="1">
      <c r="A214" s="1242" t="s">
        <v>734</v>
      </c>
      <c r="B214" s="1242"/>
      <c r="C214" s="1242"/>
      <c r="D214" s="1243"/>
      <c r="E214" s="1244"/>
      <c r="F214" s="1245"/>
      <c r="G214" s="1245"/>
      <c r="H214" s="1245"/>
      <c r="I214" s="1245"/>
      <c r="J214" s="1245"/>
      <c r="K214" s="1245"/>
      <c r="L214" s="1245"/>
      <c r="M214" s="1245"/>
      <c r="N214" s="1245"/>
      <c r="O214" s="1245"/>
      <c r="P214" s="1245"/>
      <c r="Q214" s="1245"/>
      <c r="R214" s="1252"/>
    </row>
    <row r="215" spans="1:18" ht="51.75" customHeight="1">
      <c r="A215" s="1249" t="s">
        <v>735</v>
      </c>
      <c r="B215" s="1250"/>
      <c r="C215" s="1250"/>
      <c r="D215" s="1251"/>
      <c r="E215" s="1244"/>
      <c r="F215" s="1245"/>
      <c r="G215" s="1245"/>
      <c r="H215" s="1245"/>
      <c r="I215" s="1245"/>
      <c r="J215" s="1245"/>
      <c r="K215" s="1245"/>
      <c r="L215" s="1245"/>
      <c r="M215" s="1245"/>
      <c r="N215" s="1245"/>
      <c r="O215" s="1245"/>
      <c r="P215" s="1245"/>
      <c r="Q215" s="1245"/>
      <c r="R215" s="1252"/>
    </row>
    <row r="216" spans="1:18" ht="51.75" customHeight="1">
      <c r="A216" s="1242" t="s">
        <v>736</v>
      </c>
      <c r="B216" s="1242"/>
      <c r="C216" s="1242"/>
      <c r="D216" s="1243"/>
      <c r="E216" s="1244"/>
      <c r="F216" s="1245"/>
      <c r="G216" s="1245"/>
      <c r="H216" s="1245"/>
      <c r="I216" s="1245"/>
      <c r="J216" s="1245"/>
      <c r="K216" s="1245"/>
      <c r="L216" s="1245"/>
      <c r="M216" s="1245"/>
      <c r="N216" s="1245"/>
      <c r="O216" s="1245"/>
      <c r="P216" s="1245"/>
      <c r="Q216" s="1245"/>
      <c r="R216" s="1252"/>
    </row>
    <row r="217" spans="1:18" ht="51.75" customHeight="1">
      <c r="A217" s="1242" t="s">
        <v>737</v>
      </c>
      <c r="B217" s="1242"/>
      <c r="C217" s="1242"/>
      <c r="D217" s="1243"/>
      <c r="E217" s="1244"/>
      <c r="F217" s="1245"/>
      <c r="G217" s="1245"/>
      <c r="H217" s="1245"/>
      <c r="I217" s="1245"/>
      <c r="J217" s="1245"/>
      <c r="K217" s="1245"/>
      <c r="L217" s="1245"/>
      <c r="M217" s="1245"/>
      <c r="N217" s="1245"/>
      <c r="O217" s="1245"/>
      <c r="P217" s="1245"/>
      <c r="Q217" s="1245"/>
      <c r="R217" s="1252"/>
    </row>
    <row r="218" spans="1:18" ht="51.75" customHeight="1">
      <c r="A218" s="1242" t="s">
        <v>738</v>
      </c>
      <c r="B218" s="1242"/>
      <c r="C218" s="1242"/>
      <c r="D218" s="1243"/>
      <c r="E218" s="1244"/>
      <c r="F218" s="1245"/>
      <c r="G218" s="1246"/>
      <c r="H218" s="1246"/>
      <c r="I218" s="1246"/>
      <c r="J218" s="1246"/>
      <c r="K218" s="1246"/>
      <c r="L218" s="1246"/>
      <c r="M218" s="1246"/>
      <c r="N218" s="1246"/>
      <c r="O218" s="1246"/>
      <c r="P218" s="1246"/>
      <c r="Q218" s="1246"/>
      <c r="R218" s="1247"/>
    </row>
    <row r="219" spans="1:18" ht="15" customHeight="1">
      <c r="A219" s="169" t="s">
        <v>739</v>
      </c>
      <c r="B219" s="1248" t="s">
        <v>740</v>
      </c>
      <c r="C219" s="1248"/>
      <c r="D219" s="1248"/>
      <c r="E219" s="1248"/>
      <c r="F219" s="1248"/>
      <c r="G219" s="1248"/>
      <c r="H219" s="1248"/>
      <c r="I219" s="1248"/>
      <c r="J219" s="1248"/>
      <c r="K219" s="1248"/>
      <c r="L219" s="1248"/>
      <c r="M219" s="1248"/>
      <c r="N219" s="1248"/>
      <c r="O219" s="1248"/>
      <c r="P219" s="1248"/>
      <c r="Q219" s="1248"/>
      <c r="R219" s="1248"/>
    </row>
    <row r="220" spans="1:18" ht="21" customHeight="1">
      <c r="A220" s="168"/>
      <c r="B220" s="1262" t="s">
        <v>741</v>
      </c>
      <c r="C220" s="1262"/>
      <c r="D220" s="1262"/>
      <c r="E220" s="1262"/>
      <c r="F220" s="1262"/>
      <c r="G220" s="1262"/>
      <c r="H220" s="1262"/>
      <c r="I220" s="1262"/>
      <c r="J220" s="1262"/>
      <c r="K220" s="1262"/>
      <c r="L220" s="1262"/>
      <c r="M220" s="1262"/>
      <c r="N220" s="1262"/>
      <c r="O220" s="1262"/>
      <c r="P220" s="1262"/>
      <c r="Q220" s="1262"/>
      <c r="R220" s="1262"/>
    </row>
    <row r="221" spans="1:18" ht="13.5" customHeight="1">
      <c r="A221" s="274"/>
      <c r="B221" s="274"/>
      <c r="C221" s="274"/>
      <c r="D221" s="274"/>
      <c r="E221" s="160"/>
      <c r="F221" s="160"/>
      <c r="G221" s="160"/>
      <c r="H221" s="160"/>
      <c r="I221" s="160"/>
      <c r="J221" s="160"/>
      <c r="K221" s="160"/>
      <c r="L221" s="160"/>
      <c r="M221" s="160"/>
      <c r="N221" s="160"/>
      <c r="O221" s="160"/>
      <c r="P221" s="160"/>
      <c r="Q221" s="160"/>
      <c r="R221" s="160"/>
    </row>
    <row r="222" spans="1:18" ht="16.5" customHeight="1">
      <c r="A222" s="278" t="s">
        <v>742</v>
      </c>
      <c r="B222" s="274"/>
      <c r="C222" s="274"/>
      <c r="D222" s="274"/>
      <c r="E222" s="274"/>
      <c r="F222" s="274"/>
      <c r="G222" s="274"/>
      <c r="H222" s="274"/>
      <c r="I222" s="274"/>
      <c r="J222" s="274"/>
      <c r="K222" s="274"/>
      <c r="L222" s="274"/>
      <c r="M222" s="274"/>
      <c r="N222" s="274"/>
      <c r="O222" s="274"/>
      <c r="P222" s="274"/>
      <c r="Q222" s="274"/>
      <c r="R222" s="274"/>
    </row>
    <row r="223" spans="1:18" ht="3.75" customHeight="1">
      <c r="A223" s="148"/>
    </row>
    <row r="224" spans="1:18" ht="51.75" customHeight="1">
      <c r="A224" s="1242" t="s">
        <v>743</v>
      </c>
      <c r="B224" s="1242"/>
      <c r="C224" s="1242"/>
      <c r="D224" s="1243"/>
      <c r="E224" s="1244"/>
      <c r="F224" s="1245"/>
      <c r="G224" s="1245"/>
      <c r="H224" s="1245"/>
      <c r="I224" s="1245"/>
      <c r="J224" s="1245"/>
      <c r="K224" s="1245"/>
      <c r="L224" s="1245"/>
      <c r="M224" s="1245"/>
      <c r="N224" s="1245"/>
      <c r="O224" s="1245"/>
      <c r="P224" s="1245"/>
      <c r="Q224" s="1245"/>
      <c r="R224" s="1252"/>
    </row>
    <row r="225" spans="1:18" ht="30" customHeight="1">
      <c r="A225" s="1253" t="s">
        <v>744</v>
      </c>
      <c r="B225" s="1254"/>
      <c r="C225" s="1254"/>
      <c r="D225" s="1255"/>
      <c r="E225" s="1256" t="s">
        <v>745</v>
      </c>
      <c r="F225" s="1257"/>
      <c r="G225" s="1258"/>
      <c r="H225" s="1259"/>
      <c r="I225" s="439" t="s">
        <v>746</v>
      </c>
      <c r="J225" s="1260" t="s">
        <v>747</v>
      </c>
      <c r="K225" s="1260"/>
      <c r="L225" s="1260"/>
      <c r="M225" s="1260"/>
      <c r="N225" s="1260"/>
      <c r="O225" s="1260"/>
      <c r="P225" s="1260"/>
      <c r="Q225" s="1260"/>
      <c r="R225" s="1261"/>
    </row>
    <row r="226" spans="1:18" ht="51.75" customHeight="1">
      <c r="A226" s="1249" t="s">
        <v>748</v>
      </c>
      <c r="B226" s="1250"/>
      <c r="C226" s="1250"/>
      <c r="D226" s="1251"/>
      <c r="E226" s="1244"/>
      <c r="F226" s="1245"/>
      <c r="G226" s="1245"/>
      <c r="H226" s="1245"/>
      <c r="I226" s="1245"/>
      <c r="J226" s="1245"/>
      <c r="K226" s="1245"/>
      <c r="L226" s="1245"/>
      <c r="M226" s="1245"/>
      <c r="N226" s="1245"/>
      <c r="O226" s="1245"/>
      <c r="P226" s="1245"/>
      <c r="Q226" s="1245"/>
      <c r="R226" s="1252"/>
    </row>
    <row r="227" spans="1:18" ht="51.75" customHeight="1">
      <c r="A227" s="1242" t="s">
        <v>749</v>
      </c>
      <c r="B227" s="1242"/>
      <c r="C227" s="1242"/>
      <c r="D227" s="1243"/>
      <c r="E227" s="1244"/>
      <c r="F227" s="1245"/>
      <c r="G227" s="1245"/>
      <c r="H227" s="1245"/>
      <c r="I227" s="1245"/>
      <c r="J227" s="1245"/>
      <c r="K227" s="1245"/>
      <c r="L227" s="1245"/>
      <c r="M227" s="1245"/>
      <c r="N227" s="1245"/>
      <c r="O227" s="1245"/>
      <c r="P227" s="1245"/>
      <c r="Q227" s="1245"/>
      <c r="R227" s="1252"/>
    </row>
    <row r="228" spans="1:18" ht="51.75" customHeight="1">
      <c r="A228" s="1242" t="s">
        <v>750</v>
      </c>
      <c r="B228" s="1242"/>
      <c r="C228" s="1242"/>
      <c r="D228" s="1243"/>
      <c r="E228" s="1244"/>
      <c r="F228" s="1245"/>
      <c r="G228" s="1245"/>
      <c r="H228" s="1245"/>
      <c r="I228" s="1245"/>
      <c r="J228" s="1245"/>
      <c r="K228" s="1245"/>
      <c r="L228" s="1245"/>
      <c r="M228" s="1245"/>
      <c r="N228" s="1245"/>
      <c r="O228" s="1245"/>
      <c r="P228" s="1245"/>
      <c r="Q228" s="1245"/>
      <c r="R228" s="1252"/>
    </row>
    <row r="229" spans="1:18" ht="51.75" customHeight="1">
      <c r="A229" s="1242" t="s">
        <v>751</v>
      </c>
      <c r="B229" s="1242"/>
      <c r="C229" s="1242"/>
      <c r="D229" s="1243"/>
      <c r="E229" s="1244"/>
      <c r="F229" s="1245"/>
      <c r="G229" s="1246"/>
      <c r="H229" s="1246"/>
      <c r="I229" s="1246"/>
      <c r="J229" s="1246"/>
      <c r="K229" s="1246"/>
      <c r="L229" s="1246"/>
      <c r="M229" s="1246"/>
      <c r="N229" s="1246"/>
      <c r="O229" s="1246"/>
      <c r="P229" s="1246"/>
      <c r="Q229" s="1246"/>
      <c r="R229" s="1247"/>
    </row>
    <row r="230" spans="1:18" ht="15" customHeight="1">
      <c r="A230" s="169"/>
      <c r="B230" s="1248"/>
      <c r="C230" s="1248"/>
      <c r="D230" s="1248"/>
      <c r="E230" s="1248"/>
      <c r="F230" s="1248"/>
      <c r="G230" s="1248"/>
      <c r="H230" s="1248"/>
      <c r="I230" s="1248"/>
      <c r="J230" s="1248"/>
      <c r="K230" s="1248"/>
      <c r="L230" s="1248"/>
      <c r="M230" s="1248"/>
      <c r="N230" s="1248"/>
      <c r="O230" s="1248"/>
      <c r="P230" s="1248"/>
      <c r="Q230" s="1248"/>
      <c r="R230" s="1248"/>
    </row>
    <row r="231" spans="1:18" ht="21" customHeight="1">
      <c r="A231" s="278" t="s">
        <v>752</v>
      </c>
      <c r="B231" s="274"/>
      <c r="C231" s="274"/>
      <c r="D231" s="274"/>
      <c r="E231" s="142"/>
      <c r="F231" s="142"/>
      <c r="G231" s="159"/>
      <c r="H231" s="159"/>
      <c r="I231" s="159"/>
      <c r="J231" s="159"/>
      <c r="K231" s="159"/>
      <c r="L231" s="159"/>
      <c r="M231" s="159"/>
      <c r="N231" s="159"/>
      <c r="O231" s="159"/>
      <c r="P231" s="159"/>
      <c r="Q231" s="159"/>
      <c r="R231" s="159"/>
    </row>
    <row r="232" spans="1:18" ht="3.75" customHeight="1">
      <c r="A232" s="148"/>
    </row>
    <row r="233" spans="1:18" ht="18.75" customHeight="1">
      <c r="A233" s="1216" t="s">
        <v>753</v>
      </c>
      <c r="B233" s="1218" t="s">
        <v>754</v>
      </c>
      <c r="C233" s="1219"/>
      <c r="D233" s="1220"/>
      <c r="E233" s="1233" t="s">
        <v>755</v>
      </c>
      <c r="F233" s="1219"/>
      <c r="G233" s="1219"/>
      <c r="H233" s="1219"/>
      <c r="I233" s="1219"/>
      <c r="J233" s="1220"/>
      <c r="K233" s="1233" t="s">
        <v>756</v>
      </c>
      <c r="L233" s="1219"/>
      <c r="M233" s="1219"/>
      <c r="N233" s="1219"/>
      <c r="O233" s="1219"/>
      <c r="P233" s="1219"/>
      <c r="Q233" s="1219"/>
      <c r="R233" s="1235"/>
    </row>
    <row r="234" spans="1:18" ht="18.75" customHeight="1">
      <c r="A234" s="1217"/>
      <c r="B234" s="1221"/>
      <c r="C234" s="1222"/>
      <c r="D234" s="1223"/>
      <c r="E234" s="1234"/>
      <c r="F234" s="1222"/>
      <c r="G234" s="1222"/>
      <c r="H234" s="1222"/>
      <c r="I234" s="1222"/>
      <c r="J234" s="1223"/>
      <c r="K234" s="1234"/>
      <c r="L234" s="1222"/>
      <c r="M234" s="1222"/>
      <c r="N234" s="1222"/>
      <c r="O234" s="1222"/>
      <c r="P234" s="1222"/>
      <c r="Q234" s="1222"/>
      <c r="R234" s="1236"/>
    </row>
    <row r="235" spans="1:18" s="299" customFormat="1" ht="37.5" customHeight="1">
      <c r="A235" s="371">
        <v>1</v>
      </c>
      <c r="B235" s="1237"/>
      <c r="C235" s="1238"/>
      <c r="D235" s="1239"/>
      <c r="E235" s="1238"/>
      <c r="F235" s="1238"/>
      <c r="G235" s="1238"/>
      <c r="H235" s="1238"/>
      <c r="I235" s="1238"/>
      <c r="J235" s="1239"/>
      <c r="K235" s="1240"/>
      <c r="L235" s="1238"/>
      <c r="M235" s="1238"/>
      <c r="N235" s="1238"/>
      <c r="O235" s="1238"/>
      <c r="P235" s="1238"/>
      <c r="Q235" s="1238"/>
      <c r="R235" s="1241"/>
    </row>
    <row r="236" spans="1:18" s="299" customFormat="1" ht="37.5" customHeight="1">
      <c r="A236" s="372">
        <v>2</v>
      </c>
      <c r="B236" s="1211"/>
      <c r="C236" s="1212"/>
      <c r="D236" s="1213"/>
      <c r="E236" s="1212"/>
      <c r="F236" s="1212"/>
      <c r="G236" s="1212"/>
      <c r="H236" s="1212"/>
      <c r="I236" s="1212"/>
      <c r="J236" s="1213"/>
      <c r="K236" s="1214"/>
      <c r="L236" s="1212"/>
      <c r="M236" s="1212"/>
      <c r="N236" s="1212"/>
      <c r="O236" s="1212"/>
      <c r="P236" s="1212"/>
      <c r="Q236" s="1212"/>
      <c r="R236" s="1215"/>
    </row>
    <row r="237" spans="1:18" ht="18.75" customHeight="1">
      <c r="A237" s="1216" t="s">
        <v>757</v>
      </c>
      <c r="B237" s="1218" t="s">
        <v>754</v>
      </c>
      <c r="C237" s="1219"/>
      <c r="D237" s="1220"/>
      <c r="E237" s="1233" t="s">
        <v>755</v>
      </c>
      <c r="F237" s="1219"/>
      <c r="G237" s="1219"/>
      <c r="H237" s="1219"/>
      <c r="I237" s="1219"/>
      <c r="J237" s="1220"/>
      <c r="K237" s="1233" t="s">
        <v>758</v>
      </c>
      <c r="L237" s="1219"/>
      <c r="M237" s="1219"/>
      <c r="N237" s="1219"/>
      <c r="O237" s="1219"/>
      <c r="P237" s="1219"/>
      <c r="Q237" s="1219"/>
      <c r="R237" s="1235"/>
    </row>
    <row r="238" spans="1:18" ht="18.75" customHeight="1">
      <c r="A238" s="1217"/>
      <c r="B238" s="1221"/>
      <c r="C238" s="1222"/>
      <c r="D238" s="1223"/>
      <c r="E238" s="1234"/>
      <c r="F238" s="1222"/>
      <c r="G238" s="1222"/>
      <c r="H238" s="1222"/>
      <c r="I238" s="1222"/>
      <c r="J238" s="1223"/>
      <c r="K238" s="1234"/>
      <c r="L238" s="1222"/>
      <c r="M238" s="1222"/>
      <c r="N238" s="1222"/>
      <c r="O238" s="1222"/>
      <c r="P238" s="1222"/>
      <c r="Q238" s="1222"/>
      <c r="R238" s="1236"/>
    </row>
    <row r="239" spans="1:18" s="299" customFormat="1" ht="37.5" customHeight="1">
      <c r="A239" s="371">
        <v>11</v>
      </c>
      <c r="B239" s="1237"/>
      <c r="C239" s="1238"/>
      <c r="D239" s="1239"/>
      <c r="E239" s="1238"/>
      <c r="F239" s="1238"/>
      <c r="G239" s="1238"/>
      <c r="H239" s="1238"/>
      <c r="I239" s="1238"/>
      <c r="J239" s="1239"/>
      <c r="K239" s="1240"/>
      <c r="L239" s="1238"/>
      <c r="M239" s="1238"/>
      <c r="N239" s="1238"/>
      <c r="O239" s="1238"/>
      <c r="P239" s="1238"/>
      <c r="Q239" s="1238"/>
      <c r="R239" s="1241"/>
    </row>
    <row r="240" spans="1:18" s="299" customFormat="1" ht="37.5" customHeight="1">
      <c r="A240" s="371">
        <v>12</v>
      </c>
      <c r="B240" s="1228"/>
      <c r="C240" s="1229"/>
      <c r="D240" s="1230"/>
      <c r="E240" s="1229"/>
      <c r="F240" s="1229"/>
      <c r="G240" s="1229"/>
      <c r="H240" s="1229"/>
      <c r="I240" s="1229"/>
      <c r="J240" s="1230"/>
      <c r="K240" s="1231"/>
      <c r="L240" s="1229"/>
      <c r="M240" s="1229"/>
      <c r="N240" s="1229"/>
      <c r="O240" s="1229"/>
      <c r="P240" s="1229"/>
      <c r="Q240" s="1229"/>
      <c r="R240" s="1232"/>
    </row>
    <row r="241" spans="1:102" s="299" customFormat="1" ht="37.5" customHeight="1">
      <c r="A241" s="371">
        <v>13</v>
      </c>
      <c r="B241" s="1228"/>
      <c r="C241" s="1229"/>
      <c r="D241" s="1230"/>
      <c r="E241" s="1229"/>
      <c r="F241" s="1229"/>
      <c r="G241" s="1229"/>
      <c r="H241" s="1229"/>
      <c r="I241" s="1229"/>
      <c r="J241" s="1230"/>
      <c r="K241" s="1231"/>
      <c r="L241" s="1229"/>
      <c r="M241" s="1229"/>
      <c r="N241" s="1229"/>
      <c r="O241" s="1229"/>
      <c r="P241" s="1229"/>
      <c r="Q241" s="1229"/>
      <c r="R241" s="1232"/>
    </row>
    <row r="242" spans="1:102" s="299" customFormat="1" ht="37.5" customHeight="1">
      <c r="A242" s="371">
        <v>14</v>
      </c>
      <c r="B242" s="1228"/>
      <c r="C242" s="1229"/>
      <c r="D242" s="1230"/>
      <c r="E242" s="1229"/>
      <c r="F242" s="1229"/>
      <c r="G242" s="1229"/>
      <c r="H242" s="1229"/>
      <c r="I242" s="1229"/>
      <c r="J242" s="1230"/>
      <c r="K242" s="1231"/>
      <c r="L242" s="1229"/>
      <c r="M242" s="1229"/>
      <c r="N242" s="1229"/>
      <c r="O242" s="1229"/>
      <c r="P242" s="1229"/>
      <c r="Q242" s="1229"/>
      <c r="R242" s="1232"/>
    </row>
    <row r="243" spans="1:102" s="299" customFormat="1" ht="37.5" customHeight="1">
      <c r="A243" s="371">
        <v>15</v>
      </c>
      <c r="B243" s="1228"/>
      <c r="C243" s="1229"/>
      <c r="D243" s="1230"/>
      <c r="E243" s="1229"/>
      <c r="F243" s="1229"/>
      <c r="G243" s="1229"/>
      <c r="H243" s="1229"/>
      <c r="I243" s="1229"/>
      <c r="J243" s="1230"/>
      <c r="K243" s="1231"/>
      <c r="L243" s="1229"/>
      <c r="M243" s="1229"/>
      <c r="N243" s="1229"/>
      <c r="O243" s="1229"/>
      <c r="P243" s="1229"/>
      <c r="Q243" s="1229"/>
      <c r="R243" s="1232"/>
    </row>
    <row r="244" spans="1:102" s="299" customFormat="1" ht="37.5" customHeight="1">
      <c r="A244" s="371">
        <v>16</v>
      </c>
      <c r="B244" s="1228"/>
      <c r="C244" s="1229"/>
      <c r="D244" s="1230"/>
      <c r="E244" s="1229"/>
      <c r="F244" s="1229"/>
      <c r="G244" s="1229"/>
      <c r="H244" s="1229"/>
      <c r="I244" s="1229"/>
      <c r="J244" s="1230"/>
      <c r="K244" s="1231"/>
      <c r="L244" s="1229"/>
      <c r="M244" s="1229"/>
      <c r="N244" s="1229"/>
      <c r="O244" s="1229"/>
      <c r="P244" s="1229"/>
      <c r="Q244" s="1229"/>
      <c r="R244" s="1232"/>
    </row>
    <row r="245" spans="1:102" s="299" customFormat="1" ht="37.5" customHeight="1">
      <c r="A245" s="371">
        <v>17</v>
      </c>
      <c r="B245" s="1228"/>
      <c r="C245" s="1229"/>
      <c r="D245" s="1230"/>
      <c r="E245" s="1229"/>
      <c r="F245" s="1229"/>
      <c r="G245" s="1229"/>
      <c r="H245" s="1229"/>
      <c r="I245" s="1229"/>
      <c r="J245" s="1230"/>
      <c r="K245" s="1231"/>
      <c r="L245" s="1229"/>
      <c r="M245" s="1229"/>
      <c r="N245" s="1229"/>
      <c r="O245" s="1229"/>
      <c r="P245" s="1229"/>
      <c r="Q245" s="1229"/>
      <c r="R245" s="1232"/>
    </row>
    <row r="246" spans="1:102" s="299" customFormat="1" ht="37.5" customHeight="1">
      <c r="A246" s="371">
        <v>18</v>
      </c>
      <c r="B246" s="1228"/>
      <c r="C246" s="1229"/>
      <c r="D246" s="1230"/>
      <c r="E246" s="1229"/>
      <c r="F246" s="1229"/>
      <c r="G246" s="1229"/>
      <c r="H246" s="1229"/>
      <c r="I246" s="1229"/>
      <c r="J246" s="1230"/>
      <c r="K246" s="1231"/>
      <c r="L246" s="1229"/>
      <c r="M246" s="1229"/>
      <c r="N246" s="1229"/>
      <c r="O246" s="1229"/>
      <c r="P246" s="1229"/>
      <c r="Q246" s="1229"/>
      <c r="R246" s="1232"/>
    </row>
    <row r="247" spans="1:102" s="299" customFormat="1" ht="37.5" customHeight="1">
      <c r="A247" s="371">
        <v>19</v>
      </c>
      <c r="B247" s="1228"/>
      <c r="C247" s="1229"/>
      <c r="D247" s="1230"/>
      <c r="E247" s="1229"/>
      <c r="F247" s="1229"/>
      <c r="G247" s="1229"/>
      <c r="H247" s="1229"/>
      <c r="I247" s="1229"/>
      <c r="J247" s="1230"/>
      <c r="K247" s="1231"/>
      <c r="L247" s="1229"/>
      <c r="M247" s="1229"/>
      <c r="N247" s="1229"/>
      <c r="O247" s="1229"/>
      <c r="P247" s="1229"/>
      <c r="Q247" s="1229"/>
      <c r="R247" s="1232"/>
    </row>
    <row r="248" spans="1:102" s="299" customFormat="1" ht="37.5" customHeight="1">
      <c r="A248" s="372">
        <v>20</v>
      </c>
      <c r="B248" s="1211"/>
      <c r="C248" s="1212"/>
      <c r="D248" s="1213"/>
      <c r="E248" s="1214"/>
      <c r="F248" s="1212"/>
      <c r="G248" s="1212"/>
      <c r="H248" s="1212"/>
      <c r="I248" s="1212"/>
      <c r="J248" s="1213"/>
      <c r="K248" s="1214"/>
      <c r="L248" s="1212"/>
      <c r="M248" s="1212"/>
      <c r="N248" s="1212"/>
      <c r="O248" s="1212"/>
      <c r="P248" s="1212"/>
      <c r="Q248" s="1212"/>
      <c r="R248" s="1215"/>
    </row>
    <row r="249" spans="1:102" ht="18.75" customHeight="1">
      <c r="A249" s="1216" t="s">
        <v>759</v>
      </c>
      <c r="B249" s="1218" t="s">
        <v>760</v>
      </c>
      <c r="C249" s="1219"/>
      <c r="D249" s="1220"/>
      <c r="E249" s="1224" t="s">
        <v>761</v>
      </c>
      <c r="F249" s="1225"/>
      <c r="G249" s="1225"/>
      <c r="H249" s="1225"/>
      <c r="I249" s="1225"/>
      <c r="J249" s="1225"/>
      <c r="K249" s="1225"/>
      <c r="L249" s="1225"/>
      <c r="M249" s="1225"/>
      <c r="N249" s="1225"/>
      <c r="O249" s="1225"/>
      <c r="P249" s="1225"/>
      <c r="Q249" s="1225"/>
      <c r="R249" s="1225"/>
    </row>
    <row r="250" spans="1:102" ht="18.75" customHeight="1">
      <c r="A250" s="1217"/>
      <c r="B250" s="1221"/>
      <c r="C250" s="1222"/>
      <c r="D250" s="1223"/>
      <c r="E250" s="1226"/>
      <c r="F250" s="1227"/>
      <c r="G250" s="1227"/>
      <c r="H250" s="1227"/>
      <c r="I250" s="1227"/>
      <c r="J250" s="1227"/>
      <c r="K250" s="1227"/>
      <c r="L250" s="1227"/>
      <c r="M250" s="1227"/>
      <c r="N250" s="1227"/>
      <c r="O250" s="1227"/>
      <c r="P250" s="1227"/>
      <c r="Q250" s="1227"/>
      <c r="R250" s="1227"/>
    </row>
    <row r="251" spans="1:102" ht="37.5" customHeight="1">
      <c r="A251" s="277"/>
      <c r="B251" s="1206"/>
      <c r="C251" s="1207"/>
      <c r="D251" s="170" t="s">
        <v>405</v>
      </c>
      <c r="E251" s="1208"/>
      <c r="F251" s="1209"/>
      <c r="G251" s="1209"/>
      <c r="H251" s="1209"/>
      <c r="I251" s="1209"/>
      <c r="J251" s="1209"/>
      <c r="K251" s="1209"/>
      <c r="L251" s="1209"/>
      <c r="M251" s="1209"/>
      <c r="N251" s="1209"/>
      <c r="O251" s="1209"/>
      <c r="P251" s="1209"/>
      <c r="Q251" s="1209"/>
      <c r="R251" s="1207"/>
    </row>
    <row r="252" spans="1:102" ht="4.5" customHeight="1">
      <c r="A252" s="274"/>
      <c r="B252" s="274"/>
      <c r="C252" s="274"/>
      <c r="D252" s="274"/>
      <c r="E252" s="296"/>
      <c r="F252" s="296"/>
      <c r="G252" s="296"/>
      <c r="H252" s="296"/>
      <c r="I252" s="296"/>
      <c r="J252" s="296"/>
      <c r="K252" s="296"/>
      <c r="L252" s="296"/>
      <c r="M252" s="296"/>
      <c r="N252" s="296"/>
      <c r="O252" s="296"/>
      <c r="P252" s="296"/>
      <c r="Q252" s="296"/>
      <c r="R252" s="296"/>
    </row>
    <row r="253" spans="1:102" ht="33.75" customHeight="1">
      <c r="A253" s="171" t="s">
        <v>762</v>
      </c>
      <c r="B253" s="172"/>
      <c r="C253" s="172"/>
      <c r="D253" s="172"/>
      <c r="E253" s="172"/>
      <c r="F253" s="172"/>
      <c r="G253" s="172"/>
      <c r="H253" s="172"/>
      <c r="I253" s="172"/>
      <c r="J253" s="172"/>
      <c r="K253" s="172"/>
      <c r="L253" s="173"/>
      <c r="M253" s="173"/>
      <c r="N253" s="173"/>
      <c r="O253" s="173"/>
    </row>
    <row r="254" spans="1:102" ht="33.75" customHeight="1">
      <c r="A254" s="1210" t="s">
        <v>763</v>
      </c>
      <c r="B254" s="1210"/>
      <c r="C254" s="1210"/>
      <c r="D254" s="1210"/>
      <c r="E254" s="1210"/>
      <c r="F254" s="1210"/>
      <c r="G254" s="1210"/>
      <c r="H254" s="1210"/>
      <c r="I254" s="1210"/>
      <c r="J254" s="1210"/>
      <c r="K254" s="1210"/>
      <c r="L254" s="1210"/>
      <c r="M254" s="1210"/>
      <c r="N254" s="1210"/>
    </row>
    <row r="255" spans="1:102" ht="60" customHeight="1">
      <c r="A255" s="720" t="s">
        <v>764</v>
      </c>
      <c r="B255" s="808"/>
      <c r="C255" s="808"/>
      <c r="D255" s="808"/>
      <c r="E255" s="808"/>
      <c r="F255" s="808"/>
      <c r="G255" s="808"/>
      <c r="H255" s="808"/>
      <c r="I255" s="808"/>
      <c r="J255" s="808"/>
      <c r="K255" s="721"/>
      <c r="L255" s="826"/>
      <c r="M255" s="1204"/>
      <c r="N255" s="1205"/>
    </row>
    <row r="256" spans="1:102" ht="50.1" customHeight="1">
      <c r="A256" s="720" t="s">
        <v>765</v>
      </c>
      <c r="B256" s="808"/>
      <c r="C256" s="808"/>
      <c r="D256" s="808"/>
      <c r="E256" s="808"/>
      <c r="F256" s="808"/>
      <c r="G256" s="808"/>
      <c r="H256" s="808"/>
      <c r="I256" s="808"/>
      <c r="J256" s="808"/>
      <c r="K256" s="721"/>
      <c r="L256" s="826"/>
      <c r="M256" s="1204"/>
      <c r="N256" s="1205"/>
      <c r="S256" s="299"/>
      <c r="CP256" s="96" t="s">
        <v>766</v>
      </c>
      <c r="CX256" s="96" t="s">
        <v>767</v>
      </c>
    </row>
    <row r="257" spans="1:128" ht="50.1" customHeight="1">
      <c r="A257" s="720" t="s">
        <v>768</v>
      </c>
      <c r="B257" s="808"/>
      <c r="C257" s="808"/>
      <c r="D257" s="808"/>
      <c r="E257" s="808"/>
      <c r="F257" s="808"/>
      <c r="G257" s="808"/>
      <c r="H257" s="808"/>
      <c r="I257" s="808"/>
      <c r="J257" s="808"/>
      <c r="K257" s="721"/>
      <c r="L257" s="826"/>
      <c r="M257" s="1204"/>
      <c r="N257" s="1205"/>
      <c r="CP257" s="96" t="s">
        <v>766</v>
      </c>
      <c r="CX257" s="96" t="s">
        <v>767</v>
      </c>
    </row>
    <row r="258" spans="1:128" ht="50.1" customHeight="1">
      <c r="A258" s="720" t="s">
        <v>769</v>
      </c>
      <c r="B258" s="808"/>
      <c r="C258" s="808"/>
      <c r="D258" s="808"/>
      <c r="E258" s="808"/>
      <c r="F258" s="808"/>
      <c r="G258" s="808"/>
      <c r="H258" s="808"/>
      <c r="I258" s="808"/>
      <c r="J258" s="808"/>
      <c r="K258" s="721"/>
      <c r="L258" s="826"/>
      <c r="M258" s="1204"/>
      <c r="N258" s="1205"/>
      <c r="CP258" s="96" t="s">
        <v>766</v>
      </c>
      <c r="CX258" s="96" t="s">
        <v>767</v>
      </c>
    </row>
    <row r="259" spans="1:128" ht="50.1" customHeight="1">
      <c r="A259" s="1253" t="s">
        <v>770</v>
      </c>
      <c r="B259" s="1254"/>
      <c r="C259" s="1254"/>
      <c r="D259" s="1254"/>
      <c r="E259" s="1254"/>
      <c r="F259" s="1254"/>
      <c r="G259" s="1254"/>
      <c r="H259" s="1254"/>
      <c r="I259" s="1254"/>
      <c r="J259" s="1254"/>
      <c r="K259" s="1255"/>
      <c r="L259" s="2075"/>
      <c r="M259" s="2076"/>
      <c r="N259" s="2077"/>
      <c r="CP259" s="96" t="s">
        <v>766</v>
      </c>
      <c r="CX259" s="96" t="s">
        <v>767</v>
      </c>
    </row>
    <row r="260" spans="1:128">
      <c r="A260" s="1172" t="s">
        <v>771</v>
      </c>
      <c r="B260" s="1172"/>
      <c r="C260" s="1172"/>
      <c r="D260" s="1172"/>
      <c r="E260" s="1172"/>
    </row>
    <row r="261" spans="1:128">
      <c r="A261" s="1172"/>
      <c r="B261" s="1172"/>
      <c r="C261" s="1172"/>
      <c r="D261" s="1172"/>
      <c r="E261" s="1172"/>
    </row>
    <row r="262" spans="1:128">
      <c r="A262" s="96" t="s">
        <v>772</v>
      </c>
    </row>
    <row r="263" spans="1:128">
      <c r="A263" s="96" t="s">
        <v>773</v>
      </c>
    </row>
    <row r="265" spans="1:128">
      <c r="A265" s="96" t="s">
        <v>774</v>
      </c>
    </row>
    <row r="266" spans="1:128" ht="11.25" customHeight="1">
      <c r="A266" s="2074" t="s">
        <v>775</v>
      </c>
      <c r="B266" s="2074"/>
      <c r="C266" s="2074"/>
    </row>
    <row r="267" spans="1:128">
      <c r="A267" s="1193"/>
      <c r="B267" s="1193"/>
      <c r="C267" s="1193"/>
    </row>
    <row r="268" spans="1:128">
      <c r="A268" s="1193"/>
      <c r="B268" s="1194"/>
      <c r="C268" s="1194"/>
    </row>
    <row r="269" spans="1:128" ht="12" customHeight="1">
      <c r="A269" s="2074"/>
      <c r="B269" s="1548" t="s">
        <v>776</v>
      </c>
      <c r="C269" s="1129"/>
      <c r="D269" s="1129"/>
      <c r="E269" s="1129" t="s">
        <v>777</v>
      </c>
      <c r="F269" s="1129"/>
      <c r="G269" s="1129"/>
      <c r="H269" s="1129" t="s">
        <v>778</v>
      </c>
      <c r="I269" s="1179"/>
      <c r="J269" s="1179"/>
      <c r="K269" s="1179" t="s">
        <v>779</v>
      </c>
      <c r="L269" s="1179"/>
      <c r="M269" s="1179"/>
      <c r="N269" s="1129" t="s">
        <v>780</v>
      </c>
      <c r="O269" s="1179"/>
      <c r="P269" s="1179"/>
    </row>
    <row r="270" spans="1:128">
      <c r="A270" s="2074"/>
      <c r="B270" s="1548"/>
      <c r="C270" s="1129"/>
      <c r="D270" s="1129"/>
      <c r="E270" s="1129"/>
      <c r="F270" s="1129"/>
      <c r="G270" s="1129"/>
      <c r="H270" s="1179"/>
      <c r="I270" s="1179"/>
      <c r="J270" s="1179"/>
      <c r="K270" s="1179"/>
      <c r="L270" s="1179"/>
      <c r="M270" s="1179"/>
      <c r="N270" s="1179"/>
      <c r="O270" s="1179"/>
      <c r="P270" s="1179"/>
    </row>
    <row r="271" spans="1:128" ht="12" customHeight="1">
      <c r="A271" s="1179">
        <v>1</v>
      </c>
      <c r="B271" s="1193"/>
      <c r="C271" s="1193"/>
      <c r="D271" s="1193"/>
      <c r="E271" s="1193"/>
      <c r="F271" s="1193"/>
      <c r="G271" s="1193"/>
      <c r="H271" s="1193"/>
      <c r="I271" s="1193"/>
      <c r="J271" s="1193"/>
      <c r="K271" s="1193"/>
      <c r="L271" s="1193"/>
      <c r="M271" s="1193"/>
      <c r="N271" s="1195" t="str">
        <f>IF(E271="","",(H271+K271)/E271)</f>
        <v/>
      </c>
      <c r="O271" s="1195"/>
      <c r="P271" s="1195"/>
      <c r="Q271" s="1197"/>
      <c r="R271" s="1198"/>
      <c r="S271" s="1198"/>
      <c r="T271" s="1198"/>
      <c r="U271" s="1198"/>
      <c r="V271" s="1198"/>
      <c r="W271" s="1198"/>
      <c r="X271" s="1198"/>
      <c r="Y271" s="1198"/>
      <c r="Z271" s="1198"/>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7"/>
      <c r="BA271" s="297"/>
      <c r="BB271" s="297"/>
      <c r="BC271" s="297"/>
      <c r="BD271" s="297"/>
      <c r="BE271" s="297"/>
      <c r="BF271" s="297"/>
      <c r="BG271" s="297"/>
      <c r="BH271" s="297"/>
      <c r="BI271" s="297"/>
      <c r="BJ271" s="297"/>
      <c r="BK271" s="297"/>
      <c r="BL271" s="297"/>
      <c r="BM271" s="297"/>
      <c r="BN271" s="297"/>
      <c r="BO271" s="297"/>
      <c r="BP271" s="297"/>
      <c r="BQ271" s="297"/>
      <c r="BR271" s="297"/>
      <c r="BS271" s="297"/>
      <c r="BT271" s="297"/>
      <c r="BU271" s="297"/>
      <c r="BV271" s="297"/>
      <c r="BW271" s="297"/>
      <c r="BX271" s="297"/>
      <c r="BY271" s="297"/>
      <c r="BZ271" s="297"/>
      <c r="CA271" s="297"/>
      <c r="CB271" s="297"/>
      <c r="CC271" s="297"/>
      <c r="CD271" s="297"/>
      <c r="CE271" s="297"/>
      <c r="CF271" s="297"/>
      <c r="CG271" s="297"/>
      <c r="CH271" s="297"/>
      <c r="CI271" s="297"/>
      <c r="CJ271" s="297"/>
      <c r="CK271" s="297"/>
      <c r="CL271" s="297"/>
      <c r="CM271" s="297"/>
      <c r="CN271" s="297"/>
      <c r="CO271" s="297"/>
      <c r="CP271" s="297"/>
      <c r="CQ271" s="297"/>
      <c r="CR271" s="297"/>
      <c r="CS271" s="297"/>
      <c r="CT271" s="297"/>
      <c r="CU271" s="297"/>
      <c r="CV271" s="297"/>
      <c r="CW271" s="297"/>
      <c r="CX271" s="297"/>
      <c r="CY271" s="297"/>
      <c r="CZ271" s="297"/>
      <c r="DA271" s="297"/>
      <c r="DB271" s="297"/>
      <c r="DC271" s="297"/>
      <c r="DD271" s="297"/>
      <c r="DE271" s="297"/>
      <c r="DF271" s="297"/>
      <c r="DG271" s="297"/>
      <c r="DH271" s="297"/>
      <c r="DI271" s="297"/>
      <c r="DJ271" s="297"/>
      <c r="DK271" s="297"/>
      <c r="DL271" s="297"/>
      <c r="DM271" s="297"/>
      <c r="DN271" s="297"/>
      <c r="DO271" s="297"/>
      <c r="DP271" s="297"/>
      <c r="DQ271" s="297"/>
      <c r="DR271" s="297"/>
      <c r="DS271" s="297"/>
      <c r="DT271" s="297"/>
      <c r="DU271" s="297"/>
      <c r="DV271" s="297"/>
      <c r="DW271" s="297"/>
      <c r="DX271" s="297"/>
    </row>
    <row r="272" spans="1:128">
      <c r="A272" s="1179"/>
      <c r="B272" s="1193"/>
      <c r="C272" s="1193"/>
      <c r="D272" s="1193"/>
      <c r="E272" s="1193"/>
      <c r="F272" s="1193"/>
      <c r="G272" s="1193"/>
      <c r="H272" s="1193"/>
      <c r="I272" s="1193"/>
      <c r="J272" s="1193"/>
      <c r="K272" s="1193"/>
      <c r="L272" s="1193"/>
      <c r="M272" s="1193"/>
      <c r="N272" s="1195"/>
      <c r="O272" s="1195"/>
      <c r="P272" s="1195"/>
      <c r="Q272" s="1197"/>
      <c r="R272" s="1198"/>
      <c r="S272" s="1198"/>
      <c r="T272" s="1198"/>
      <c r="U272" s="1198"/>
      <c r="V272" s="1198"/>
      <c r="W272" s="1198"/>
      <c r="X272" s="1198"/>
      <c r="Y272" s="1198"/>
      <c r="Z272" s="1198"/>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7"/>
      <c r="BA272" s="297"/>
      <c r="BB272" s="297"/>
      <c r="BC272" s="297"/>
      <c r="BD272" s="297"/>
      <c r="BE272" s="297"/>
      <c r="BF272" s="297"/>
      <c r="BG272" s="297"/>
      <c r="BH272" s="29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c r="CE272" s="297"/>
      <c r="CF272" s="297"/>
      <c r="CG272" s="297"/>
      <c r="CH272" s="297"/>
      <c r="CI272" s="297"/>
      <c r="CJ272" s="297"/>
      <c r="CK272" s="297"/>
      <c r="CL272" s="297"/>
      <c r="CM272" s="297"/>
      <c r="CN272" s="297"/>
      <c r="CO272" s="297"/>
      <c r="CP272" s="297"/>
      <c r="CQ272" s="297"/>
      <c r="CR272" s="297"/>
      <c r="CS272" s="297"/>
      <c r="CT272" s="297"/>
      <c r="CU272" s="297"/>
      <c r="CV272" s="297"/>
      <c r="CW272" s="297"/>
      <c r="CX272" s="297"/>
      <c r="CY272" s="297"/>
      <c r="CZ272" s="297"/>
      <c r="DA272" s="297"/>
      <c r="DB272" s="297"/>
      <c r="DC272" s="297"/>
      <c r="DD272" s="297"/>
      <c r="DE272" s="297"/>
      <c r="DF272" s="297"/>
      <c r="DG272" s="297"/>
      <c r="DH272" s="297"/>
      <c r="DI272" s="297"/>
      <c r="DJ272" s="297"/>
      <c r="DK272" s="297"/>
      <c r="DL272" s="297"/>
      <c r="DM272" s="297"/>
      <c r="DN272" s="297"/>
      <c r="DO272" s="297"/>
      <c r="DP272" s="297"/>
      <c r="DQ272" s="297"/>
      <c r="DR272" s="297"/>
      <c r="DS272" s="297"/>
      <c r="DT272" s="297"/>
      <c r="DU272" s="297"/>
      <c r="DV272" s="297"/>
      <c r="DW272" s="297"/>
      <c r="DX272" s="297"/>
    </row>
    <row r="273" spans="1:128" ht="12" customHeight="1">
      <c r="A273" s="1179">
        <v>2</v>
      </c>
      <c r="B273" s="1193"/>
      <c r="C273" s="1193"/>
      <c r="D273" s="1193"/>
      <c r="E273" s="1193"/>
      <c r="F273" s="1193"/>
      <c r="G273" s="1193"/>
      <c r="H273" s="1193"/>
      <c r="I273" s="1193"/>
      <c r="J273" s="1193"/>
      <c r="K273" s="1193"/>
      <c r="L273" s="1193"/>
      <c r="M273" s="1193"/>
      <c r="N273" s="1195" t="str">
        <f>IF(E273="","",(H273+K273)/E273)</f>
        <v/>
      </c>
      <c r="O273" s="1195"/>
      <c r="P273" s="1195"/>
      <c r="Q273" s="1197"/>
      <c r="R273" s="1198"/>
      <c r="S273" s="1198"/>
      <c r="T273" s="1198"/>
      <c r="U273" s="1198"/>
      <c r="V273" s="1198"/>
      <c r="W273" s="1198"/>
      <c r="X273" s="1198"/>
      <c r="Y273" s="1198"/>
      <c r="Z273" s="11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row>
    <row r="274" spans="1:128">
      <c r="A274" s="1179"/>
      <c r="B274" s="1193"/>
      <c r="C274" s="1193"/>
      <c r="D274" s="1193"/>
      <c r="E274" s="1193"/>
      <c r="F274" s="1193"/>
      <c r="G274" s="1193"/>
      <c r="H274" s="1193"/>
      <c r="I274" s="1193"/>
      <c r="J274" s="1193"/>
      <c r="K274" s="1193"/>
      <c r="L274" s="1193"/>
      <c r="M274" s="1193"/>
      <c r="N274" s="1195"/>
      <c r="O274" s="1195"/>
      <c r="P274" s="1195"/>
      <c r="Q274" s="1197"/>
      <c r="R274" s="1198"/>
      <c r="S274" s="1198"/>
      <c r="T274" s="1198"/>
      <c r="U274" s="1198"/>
      <c r="V274" s="1198"/>
      <c r="W274" s="1198"/>
      <c r="X274" s="1198"/>
      <c r="Y274" s="1198"/>
      <c r="Z274" s="11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row>
    <row r="275" spans="1:128" ht="12" customHeight="1">
      <c r="A275" s="1179">
        <v>3</v>
      </c>
      <c r="B275" s="1193"/>
      <c r="C275" s="1193"/>
      <c r="D275" s="1193"/>
      <c r="E275" s="1193"/>
      <c r="F275" s="1193"/>
      <c r="G275" s="1193"/>
      <c r="H275" s="1193"/>
      <c r="I275" s="1193"/>
      <c r="J275" s="1193"/>
      <c r="K275" s="1193"/>
      <c r="L275" s="1193"/>
      <c r="M275" s="1193"/>
      <c r="N275" s="1195" t="str">
        <f>IF(E275="","",(H275+K275)/E275)</f>
        <v/>
      </c>
      <c r="O275" s="1195"/>
      <c r="P275" s="1195"/>
      <c r="Q275" s="1197"/>
      <c r="R275" s="1198"/>
      <c r="S275" s="1198"/>
      <c r="T275" s="1198"/>
      <c r="U275" s="1198"/>
      <c r="V275" s="1198"/>
      <c r="W275" s="1198"/>
      <c r="X275" s="1198"/>
      <c r="Y275" s="1198"/>
      <c r="Z275" s="1198"/>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7"/>
      <c r="BA275" s="297"/>
      <c r="BB275" s="297"/>
      <c r="BC275" s="297"/>
      <c r="BD275" s="297"/>
      <c r="BE275" s="297"/>
      <c r="BF275" s="297"/>
      <c r="BG275" s="297"/>
      <c r="BH275" s="297"/>
      <c r="BI275" s="297"/>
      <c r="BJ275" s="297"/>
      <c r="BK275" s="297"/>
      <c r="BL275" s="297"/>
      <c r="BM275" s="297"/>
      <c r="BN275" s="297"/>
      <c r="BO275" s="297"/>
      <c r="BP275" s="297"/>
      <c r="BQ275" s="297"/>
      <c r="BR275" s="2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c r="DA275" s="297"/>
      <c r="DB275" s="297"/>
      <c r="DC275" s="297"/>
      <c r="DD275" s="297"/>
      <c r="DE275" s="297"/>
      <c r="DF275" s="297"/>
      <c r="DG275" s="297"/>
      <c r="DH275" s="297"/>
      <c r="DI275" s="297"/>
      <c r="DJ275" s="297"/>
      <c r="DK275" s="297"/>
      <c r="DL275" s="297"/>
      <c r="DM275" s="297"/>
      <c r="DN275" s="297"/>
      <c r="DO275" s="297"/>
      <c r="DP275" s="297"/>
      <c r="DQ275" s="297"/>
      <c r="DR275" s="297"/>
      <c r="DS275" s="297"/>
      <c r="DT275" s="297"/>
      <c r="DU275" s="297"/>
      <c r="DV275" s="297"/>
      <c r="DW275" s="297"/>
      <c r="DX275" s="297"/>
    </row>
    <row r="276" spans="1:128">
      <c r="A276" s="1179"/>
      <c r="B276" s="1193"/>
      <c r="C276" s="1193"/>
      <c r="D276" s="1193"/>
      <c r="E276" s="1193"/>
      <c r="F276" s="1193"/>
      <c r="G276" s="1193"/>
      <c r="H276" s="1193"/>
      <c r="I276" s="1193"/>
      <c r="J276" s="1193"/>
      <c r="K276" s="1193"/>
      <c r="L276" s="1193"/>
      <c r="M276" s="1193"/>
      <c r="N276" s="1195"/>
      <c r="O276" s="1195"/>
      <c r="P276" s="1195"/>
      <c r="Q276" s="1197"/>
      <c r="R276" s="1198"/>
      <c r="S276" s="1198"/>
      <c r="T276" s="1198"/>
      <c r="U276" s="1198"/>
      <c r="V276" s="1198"/>
      <c r="W276" s="1198"/>
      <c r="X276" s="1198"/>
      <c r="Y276" s="1198"/>
      <c r="Z276" s="1198"/>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7"/>
      <c r="BA276" s="297"/>
      <c r="BB276" s="297"/>
      <c r="BC276" s="297"/>
      <c r="BD276" s="297"/>
      <c r="BE276" s="297"/>
      <c r="BF276" s="297"/>
      <c r="BG276" s="297"/>
      <c r="BH276" s="297"/>
      <c r="BI276" s="297"/>
      <c r="BJ276" s="297"/>
      <c r="BK276" s="297"/>
      <c r="BL276" s="297"/>
      <c r="BM276" s="297"/>
      <c r="BN276" s="297"/>
      <c r="BO276" s="297"/>
      <c r="BP276" s="297"/>
      <c r="BQ276" s="297"/>
      <c r="BR276" s="2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c r="DA276" s="297"/>
      <c r="DB276" s="297"/>
      <c r="DC276" s="297"/>
      <c r="DD276" s="297"/>
      <c r="DE276" s="297"/>
      <c r="DF276" s="297"/>
      <c r="DG276" s="297"/>
      <c r="DH276" s="297"/>
      <c r="DI276" s="297"/>
      <c r="DJ276" s="297"/>
      <c r="DK276" s="297"/>
      <c r="DL276" s="297"/>
      <c r="DM276" s="297"/>
      <c r="DN276" s="297"/>
      <c r="DO276" s="297"/>
      <c r="DP276" s="297"/>
      <c r="DQ276" s="297"/>
      <c r="DR276" s="297"/>
      <c r="DS276" s="297"/>
      <c r="DT276" s="297"/>
      <c r="DU276" s="297"/>
      <c r="DV276" s="297"/>
      <c r="DW276" s="297"/>
      <c r="DX276" s="297"/>
    </row>
    <row r="277" spans="1:128">
      <c r="A277" s="1179">
        <v>4</v>
      </c>
      <c r="B277" s="1193"/>
      <c r="C277" s="1193"/>
      <c r="D277" s="1193"/>
      <c r="E277" s="1193"/>
      <c r="F277" s="1193"/>
      <c r="G277" s="1193"/>
      <c r="H277" s="1193"/>
      <c r="I277" s="1193"/>
      <c r="J277" s="1193"/>
      <c r="K277" s="1193"/>
      <c r="L277" s="1193"/>
      <c r="M277" s="1193"/>
      <c r="N277" s="1195" t="str">
        <f>IF(E277="","",(H277+K277)/E277)</f>
        <v/>
      </c>
      <c r="O277" s="1195"/>
      <c r="P277" s="1195"/>
      <c r="Q277" s="1197"/>
      <c r="R277" s="1198"/>
      <c r="S277" s="1198"/>
      <c r="T277" s="1198"/>
      <c r="U277" s="1198"/>
      <c r="V277" s="1198"/>
      <c r="W277" s="1198"/>
      <c r="X277" s="1198"/>
      <c r="Y277" s="1198"/>
      <c r="Z277" s="11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row>
    <row r="278" spans="1:128">
      <c r="A278" s="1179"/>
      <c r="B278" s="1193"/>
      <c r="C278" s="1193"/>
      <c r="D278" s="1193"/>
      <c r="E278" s="1193"/>
      <c r="F278" s="1193"/>
      <c r="G278" s="1193"/>
      <c r="H278" s="1193"/>
      <c r="I278" s="1193"/>
      <c r="J278" s="1193"/>
      <c r="K278" s="1193"/>
      <c r="L278" s="1193"/>
      <c r="M278" s="1193"/>
      <c r="N278" s="1195"/>
      <c r="O278" s="1195"/>
      <c r="P278" s="1195"/>
      <c r="Q278" s="1197"/>
      <c r="R278" s="1198"/>
      <c r="S278" s="1198"/>
      <c r="T278" s="1198"/>
      <c r="U278" s="1198"/>
      <c r="V278" s="1198"/>
      <c r="W278" s="1198"/>
      <c r="X278" s="1198"/>
      <c r="Y278" s="1198"/>
      <c r="Z278" s="1198"/>
    </row>
    <row r="279" spans="1:128">
      <c r="A279" s="1179">
        <v>5</v>
      </c>
      <c r="B279" s="1193"/>
      <c r="C279" s="1193"/>
      <c r="D279" s="1193"/>
      <c r="E279" s="1193"/>
      <c r="F279" s="1193"/>
      <c r="G279" s="1193"/>
      <c r="H279" s="1193"/>
      <c r="I279" s="1193"/>
      <c r="J279" s="1193"/>
      <c r="K279" s="1193"/>
      <c r="L279" s="1193"/>
      <c r="M279" s="1193"/>
      <c r="N279" s="1195" t="str">
        <f>IF(E279="","",(H279+K279)/E279)</f>
        <v/>
      </c>
      <c r="O279" s="1195"/>
      <c r="P279" s="1195"/>
    </row>
    <row r="280" spans="1:128">
      <c r="A280" s="1179"/>
      <c r="B280" s="1193"/>
      <c r="C280" s="1193"/>
      <c r="D280" s="1193"/>
      <c r="E280" s="1193"/>
      <c r="F280" s="1193"/>
      <c r="G280" s="1193"/>
      <c r="H280" s="1193"/>
      <c r="I280" s="1193"/>
      <c r="J280" s="1193"/>
      <c r="K280" s="1193"/>
      <c r="L280" s="1193"/>
      <c r="M280" s="1193"/>
      <c r="N280" s="1195"/>
      <c r="O280" s="1195"/>
      <c r="P280" s="1195"/>
    </row>
    <row r="281" spans="1:128">
      <c r="A281" s="1179">
        <v>6</v>
      </c>
      <c r="B281" s="1193"/>
      <c r="C281" s="1193"/>
      <c r="D281" s="1193"/>
      <c r="E281" s="1193"/>
      <c r="F281" s="1193"/>
      <c r="G281" s="1193"/>
      <c r="H281" s="1193"/>
      <c r="I281" s="1193"/>
      <c r="J281" s="1193"/>
      <c r="K281" s="1193"/>
      <c r="L281" s="1193"/>
      <c r="M281" s="1193"/>
      <c r="N281" s="1195" t="str">
        <f>IF(E281="","",(H281+K281)/E281)</f>
        <v/>
      </c>
      <c r="O281" s="1195"/>
      <c r="P281" s="1195"/>
    </row>
    <row r="282" spans="1:128" ht="12.75" thickBot="1">
      <c r="A282" s="1192"/>
      <c r="B282" s="1194"/>
      <c r="C282" s="1194"/>
      <c r="D282" s="1194"/>
      <c r="E282" s="1194"/>
      <c r="F282" s="1194"/>
      <c r="G282" s="1194"/>
      <c r="H282" s="1194"/>
      <c r="I282" s="1194"/>
      <c r="J282" s="1194"/>
      <c r="K282" s="1194"/>
      <c r="L282" s="1194"/>
      <c r="M282" s="1194"/>
      <c r="N282" s="1196"/>
      <c r="O282" s="1196"/>
      <c r="P282" s="1196"/>
    </row>
    <row r="283" spans="1:128">
      <c r="A283" s="1181" t="s">
        <v>781</v>
      </c>
      <c r="B283" s="1183" t="str">
        <f>IF(B271="","",SUM(B271:D282))</f>
        <v/>
      </c>
      <c r="C283" s="1183"/>
      <c r="D283" s="1183"/>
      <c r="E283" s="1183" t="str">
        <f>IF(E271="","",SUM(E271:G282))</f>
        <v/>
      </c>
      <c r="F283" s="1183"/>
      <c r="G283" s="1183"/>
      <c r="H283" s="1183" t="str">
        <f>IF(H271="","",SUM(H271:J282))</f>
        <v/>
      </c>
      <c r="I283" s="1183"/>
      <c r="J283" s="1183"/>
      <c r="K283" s="1183" t="str">
        <f>IF(K271="","",SUM(K271:M282))</f>
        <v/>
      </c>
      <c r="L283" s="1183"/>
      <c r="M283" s="1183"/>
      <c r="N283" s="1185" t="str">
        <f>IF(E283="","",(H283+K283)/E283)</f>
        <v/>
      </c>
      <c r="O283" s="1185"/>
      <c r="P283" s="1186"/>
    </row>
    <row r="284" spans="1:128" ht="12.75" thickBot="1">
      <c r="A284" s="1182"/>
      <c r="B284" s="1184"/>
      <c r="C284" s="1184"/>
      <c r="D284" s="1184"/>
      <c r="E284" s="1184"/>
      <c r="F284" s="1184"/>
      <c r="G284" s="1184"/>
      <c r="H284" s="1184"/>
      <c r="I284" s="1184"/>
      <c r="J284" s="1184"/>
      <c r="K284" s="1184"/>
      <c r="L284" s="1184"/>
      <c r="M284" s="1184"/>
      <c r="N284" s="1187"/>
      <c r="O284" s="1187"/>
      <c r="P284" s="1188"/>
    </row>
    <row r="285" spans="1:128" ht="34.5" customHeight="1">
      <c r="A285" s="2071" t="s">
        <v>782</v>
      </c>
      <c r="B285" s="2072"/>
      <c r="C285" s="2072"/>
      <c r="D285" s="2072"/>
      <c r="E285" s="2072"/>
      <c r="F285" s="2072"/>
      <c r="G285" s="2072"/>
      <c r="H285" s="2072"/>
      <c r="I285" s="2072"/>
      <c r="J285" s="2072"/>
      <c r="K285" s="2072"/>
      <c r="L285" s="2072"/>
      <c r="M285" s="2072"/>
      <c r="N285" s="2072"/>
      <c r="O285" s="2072"/>
      <c r="P285" s="2072"/>
    </row>
    <row r="286" spans="1:128" ht="34.5" customHeight="1">
      <c r="A286" s="2073"/>
      <c r="B286" s="2073"/>
      <c r="C286" s="2073"/>
      <c r="D286" s="2073"/>
      <c r="E286" s="2073"/>
      <c r="F286" s="2073"/>
      <c r="G286" s="2073"/>
      <c r="H286" s="2073"/>
      <c r="I286" s="2073"/>
      <c r="J286" s="2073"/>
      <c r="K286" s="2073"/>
      <c r="L286" s="2073"/>
      <c r="M286" s="2073"/>
      <c r="N286" s="2073"/>
      <c r="O286" s="2073"/>
      <c r="P286" s="2073"/>
    </row>
    <row r="287" spans="1:128" ht="34.5" customHeight="1">
      <c r="A287" s="2073"/>
      <c r="B287" s="2073"/>
      <c r="C287" s="2073"/>
      <c r="D287" s="2073"/>
      <c r="E287" s="2073"/>
      <c r="F287" s="2073"/>
      <c r="G287" s="2073"/>
      <c r="H287" s="2073"/>
      <c r="I287" s="2073"/>
      <c r="J287" s="2073"/>
      <c r="K287" s="2073"/>
      <c r="L287" s="2073"/>
      <c r="M287" s="2073"/>
      <c r="N287" s="2073"/>
      <c r="O287" s="2073"/>
      <c r="P287" s="2073"/>
    </row>
    <row r="288" spans="1:128" ht="34.5" customHeight="1">
      <c r="A288" s="2073"/>
      <c r="B288" s="2073"/>
      <c r="C288" s="2073"/>
      <c r="D288" s="2073"/>
      <c r="E288" s="2073"/>
      <c r="F288" s="2073"/>
      <c r="G288" s="2073"/>
      <c r="H288" s="2073"/>
      <c r="I288" s="2073"/>
      <c r="J288" s="2073"/>
      <c r="K288" s="2073"/>
      <c r="L288" s="2073"/>
      <c r="M288" s="2073"/>
      <c r="N288" s="2073"/>
      <c r="O288" s="2073"/>
      <c r="P288" s="2073"/>
    </row>
    <row r="289" spans="1:16">
      <c r="A289" s="174"/>
    </row>
    <row r="290" spans="1:16">
      <c r="A290" s="1180" t="s">
        <v>783</v>
      </c>
      <c r="B290" s="1180"/>
      <c r="C290" s="1180"/>
      <c r="D290" s="1180"/>
      <c r="E290" s="1180"/>
      <c r="F290" s="1180"/>
      <c r="G290" s="1180"/>
      <c r="H290" s="1180"/>
      <c r="I290" s="1180"/>
      <c r="J290" s="1180"/>
      <c r="K290" s="1180"/>
      <c r="L290" s="1180"/>
    </row>
    <row r="291" spans="1:16">
      <c r="A291" s="1179" t="s">
        <v>784</v>
      </c>
      <c r="B291" s="1179"/>
      <c r="C291" s="1144"/>
      <c r="D291" s="1145"/>
      <c r="E291" s="1145"/>
      <c r="F291" s="1145"/>
      <c r="G291" s="1145"/>
      <c r="H291" s="1145"/>
      <c r="I291" s="1145"/>
      <c r="J291" s="1145"/>
      <c r="K291" s="1145"/>
      <c r="L291" s="1145"/>
      <c r="M291" s="1145"/>
      <c r="N291" s="1145"/>
      <c r="O291" s="1145"/>
      <c r="P291" s="1146"/>
    </row>
    <row r="292" spans="1:16">
      <c r="A292" s="1179"/>
      <c r="B292" s="1179"/>
      <c r="C292" s="1147"/>
      <c r="D292" s="1148"/>
      <c r="E292" s="1148"/>
      <c r="F292" s="1148"/>
      <c r="G292" s="1148"/>
      <c r="H292" s="1148"/>
      <c r="I292" s="1148"/>
      <c r="J292" s="1148"/>
      <c r="K292" s="1148"/>
      <c r="L292" s="1148"/>
      <c r="M292" s="1148"/>
      <c r="N292" s="1148"/>
      <c r="O292" s="1148"/>
      <c r="P292" s="1149"/>
    </row>
    <row r="293" spans="1:16">
      <c r="A293" s="1179" t="s">
        <v>785</v>
      </c>
      <c r="B293" s="1179"/>
      <c r="C293" s="1144"/>
      <c r="D293" s="1145"/>
      <c r="E293" s="1145"/>
      <c r="F293" s="1145"/>
      <c r="G293" s="1145"/>
      <c r="H293" s="1145"/>
      <c r="I293" s="1145"/>
      <c r="J293" s="1145"/>
      <c r="K293" s="1145"/>
      <c r="L293" s="1145"/>
      <c r="M293" s="1145"/>
      <c r="N293" s="1145"/>
      <c r="O293" s="1145"/>
      <c r="P293" s="1146"/>
    </row>
    <row r="294" spans="1:16">
      <c r="A294" s="1179"/>
      <c r="B294" s="1179"/>
      <c r="C294" s="1147"/>
      <c r="D294" s="1148"/>
      <c r="E294" s="1148"/>
      <c r="F294" s="1148"/>
      <c r="G294" s="1148"/>
      <c r="H294" s="1148"/>
      <c r="I294" s="1148"/>
      <c r="J294" s="1148"/>
      <c r="K294" s="1148"/>
      <c r="L294" s="1148"/>
      <c r="M294" s="1148"/>
      <c r="N294" s="1148"/>
      <c r="O294" s="1148"/>
      <c r="P294" s="1149"/>
    </row>
    <row r="295" spans="1:16">
      <c r="A295" s="1179" t="s">
        <v>786</v>
      </c>
      <c r="B295" s="1179"/>
      <c r="C295" s="1144"/>
      <c r="D295" s="1145"/>
      <c r="E295" s="1145"/>
      <c r="F295" s="1145"/>
      <c r="G295" s="1145"/>
      <c r="H295" s="1145"/>
      <c r="I295" s="1145"/>
      <c r="J295" s="1145"/>
      <c r="K295" s="1145"/>
      <c r="L295" s="1145"/>
      <c r="M295" s="1145"/>
      <c r="N295" s="1145"/>
      <c r="O295" s="1145"/>
      <c r="P295" s="1146"/>
    </row>
    <row r="296" spans="1:16">
      <c r="A296" s="1179"/>
      <c r="B296" s="1179"/>
      <c r="C296" s="1147"/>
      <c r="D296" s="1148"/>
      <c r="E296" s="1148"/>
      <c r="F296" s="1148"/>
      <c r="G296" s="1148"/>
      <c r="H296" s="1148"/>
      <c r="I296" s="1148"/>
      <c r="J296" s="1148"/>
      <c r="K296" s="1148"/>
      <c r="L296" s="1148"/>
      <c r="M296" s="1148"/>
      <c r="N296" s="1148"/>
      <c r="O296" s="1148"/>
      <c r="P296" s="1149"/>
    </row>
    <row r="297" spans="1:16">
      <c r="A297" s="1179" t="s">
        <v>787</v>
      </c>
      <c r="B297" s="1179"/>
      <c r="C297" s="1144"/>
      <c r="D297" s="1145"/>
      <c r="E297" s="1145"/>
      <c r="F297" s="1145"/>
      <c r="G297" s="1145"/>
      <c r="H297" s="1145"/>
      <c r="I297" s="1145"/>
      <c r="J297" s="1145"/>
      <c r="K297" s="1145"/>
      <c r="L297" s="1145"/>
      <c r="M297" s="1145"/>
      <c r="N297" s="1145"/>
      <c r="O297" s="1145"/>
      <c r="P297" s="1146"/>
    </row>
    <row r="298" spans="1:16">
      <c r="A298" s="1179"/>
      <c r="B298" s="1179"/>
      <c r="C298" s="1147"/>
      <c r="D298" s="1148"/>
      <c r="E298" s="1148"/>
      <c r="F298" s="1148"/>
      <c r="G298" s="1148"/>
      <c r="H298" s="1148"/>
      <c r="I298" s="1148"/>
      <c r="J298" s="1148"/>
      <c r="K298" s="1148"/>
      <c r="L298" s="1148"/>
      <c r="M298" s="1148"/>
      <c r="N298" s="1148"/>
      <c r="O298" s="1148"/>
      <c r="P298" s="1149"/>
    </row>
    <row r="299" spans="1:16">
      <c r="A299" s="1179" t="s">
        <v>788</v>
      </c>
      <c r="B299" s="1179"/>
      <c r="C299" s="1144"/>
      <c r="D299" s="1145"/>
      <c r="E299" s="1145"/>
      <c r="F299" s="1145"/>
      <c r="G299" s="1145"/>
      <c r="H299" s="1145"/>
      <c r="I299" s="1145"/>
      <c r="J299" s="1145"/>
      <c r="K299" s="1145"/>
      <c r="L299" s="1145"/>
      <c r="M299" s="1145"/>
      <c r="N299" s="1145"/>
      <c r="O299" s="1145"/>
      <c r="P299" s="1146"/>
    </row>
    <row r="300" spans="1:16">
      <c r="A300" s="1179"/>
      <c r="B300" s="1179"/>
      <c r="C300" s="1147"/>
      <c r="D300" s="1148"/>
      <c r="E300" s="1148"/>
      <c r="F300" s="1148"/>
      <c r="G300" s="1148"/>
      <c r="H300" s="1148"/>
      <c r="I300" s="1148"/>
      <c r="J300" s="1148"/>
      <c r="K300" s="1148"/>
      <c r="L300" s="1148"/>
      <c r="M300" s="1148"/>
      <c r="N300" s="1148"/>
      <c r="O300" s="1148"/>
      <c r="P300" s="1149"/>
    </row>
    <row r="301" spans="1:16">
      <c r="A301" s="1179" t="s">
        <v>789</v>
      </c>
      <c r="B301" s="1179"/>
      <c r="C301" s="1144"/>
      <c r="D301" s="1145"/>
      <c r="E301" s="1145"/>
      <c r="F301" s="1145"/>
      <c r="G301" s="1145"/>
      <c r="H301" s="1145"/>
      <c r="I301" s="1145"/>
      <c r="J301" s="1145"/>
      <c r="K301" s="1145"/>
      <c r="L301" s="1145"/>
      <c r="M301" s="1145"/>
      <c r="N301" s="1145"/>
      <c r="O301" s="1145"/>
      <c r="P301" s="1146"/>
    </row>
    <row r="302" spans="1:16">
      <c r="A302" s="1179"/>
      <c r="B302" s="1179"/>
      <c r="C302" s="1147"/>
      <c r="D302" s="1148"/>
      <c r="E302" s="1148"/>
      <c r="F302" s="1148"/>
      <c r="G302" s="1148"/>
      <c r="H302" s="1148"/>
      <c r="I302" s="1148"/>
      <c r="J302" s="1148"/>
      <c r="K302" s="1148"/>
      <c r="L302" s="1148"/>
      <c r="M302" s="1148"/>
      <c r="N302" s="1148"/>
      <c r="O302" s="1148"/>
      <c r="P302" s="1149"/>
    </row>
    <row r="303" spans="1:16">
      <c r="A303" s="174"/>
    </row>
    <row r="304" spans="1:16">
      <c r="A304" s="1172" t="s">
        <v>790</v>
      </c>
      <c r="B304" s="1172"/>
      <c r="C304" s="1172"/>
      <c r="D304" s="1172"/>
      <c r="E304" s="1172"/>
      <c r="F304" s="1172"/>
      <c r="G304" s="1172"/>
    </row>
    <row r="305" spans="1:19">
      <c r="A305" s="1172"/>
      <c r="B305" s="1172"/>
      <c r="C305" s="1172"/>
      <c r="D305" s="1172"/>
      <c r="E305" s="1172"/>
      <c r="F305" s="1172"/>
      <c r="G305" s="1172"/>
    </row>
    <row r="306" spans="1:19" ht="12" customHeight="1">
      <c r="A306" s="1175" t="s">
        <v>791</v>
      </c>
      <c r="B306" s="1175"/>
      <c r="C306" s="1175"/>
      <c r="D306" s="1175"/>
    </row>
    <row r="307" spans="1:19" ht="12" customHeight="1">
      <c r="A307" s="1175"/>
      <c r="B307" s="1175"/>
      <c r="C307" s="1175"/>
      <c r="D307" s="1175"/>
    </row>
    <row r="308" spans="1:19" ht="20.100000000000001" customHeight="1">
      <c r="A308" s="1177" t="s">
        <v>792</v>
      </c>
      <c r="B308" s="1177"/>
      <c r="C308" s="1177"/>
      <c r="D308" s="1177"/>
      <c r="E308" s="1144"/>
      <c r="F308" s="1145"/>
      <c r="G308" s="1145"/>
      <c r="H308" s="1145"/>
      <c r="I308" s="1145"/>
      <c r="J308" s="1145"/>
      <c r="K308" s="1145"/>
      <c r="L308" s="1145"/>
      <c r="M308" s="1145"/>
      <c r="N308" s="1145"/>
      <c r="O308" s="1145"/>
      <c r="P308" s="1145"/>
      <c r="Q308" s="1145"/>
      <c r="R308" s="1145"/>
      <c r="S308" s="1146"/>
    </row>
    <row r="309" spans="1:19" ht="20.100000000000001" customHeight="1">
      <c r="A309" s="1177"/>
      <c r="B309" s="1177"/>
      <c r="C309" s="1177"/>
      <c r="D309" s="1177"/>
      <c r="E309" s="1147"/>
      <c r="F309" s="1148"/>
      <c r="G309" s="1148"/>
      <c r="H309" s="1148"/>
      <c r="I309" s="1148"/>
      <c r="J309" s="1148"/>
      <c r="K309" s="1148"/>
      <c r="L309" s="1148"/>
      <c r="M309" s="1148"/>
      <c r="N309" s="1148"/>
      <c r="O309" s="1148"/>
      <c r="P309" s="1148"/>
      <c r="Q309" s="1148"/>
      <c r="R309" s="1148"/>
      <c r="S309" s="1149"/>
    </row>
    <row r="310" spans="1:19" ht="15" customHeight="1">
      <c r="A310" s="1177" t="s">
        <v>793</v>
      </c>
      <c r="B310" s="1177"/>
      <c r="C310" s="1177"/>
      <c r="D310" s="1178"/>
      <c r="E310" s="1144"/>
      <c r="F310" s="1145"/>
      <c r="G310" s="1145"/>
      <c r="H310" s="1145"/>
      <c r="I310" s="1145"/>
      <c r="J310" s="1145"/>
      <c r="K310" s="1145"/>
      <c r="L310" s="1145"/>
      <c r="M310" s="1145"/>
      <c r="N310" s="1145"/>
      <c r="O310" s="1145"/>
      <c r="P310" s="1145"/>
      <c r="Q310" s="1145"/>
      <c r="R310" s="1145"/>
      <c r="S310" s="1146"/>
    </row>
    <row r="311" spans="1:19" ht="15" customHeight="1">
      <c r="A311" s="1177"/>
      <c r="B311" s="1177"/>
      <c r="C311" s="1177"/>
      <c r="D311" s="1178"/>
      <c r="E311" s="1147"/>
      <c r="F311" s="1148"/>
      <c r="G311" s="1148"/>
      <c r="H311" s="1148"/>
      <c r="I311" s="1148"/>
      <c r="J311" s="1148"/>
      <c r="K311" s="1148"/>
      <c r="L311" s="1148"/>
      <c r="M311" s="1148"/>
      <c r="N311" s="1148"/>
      <c r="O311" s="1148"/>
      <c r="P311" s="1148"/>
      <c r="Q311" s="1148"/>
      <c r="R311" s="1148"/>
      <c r="S311" s="1149"/>
    </row>
    <row r="312" spans="1:19" ht="15" customHeight="1">
      <c r="A312" s="1142" t="s">
        <v>794</v>
      </c>
      <c r="B312" s="1142"/>
      <c r="C312" s="1142"/>
      <c r="D312" s="1143"/>
      <c r="E312" s="1144"/>
      <c r="F312" s="1145"/>
      <c r="G312" s="1145"/>
      <c r="H312" s="1145"/>
      <c r="I312" s="1145"/>
      <c r="J312" s="1145"/>
      <c r="K312" s="1145"/>
      <c r="L312" s="1145"/>
      <c r="M312" s="1145"/>
      <c r="N312" s="1145"/>
      <c r="O312" s="1145"/>
      <c r="P312" s="1145"/>
      <c r="Q312" s="1145"/>
      <c r="R312" s="1145"/>
      <c r="S312" s="1146"/>
    </row>
    <row r="313" spans="1:19" ht="15" customHeight="1">
      <c r="A313" s="1142"/>
      <c r="B313" s="1142"/>
      <c r="C313" s="1142"/>
      <c r="D313" s="1143"/>
      <c r="E313" s="1147"/>
      <c r="F313" s="1148"/>
      <c r="G313" s="1148"/>
      <c r="H313" s="1148"/>
      <c r="I313" s="1148"/>
      <c r="J313" s="1148"/>
      <c r="K313" s="1148"/>
      <c r="L313" s="1148"/>
      <c r="M313" s="1148"/>
      <c r="N313" s="1148"/>
      <c r="O313" s="1148"/>
      <c r="P313" s="1148"/>
      <c r="Q313" s="1148"/>
      <c r="R313" s="1148"/>
      <c r="S313" s="1149"/>
    </row>
    <row r="314" spans="1:19" ht="15" customHeight="1">
      <c r="A314" s="1142" t="s">
        <v>795</v>
      </c>
      <c r="B314" s="1142"/>
      <c r="C314" s="1142"/>
      <c r="D314" s="1143"/>
      <c r="E314" s="1144"/>
      <c r="F314" s="1145"/>
      <c r="G314" s="1145"/>
      <c r="H314" s="1145"/>
      <c r="I314" s="1145"/>
      <c r="J314" s="1145"/>
      <c r="K314" s="1145"/>
      <c r="L314" s="1145"/>
      <c r="M314" s="1145"/>
      <c r="N314" s="1145"/>
      <c r="O314" s="1145"/>
      <c r="P314" s="1145"/>
      <c r="Q314" s="1145"/>
      <c r="R314" s="1145"/>
      <c r="S314" s="1146"/>
    </row>
    <row r="315" spans="1:19" ht="15" customHeight="1">
      <c r="A315" s="1142"/>
      <c r="B315" s="1142"/>
      <c r="C315" s="1142"/>
      <c r="D315" s="1143"/>
      <c r="E315" s="1147"/>
      <c r="F315" s="1148"/>
      <c r="G315" s="1148"/>
      <c r="H315" s="1148"/>
      <c r="I315" s="1148"/>
      <c r="J315" s="1148"/>
      <c r="K315" s="1148"/>
      <c r="L315" s="1148"/>
      <c r="M315" s="1148"/>
      <c r="N315" s="1148"/>
      <c r="O315" s="1148"/>
      <c r="P315" s="1148"/>
      <c r="Q315" s="1148"/>
      <c r="R315" s="1148"/>
      <c r="S315" s="1149"/>
    </row>
    <row r="316" spans="1:19" ht="15" customHeight="1">
      <c r="A316" s="1142" t="s">
        <v>796</v>
      </c>
      <c r="B316" s="1142"/>
      <c r="C316" s="1142"/>
      <c r="D316" s="1143"/>
      <c r="E316" s="1144"/>
      <c r="F316" s="1145"/>
      <c r="G316" s="1145"/>
      <c r="H316" s="1145"/>
      <c r="I316" s="1145"/>
      <c r="J316" s="1145"/>
      <c r="K316" s="1145"/>
      <c r="L316" s="1145"/>
      <c r="M316" s="1145"/>
      <c r="N316" s="1145"/>
      <c r="O316" s="1145"/>
      <c r="P316" s="1145"/>
      <c r="Q316" s="1145"/>
      <c r="R316" s="1145"/>
      <c r="S316" s="1146"/>
    </row>
    <row r="317" spans="1:19" ht="15" customHeight="1">
      <c r="A317" s="1142"/>
      <c r="B317" s="1142"/>
      <c r="C317" s="1142"/>
      <c r="D317" s="1143"/>
      <c r="E317" s="1147"/>
      <c r="F317" s="1148"/>
      <c r="G317" s="1148"/>
      <c r="H317" s="1148"/>
      <c r="I317" s="1148"/>
      <c r="J317" s="1148"/>
      <c r="K317" s="1148"/>
      <c r="L317" s="1148"/>
      <c r="M317" s="1148"/>
      <c r="N317" s="1148"/>
      <c r="O317" s="1148"/>
      <c r="P317" s="1148"/>
      <c r="Q317" s="1148"/>
      <c r="R317" s="1148"/>
      <c r="S317" s="1149"/>
    </row>
    <row r="318" spans="1:19" ht="15" customHeight="1">
      <c r="A318" s="1142" t="s">
        <v>797</v>
      </c>
      <c r="B318" s="1142"/>
      <c r="C318" s="1142"/>
      <c r="D318" s="1143"/>
      <c r="E318" s="1144"/>
      <c r="F318" s="1145"/>
      <c r="G318" s="1145"/>
      <c r="H318" s="1145"/>
      <c r="I318" s="1145"/>
      <c r="J318" s="1145"/>
      <c r="K318" s="1145"/>
      <c r="L318" s="1145"/>
      <c r="M318" s="1145"/>
      <c r="N318" s="1145"/>
      <c r="O318" s="1145"/>
      <c r="P318" s="1145"/>
      <c r="Q318" s="1145"/>
      <c r="R318" s="1145"/>
      <c r="S318" s="1146"/>
    </row>
    <row r="319" spans="1:19" ht="15" customHeight="1">
      <c r="A319" s="1142"/>
      <c r="B319" s="1142"/>
      <c r="C319" s="1142"/>
      <c r="D319" s="1143"/>
      <c r="E319" s="1147"/>
      <c r="F319" s="1148"/>
      <c r="G319" s="1148"/>
      <c r="H319" s="1148"/>
      <c r="I319" s="1148"/>
      <c r="J319" s="1148"/>
      <c r="K319" s="1148"/>
      <c r="L319" s="1148"/>
      <c r="M319" s="1148"/>
      <c r="N319" s="1148"/>
      <c r="O319" s="1148"/>
      <c r="P319" s="1148"/>
      <c r="Q319" s="1148"/>
      <c r="R319" s="1148"/>
      <c r="S319" s="1149"/>
    </row>
    <row r="320" spans="1:19" ht="15" customHeight="1">
      <c r="A320" s="1142" t="s">
        <v>798</v>
      </c>
      <c r="B320" s="1142"/>
      <c r="C320" s="1142"/>
      <c r="D320" s="1143"/>
      <c r="E320" s="1144"/>
      <c r="F320" s="1145"/>
      <c r="G320" s="1145"/>
      <c r="H320" s="1145"/>
      <c r="I320" s="1145"/>
      <c r="J320" s="1145"/>
      <c r="K320" s="1145"/>
      <c r="L320" s="1145"/>
      <c r="M320" s="1145"/>
      <c r="N320" s="1145"/>
      <c r="O320" s="1145"/>
      <c r="P320" s="1145"/>
      <c r="Q320" s="1145"/>
      <c r="R320" s="1145"/>
      <c r="S320" s="1146"/>
    </row>
    <row r="321" spans="1:128" ht="15" customHeight="1">
      <c r="A321" s="1142"/>
      <c r="B321" s="1142"/>
      <c r="C321" s="1142"/>
      <c r="D321" s="1143"/>
      <c r="E321" s="1147"/>
      <c r="F321" s="1148"/>
      <c r="G321" s="1148"/>
      <c r="H321" s="1148"/>
      <c r="I321" s="1148"/>
      <c r="J321" s="1148"/>
      <c r="K321" s="1148"/>
      <c r="L321" s="1148"/>
      <c r="M321" s="1148"/>
      <c r="N321" s="1148"/>
      <c r="O321" s="1148"/>
      <c r="P321" s="1148"/>
      <c r="Q321" s="1148"/>
      <c r="R321" s="1148"/>
      <c r="S321" s="1149"/>
    </row>
    <row r="322" spans="1:128" ht="15" customHeight="1">
      <c r="A322" s="1142" t="s">
        <v>799</v>
      </c>
      <c r="B322" s="1142"/>
      <c r="C322" s="1142"/>
      <c r="D322" s="1143"/>
      <c r="E322" s="1144"/>
      <c r="F322" s="1145"/>
      <c r="G322" s="1145"/>
      <c r="H322" s="1145"/>
      <c r="I322" s="1145"/>
      <c r="J322" s="1145"/>
      <c r="K322" s="1145"/>
      <c r="L322" s="1145"/>
      <c r="M322" s="1145"/>
      <c r="N322" s="1145"/>
      <c r="O322" s="1145"/>
      <c r="P322" s="1145"/>
      <c r="Q322" s="1145"/>
      <c r="R322" s="1145"/>
      <c r="S322" s="1146"/>
    </row>
    <row r="323" spans="1:128" ht="15" customHeight="1">
      <c r="A323" s="1142"/>
      <c r="B323" s="1142"/>
      <c r="C323" s="1142"/>
      <c r="D323" s="1143"/>
      <c r="E323" s="1147"/>
      <c r="F323" s="1148"/>
      <c r="G323" s="1148"/>
      <c r="H323" s="1148"/>
      <c r="I323" s="1148"/>
      <c r="J323" s="1148"/>
      <c r="K323" s="1148"/>
      <c r="L323" s="1148"/>
      <c r="M323" s="1148"/>
      <c r="N323" s="1148"/>
      <c r="O323" s="1148"/>
      <c r="P323" s="1148"/>
      <c r="Q323" s="1148"/>
      <c r="R323" s="1148"/>
      <c r="S323" s="1149"/>
    </row>
    <row r="324" spans="1:128" ht="15" customHeight="1">
      <c r="A324" s="1142" t="s">
        <v>800</v>
      </c>
      <c r="B324" s="1142"/>
      <c r="C324" s="1142"/>
      <c r="D324" s="1143"/>
      <c r="E324" s="1144"/>
      <c r="F324" s="1145"/>
      <c r="G324" s="1145"/>
      <c r="H324" s="1145"/>
      <c r="I324" s="1145"/>
      <c r="J324" s="1145"/>
      <c r="K324" s="1145"/>
      <c r="L324" s="1145"/>
      <c r="M324" s="1145"/>
      <c r="N324" s="1145"/>
      <c r="O324" s="1145"/>
      <c r="P324" s="1145"/>
      <c r="Q324" s="1145"/>
      <c r="R324" s="1145"/>
      <c r="S324" s="1146"/>
    </row>
    <row r="325" spans="1:128" ht="15" customHeight="1">
      <c r="A325" s="1142"/>
      <c r="B325" s="1142"/>
      <c r="C325" s="1142"/>
      <c r="D325" s="1143"/>
      <c r="E325" s="1147"/>
      <c r="F325" s="1148"/>
      <c r="G325" s="1148"/>
      <c r="H325" s="1148"/>
      <c r="I325" s="1148"/>
      <c r="J325" s="1148"/>
      <c r="K325" s="1148"/>
      <c r="L325" s="1148"/>
      <c r="M325" s="1148"/>
      <c r="N325" s="1148"/>
      <c r="O325" s="1148"/>
      <c r="P325" s="1148"/>
      <c r="Q325" s="1148"/>
      <c r="R325" s="1148"/>
      <c r="S325" s="1149"/>
    </row>
    <row r="326" spans="1:128" s="1150" customFormat="1" ht="15" customHeight="1">
      <c r="A326" s="1150" t="s">
        <v>801</v>
      </c>
      <c r="B326" s="1151"/>
      <c r="C326" s="1151"/>
      <c r="D326" s="1151"/>
      <c r="E326" s="1151"/>
      <c r="F326" s="1151"/>
      <c r="G326" s="1151"/>
      <c r="H326" s="1151"/>
      <c r="I326" s="1151"/>
      <c r="J326" s="1151"/>
      <c r="K326" s="1151"/>
      <c r="L326" s="1151"/>
      <c r="M326" s="1151"/>
      <c r="N326" s="1151"/>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c r="CB326" s="1151"/>
      <c r="CC326" s="1151"/>
      <c r="CD326" s="1151"/>
      <c r="CE326" s="1151"/>
      <c r="CF326" s="1151"/>
      <c r="CG326" s="1151"/>
      <c r="CH326" s="1151"/>
      <c r="CI326" s="1151"/>
      <c r="CJ326" s="1151"/>
      <c r="CK326" s="1151"/>
      <c r="CL326" s="1151"/>
      <c r="CM326" s="1151"/>
      <c r="CN326" s="1151"/>
      <c r="CO326" s="1151"/>
      <c r="CP326" s="1151"/>
      <c r="CQ326" s="1151"/>
      <c r="CR326" s="1151"/>
      <c r="CS326" s="1151"/>
      <c r="CT326" s="1151"/>
      <c r="CU326" s="1151"/>
      <c r="CV326" s="1151"/>
      <c r="CW326" s="1151"/>
      <c r="CX326" s="1151"/>
      <c r="CY326" s="1151"/>
      <c r="CZ326" s="1151"/>
      <c r="DA326" s="1151"/>
      <c r="DB326" s="1151"/>
      <c r="DC326" s="1151"/>
      <c r="DD326" s="1151"/>
      <c r="DE326" s="1151"/>
      <c r="DF326" s="1151"/>
      <c r="DG326" s="1151"/>
      <c r="DH326" s="1151"/>
      <c r="DI326" s="1151"/>
      <c r="DJ326" s="1151"/>
      <c r="DK326" s="1151"/>
      <c r="DL326" s="1151"/>
      <c r="DM326" s="1151"/>
      <c r="DN326" s="1151"/>
      <c r="DO326" s="1151"/>
      <c r="DP326" s="1151"/>
      <c r="DQ326" s="1151"/>
      <c r="DR326" s="1151"/>
      <c r="DS326" s="1151"/>
      <c r="DT326" s="1151"/>
      <c r="DU326" s="1151"/>
      <c r="DV326" s="1151"/>
      <c r="DW326" s="1151"/>
      <c r="DX326" s="1151"/>
    </row>
    <row r="327" spans="1:128" ht="15" customHeight="1">
      <c r="A327" s="1152" t="s">
        <v>802</v>
      </c>
      <c r="B327" s="1153"/>
      <c r="C327" s="1153"/>
      <c r="D327" s="1153"/>
      <c r="E327" s="1153"/>
      <c r="F327" s="1153"/>
      <c r="G327" s="1153"/>
      <c r="H327" s="1153"/>
      <c r="I327" s="1153"/>
      <c r="J327" s="1153"/>
      <c r="K327" s="1153"/>
      <c r="L327" s="1153"/>
      <c r="M327" s="1153"/>
      <c r="N327" s="1153"/>
      <c r="O327" s="1153"/>
      <c r="P327" s="1153"/>
      <c r="Q327" s="1153"/>
      <c r="R327" s="1153"/>
      <c r="S327" s="1153"/>
    </row>
    <row r="328" spans="1:128" ht="15" customHeight="1">
      <c r="A328" s="1152" t="s">
        <v>803</v>
      </c>
      <c r="B328" s="1153"/>
      <c r="C328" s="1153"/>
      <c r="D328" s="1153"/>
      <c r="E328" s="1153"/>
      <c r="F328" s="1153"/>
      <c r="G328" s="1153"/>
      <c r="H328" s="1153"/>
      <c r="I328" s="1153"/>
      <c r="J328" s="1153"/>
      <c r="K328" s="1153"/>
      <c r="L328" s="1153"/>
      <c r="M328" s="1153"/>
      <c r="N328" s="1153"/>
      <c r="O328" s="1153"/>
      <c r="P328" s="1153"/>
      <c r="Q328" s="1153"/>
      <c r="R328" s="1153"/>
      <c r="S328" s="1153"/>
    </row>
    <row r="329" spans="1:128" s="279" customFormat="1" ht="15" customHeight="1">
      <c r="A329" s="1154" t="s">
        <v>804</v>
      </c>
      <c r="B329" s="1154"/>
      <c r="C329" s="1154"/>
      <c r="D329" s="1154"/>
      <c r="E329" s="1154"/>
      <c r="F329" s="1154"/>
    </row>
    <row r="330" spans="1:128" s="279" customFormat="1" ht="15" customHeight="1">
      <c r="A330" s="1154"/>
      <c r="B330" s="1154"/>
      <c r="C330" s="1154"/>
      <c r="D330" s="1154"/>
      <c r="E330" s="1154"/>
      <c r="F330" s="1154"/>
    </row>
    <row r="331" spans="1:128" s="279" customFormat="1" ht="15" customHeight="1">
      <c r="A331" s="1142" t="s">
        <v>805</v>
      </c>
      <c r="B331" s="1142"/>
      <c r="C331" s="1142"/>
      <c r="D331" s="1142"/>
      <c r="E331" s="1155" t="s">
        <v>806</v>
      </c>
      <c r="F331" s="1155"/>
      <c r="G331" s="1156"/>
      <c r="H331" s="1156"/>
      <c r="I331" s="1156"/>
      <c r="J331" s="1156"/>
      <c r="K331" s="1156"/>
      <c r="L331" s="1156"/>
      <c r="M331" s="1156"/>
      <c r="N331" s="1136" t="s">
        <v>807</v>
      </c>
      <c r="O331" s="1137"/>
      <c r="P331" s="1137"/>
      <c r="Q331" s="1137"/>
      <c r="R331" s="1137"/>
      <c r="S331" s="1138"/>
    </row>
    <row r="332" spans="1:128" s="279" customFormat="1" ht="15" customHeight="1">
      <c r="A332" s="1142"/>
      <c r="B332" s="1142"/>
      <c r="C332" s="1142"/>
      <c r="D332" s="1142"/>
      <c r="E332" s="1157" t="s">
        <v>808</v>
      </c>
      <c r="F332" s="1157"/>
      <c r="G332" s="1158"/>
      <c r="H332" s="1158"/>
      <c r="I332" s="1158"/>
      <c r="J332" s="1158"/>
      <c r="K332" s="1158"/>
      <c r="L332" s="1158"/>
      <c r="M332" s="1158"/>
      <c r="N332" s="1139"/>
      <c r="O332" s="1140"/>
      <c r="P332" s="1140"/>
      <c r="Q332" s="1140"/>
      <c r="R332" s="1140"/>
      <c r="S332" s="1141"/>
    </row>
    <row r="333" spans="1:128" s="279" customFormat="1" ht="15" customHeight="1">
      <c r="A333" s="1142"/>
      <c r="B333" s="1142"/>
      <c r="C333" s="1142"/>
      <c r="D333" s="1142"/>
      <c r="E333" s="1157"/>
      <c r="F333" s="1157"/>
      <c r="G333" s="1158"/>
      <c r="H333" s="1158"/>
      <c r="I333" s="1158"/>
      <c r="J333" s="1158"/>
      <c r="K333" s="1158"/>
      <c r="L333" s="1158"/>
      <c r="M333" s="1158"/>
      <c r="N333" s="1136" t="s">
        <v>809</v>
      </c>
      <c r="O333" s="1137"/>
      <c r="P333" s="1137"/>
      <c r="Q333" s="1137"/>
      <c r="R333" s="1137"/>
      <c r="S333" s="1138"/>
    </row>
    <row r="334" spans="1:128" s="279" customFormat="1" ht="15" customHeight="1">
      <c r="A334" s="1142"/>
      <c r="B334" s="1142"/>
      <c r="C334" s="1142"/>
      <c r="D334" s="1142"/>
      <c r="E334" s="1159" t="s">
        <v>810</v>
      </c>
      <c r="F334" s="1159"/>
      <c r="G334" s="1160"/>
      <c r="H334" s="1160"/>
      <c r="I334" s="1160"/>
      <c r="J334" s="1160"/>
      <c r="K334" s="1160"/>
      <c r="L334" s="1160"/>
      <c r="M334" s="1160"/>
      <c r="N334" s="1139"/>
      <c r="O334" s="1140"/>
      <c r="P334" s="1140"/>
      <c r="Q334" s="1140"/>
      <c r="R334" s="1140"/>
      <c r="S334" s="1141"/>
    </row>
    <row r="335" spans="1:128" s="279" customFormat="1" ht="15" customHeight="1">
      <c r="A335" s="1142" t="s">
        <v>811</v>
      </c>
      <c r="B335" s="1142"/>
      <c r="C335" s="1142"/>
      <c r="D335" s="1142"/>
      <c r="E335" s="1129" t="s">
        <v>812</v>
      </c>
      <c r="F335" s="1129"/>
      <c r="G335" s="1130"/>
      <c r="H335" s="1131"/>
      <c r="I335" s="1131"/>
      <c r="J335" s="1131"/>
      <c r="K335" s="1131"/>
      <c r="L335" s="1131"/>
      <c r="M335" s="1131"/>
      <c r="N335" s="1131"/>
      <c r="O335" s="1131"/>
      <c r="P335" s="1131"/>
      <c r="Q335" s="1131"/>
      <c r="R335" s="1131"/>
      <c r="S335" s="1132"/>
    </row>
    <row r="336" spans="1:128" s="279" customFormat="1" ht="15" customHeight="1">
      <c r="A336" s="1142"/>
      <c r="B336" s="1142"/>
      <c r="C336" s="1142"/>
      <c r="D336" s="1142"/>
      <c r="E336" s="1129"/>
      <c r="F336" s="1129"/>
      <c r="G336" s="1133"/>
      <c r="H336" s="1134"/>
      <c r="I336" s="1134"/>
      <c r="J336" s="1134"/>
      <c r="K336" s="1134"/>
      <c r="L336" s="1134"/>
      <c r="M336" s="1134"/>
      <c r="N336" s="1134"/>
      <c r="O336" s="1134"/>
      <c r="P336" s="1134"/>
      <c r="Q336" s="1134"/>
      <c r="R336" s="1134"/>
      <c r="S336" s="1135"/>
    </row>
    <row r="337" spans="1:26" s="279" customFormat="1" ht="15" customHeight="1">
      <c r="A337" s="1142"/>
      <c r="B337" s="1142"/>
      <c r="C337" s="1142"/>
      <c r="D337" s="1142"/>
      <c r="E337" s="1129" t="s">
        <v>813</v>
      </c>
      <c r="F337" s="1129"/>
      <c r="G337" s="1130"/>
      <c r="H337" s="1131"/>
      <c r="I337" s="1131"/>
      <c r="J337" s="1131"/>
      <c r="K337" s="1131"/>
      <c r="L337" s="1131"/>
      <c r="M337" s="1132"/>
      <c r="N337" s="1136" t="s">
        <v>807</v>
      </c>
      <c r="O337" s="1137"/>
      <c r="P337" s="1137"/>
      <c r="Q337" s="1137"/>
      <c r="R337" s="1137"/>
      <c r="S337" s="1138"/>
    </row>
    <row r="338" spans="1:26">
      <c r="A338" s="1142"/>
      <c r="B338" s="1142"/>
      <c r="C338" s="1142"/>
      <c r="D338" s="1142"/>
      <c r="E338" s="1129"/>
      <c r="F338" s="1129"/>
      <c r="G338" s="1133"/>
      <c r="H338" s="1134"/>
      <c r="I338" s="1134"/>
      <c r="J338" s="1134"/>
      <c r="K338" s="1134"/>
      <c r="L338" s="1134"/>
      <c r="M338" s="1135"/>
      <c r="N338" s="1139"/>
      <c r="O338" s="1140"/>
      <c r="P338" s="1140"/>
      <c r="Q338" s="1140"/>
      <c r="R338" s="1140"/>
      <c r="S338" s="1141"/>
    </row>
    <row r="340" spans="1:26">
      <c r="A340" s="1172" t="s">
        <v>814</v>
      </c>
      <c r="B340" s="1172"/>
      <c r="C340" s="1172"/>
      <c r="D340" s="1172"/>
      <c r="E340" s="1172"/>
      <c r="F340" s="1172"/>
      <c r="G340" s="1172"/>
    </row>
    <row r="341" spans="1:26">
      <c r="A341" s="1172"/>
      <c r="B341" s="1172"/>
      <c r="C341" s="1172"/>
      <c r="D341" s="1172"/>
      <c r="E341" s="1173"/>
      <c r="F341" s="1173"/>
      <c r="G341" s="1173"/>
    </row>
    <row r="342" spans="1:26" ht="12" customHeight="1">
      <c r="A342" s="1161" t="s">
        <v>815</v>
      </c>
      <c r="B342" s="1162"/>
      <c r="C342" s="1162"/>
      <c r="D342" s="1163"/>
      <c r="E342" s="1145"/>
      <c r="F342" s="1145"/>
      <c r="G342" s="1145"/>
      <c r="H342" s="1145"/>
      <c r="I342" s="1145"/>
      <c r="J342" s="1145"/>
      <c r="K342" s="1145"/>
      <c r="L342" s="1145"/>
      <c r="M342" s="1145"/>
      <c r="N342" s="1145"/>
      <c r="O342" s="1145"/>
      <c r="P342" s="1145"/>
      <c r="Q342" s="1145"/>
      <c r="R342" s="1145"/>
      <c r="S342" s="1146"/>
      <c r="T342" s="1174"/>
      <c r="U342" s="1175"/>
      <c r="V342" s="1175"/>
      <c r="W342" s="1175"/>
      <c r="X342" s="1175"/>
      <c r="Y342" s="1175"/>
      <c r="Z342" s="1175"/>
    </row>
    <row r="343" spans="1:26">
      <c r="A343" s="1164"/>
      <c r="B343" s="1165"/>
      <c r="C343" s="1165"/>
      <c r="D343" s="1166"/>
      <c r="E343" s="1167"/>
      <c r="F343" s="1167"/>
      <c r="G343" s="1167"/>
      <c r="H343" s="1167"/>
      <c r="I343" s="1167"/>
      <c r="J343" s="1167"/>
      <c r="K343" s="1167"/>
      <c r="L343" s="1167"/>
      <c r="M343" s="1167"/>
      <c r="N343" s="1167"/>
      <c r="O343" s="1167"/>
      <c r="P343" s="1167"/>
      <c r="Q343" s="1167"/>
      <c r="R343" s="1167"/>
      <c r="S343" s="1168"/>
      <c r="T343" s="1176"/>
      <c r="U343" s="1175"/>
      <c r="V343" s="1175"/>
      <c r="W343" s="1175"/>
      <c r="X343" s="1175"/>
      <c r="Y343" s="1175"/>
      <c r="Z343" s="1175"/>
    </row>
    <row r="344" spans="1:26" ht="20.25" customHeight="1">
      <c r="A344" s="1164"/>
      <c r="B344" s="1165"/>
      <c r="C344" s="1165"/>
      <c r="D344" s="1166"/>
      <c r="E344" s="1148"/>
      <c r="F344" s="1148"/>
      <c r="G344" s="1148"/>
      <c r="H344" s="1148"/>
      <c r="I344" s="1148"/>
      <c r="J344" s="1148"/>
      <c r="K344" s="1148"/>
      <c r="L344" s="1148"/>
      <c r="M344" s="1148"/>
      <c r="N344" s="1148"/>
      <c r="O344" s="1148"/>
      <c r="P344" s="1148"/>
      <c r="Q344" s="1148"/>
      <c r="R344" s="1148"/>
      <c r="S344" s="1149"/>
      <c r="T344" s="1176"/>
      <c r="U344" s="1175"/>
      <c r="V344" s="1175"/>
      <c r="W344" s="1175"/>
      <c r="X344" s="1175"/>
      <c r="Y344" s="1175"/>
      <c r="Z344" s="1175"/>
    </row>
    <row r="345" spans="1:26" ht="13.5" customHeight="1">
      <c r="A345" s="175"/>
      <c r="B345" s="1161" t="s">
        <v>816</v>
      </c>
      <c r="C345" s="1162"/>
      <c r="D345" s="1163"/>
      <c r="E345" s="1145"/>
      <c r="F345" s="1145"/>
      <c r="G345" s="1145"/>
      <c r="H345" s="1145"/>
      <c r="I345" s="1145"/>
      <c r="J345" s="1145"/>
      <c r="K345" s="1145"/>
      <c r="L345" s="1145"/>
      <c r="M345" s="1145"/>
      <c r="N345" s="1145"/>
      <c r="O345" s="1145"/>
      <c r="P345" s="1145"/>
      <c r="Q345" s="1145"/>
      <c r="R345" s="1145"/>
      <c r="S345" s="1146"/>
      <c r="T345" s="1176"/>
      <c r="U345" s="1175"/>
      <c r="V345" s="1175"/>
      <c r="W345" s="1175"/>
      <c r="X345" s="1175"/>
      <c r="Y345" s="1175"/>
      <c r="Z345" s="1175"/>
    </row>
    <row r="346" spans="1:26">
      <c r="A346" s="175"/>
      <c r="B346" s="1164"/>
      <c r="C346" s="1165"/>
      <c r="D346" s="1166"/>
      <c r="E346" s="1167"/>
      <c r="F346" s="1167"/>
      <c r="G346" s="1167"/>
      <c r="H346" s="1167"/>
      <c r="I346" s="1167"/>
      <c r="J346" s="1167"/>
      <c r="K346" s="1167"/>
      <c r="L346" s="1167"/>
      <c r="M346" s="1167"/>
      <c r="N346" s="1167"/>
      <c r="O346" s="1167"/>
      <c r="P346" s="1167"/>
      <c r="Q346" s="1167"/>
      <c r="R346" s="1167"/>
      <c r="S346" s="1168"/>
    </row>
    <row r="347" spans="1:26" ht="30" customHeight="1">
      <c r="A347" s="176"/>
      <c r="B347" s="1169"/>
      <c r="C347" s="1170"/>
      <c r="D347" s="1171"/>
      <c r="E347" s="1148"/>
      <c r="F347" s="1148"/>
      <c r="G347" s="1148"/>
      <c r="H347" s="1148"/>
      <c r="I347" s="1148"/>
      <c r="J347" s="1148"/>
      <c r="K347" s="1148"/>
      <c r="L347" s="1148"/>
      <c r="M347" s="1148"/>
      <c r="N347" s="1148"/>
      <c r="O347" s="1148"/>
      <c r="P347" s="1148"/>
      <c r="Q347" s="1148"/>
      <c r="R347" s="1148"/>
      <c r="S347" s="1149"/>
    </row>
    <row r="348" spans="1:26">
      <c r="A348" s="1161" t="s">
        <v>817</v>
      </c>
      <c r="B348" s="1162"/>
      <c r="C348" s="1162"/>
      <c r="D348" s="1163"/>
      <c r="E348" s="1145"/>
      <c r="F348" s="1145"/>
      <c r="G348" s="1145"/>
      <c r="H348" s="1145"/>
      <c r="I348" s="1145"/>
      <c r="J348" s="1145"/>
      <c r="K348" s="1145"/>
      <c r="L348" s="1145"/>
      <c r="M348" s="1145"/>
      <c r="N348" s="1145"/>
      <c r="O348" s="1145"/>
      <c r="P348" s="1145"/>
      <c r="Q348" s="1145"/>
      <c r="R348" s="1145"/>
      <c r="S348" s="1146"/>
    </row>
    <row r="349" spans="1:26">
      <c r="A349" s="1164"/>
      <c r="B349" s="1165"/>
      <c r="C349" s="1165"/>
      <c r="D349" s="1166"/>
      <c r="E349" s="1167"/>
      <c r="F349" s="1167"/>
      <c r="G349" s="1167"/>
      <c r="H349" s="1167"/>
      <c r="I349" s="1167"/>
      <c r="J349" s="1167"/>
      <c r="K349" s="1167"/>
      <c r="L349" s="1167"/>
      <c r="M349" s="1167"/>
      <c r="N349" s="1167"/>
      <c r="O349" s="1167"/>
      <c r="P349" s="1167"/>
      <c r="Q349" s="1167"/>
      <c r="R349" s="1167"/>
      <c r="S349" s="1168"/>
    </row>
    <row r="350" spans="1:26" ht="22.5" customHeight="1">
      <c r="A350" s="1164"/>
      <c r="B350" s="1165"/>
      <c r="C350" s="1165"/>
      <c r="D350" s="1166"/>
      <c r="E350" s="1148"/>
      <c r="F350" s="1148"/>
      <c r="G350" s="1148"/>
      <c r="H350" s="1148"/>
      <c r="I350" s="1148"/>
      <c r="J350" s="1148"/>
      <c r="K350" s="1148"/>
      <c r="L350" s="1148"/>
      <c r="M350" s="1148"/>
      <c r="N350" s="1148"/>
      <c r="O350" s="1148"/>
      <c r="P350" s="1148"/>
      <c r="Q350" s="1148"/>
      <c r="R350" s="1148"/>
      <c r="S350" s="1149"/>
    </row>
    <row r="351" spans="1:26" ht="12" customHeight="1">
      <c r="A351" s="175"/>
      <c r="B351" s="1161" t="s">
        <v>818</v>
      </c>
      <c r="C351" s="1162"/>
      <c r="D351" s="1163"/>
      <c r="E351" s="1145"/>
      <c r="F351" s="1145"/>
      <c r="G351" s="1145"/>
      <c r="H351" s="1145"/>
      <c r="I351" s="1145"/>
      <c r="J351" s="1145"/>
      <c r="K351" s="1145"/>
      <c r="L351" s="1145"/>
      <c r="M351" s="1145"/>
      <c r="N351" s="1145"/>
      <c r="O351" s="1145"/>
      <c r="P351" s="1145"/>
      <c r="Q351" s="1145"/>
      <c r="R351" s="1145"/>
      <c r="S351" s="1146"/>
    </row>
    <row r="352" spans="1:26">
      <c r="A352" s="175"/>
      <c r="B352" s="1164"/>
      <c r="C352" s="1165"/>
      <c r="D352" s="1166"/>
      <c r="E352" s="1167"/>
      <c r="F352" s="1167"/>
      <c r="G352" s="1167"/>
      <c r="H352" s="1167"/>
      <c r="I352" s="1167"/>
      <c r="J352" s="1167"/>
      <c r="K352" s="1167"/>
      <c r="L352" s="1167"/>
      <c r="M352" s="1167"/>
      <c r="N352" s="1167"/>
      <c r="O352" s="1167"/>
      <c r="P352" s="1167"/>
      <c r="Q352" s="1167"/>
      <c r="R352" s="1167"/>
      <c r="S352" s="1168"/>
    </row>
    <row r="353" spans="1:19" ht="18.75" customHeight="1">
      <c r="A353" s="176"/>
      <c r="B353" s="1169"/>
      <c r="C353" s="1170"/>
      <c r="D353" s="1171"/>
      <c r="E353" s="1148"/>
      <c r="F353" s="1148"/>
      <c r="G353" s="1148"/>
      <c r="H353" s="1148"/>
      <c r="I353" s="1148"/>
      <c r="J353" s="1148"/>
      <c r="K353" s="1148"/>
      <c r="L353" s="1148"/>
      <c r="M353" s="1148"/>
      <c r="N353" s="1148"/>
      <c r="O353" s="1148"/>
      <c r="P353" s="1148"/>
      <c r="Q353" s="1148"/>
      <c r="R353" s="1148"/>
      <c r="S353" s="1149"/>
    </row>
    <row r="355" spans="1:19" ht="15.75" customHeight="1">
      <c r="A355" s="177" t="s">
        <v>819</v>
      </c>
    </row>
    <row r="356" spans="1:19">
      <c r="A356" s="96" t="s">
        <v>820</v>
      </c>
    </row>
  </sheetData>
  <sheetProtection algorithmName="SHA-512" hashValue="hEDSkqfBDNaKVMDCC6aTyQ7KGAxZTEb9pndsd1n63xbHlXG2pFQVGDN75u7hv/chgybKUVmF3J7lbiEyyrxTCQ==" saltValue="Q3iLcv3uOpWzgBAgY0//DQ==" spinCount="100000" sheet="1" formatCells="0" formatRows="0" insertRows="0" selectLockedCells="1"/>
  <mergeCells count="738">
    <mergeCell ref="A52:D58"/>
    <mergeCell ref="E52:O52"/>
    <mergeCell ref="P52:R52"/>
    <mergeCell ref="E53:R53"/>
    <mergeCell ref="F54:R54"/>
    <mergeCell ref="F55:R55"/>
    <mergeCell ref="F56:R56"/>
    <mergeCell ref="F57:R57"/>
    <mergeCell ref="F58:R58"/>
    <mergeCell ref="O1:R1"/>
    <mergeCell ref="O2:R2"/>
    <mergeCell ref="O3:R3"/>
    <mergeCell ref="A5:R5"/>
    <mergeCell ref="A7:B7"/>
    <mergeCell ref="C7:R7"/>
    <mergeCell ref="A8:B8"/>
    <mergeCell ref="C8:M8"/>
    <mergeCell ref="N8:O8"/>
    <mergeCell ref="P8:R8"/>
    <mergeCell ref="A9:B9"/>
    <mergeCell ref="C9:I9"/>
    <mergeCell ref="J9:K9"/>
    <mergeCell ref="L9:R9"/>
    <mergeCell ref="M14:N14"/>
    <mergeCell ref="P14:R14"/>
    <mergeCell ref="A15:D15"/>
    <mergeCell ref="E15:G15"/>
    <mergeCell ref="I15:L15"/>
    <mergeCell ref="M15:R15"/>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85:R185"/>
    <mergeCell ref="A186:D188"/>
    <mergeCell ref="E186:F186"/>
    <mergeCell ref="G186:H186"/>
    <mergeCell ref="I186:J186"/>
    <mergeCell ref="K186:N186"/>
    <mergeCell ref="O186:P186"/>
    <mergeCell ref="Q186:R186"/>
    <mergeCell ref="E187:R187"/>
    <mergeCell ref="E188:R188"/>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66:C266"/>
    <mergeCell ref="A267:C268"/>
    <mergeCell ref="A269:A270"/>
    <mergeCell ref="B269:D270"/>
    <mergeCell ref="E269:G270"/>
    <mergeCell ref="A257:K257"/>
    <mergeCell ref="L257:N257"/>
    <mergeCell ref="A258:K258"/>
    <mergeCell ref="L258:N258"/>
    <mergeCell ref="A259:K259"/>
    <mergeCell ref="L259:N259"/>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Q275:Z276"/>
    <mergeCell ref="A277:A278"/>
    <mergeCell ref="B277:D278"/>
    <mergeCell ref="E277:G278"/>
    <mergeCell ref="H277:J278"/>
    <mergeCell ref="K277:M278"/>
    <mergeCell ref="N277:P278"/>
    <mergeCell ref="Q277:Z278"/>
    <mergeCell ref="A275:A276"/>
    <mergeCell ref="B275:D276"/>
    <mergeCell ref="E275:G276"/>
    <mergeCell ref="H275:J276"/>
    <mergeCell ref="K275:M276"/>
    <mergeCell ref="N275:P276"/>
    <mergeCell ref="A281:A282"/>
    <mergeCell ref="B281:D282"/>
    <mergeCell ref="E281:G282"/>
    <mergeCell ref="H281:J282"/>
    <mergeCell ref="K281:M282"/>
    <mergeCell ref="N281:P282"/>
    <mergeCell ref="A279:A280"/>
    <mergeCell ref="B279:D280"/>
    <mergeCell ref="E279:G280"/>
    <mergeCell ref="H279:J280"/>
    <mergeCell ref="K279:M280"/>
    <mergeCell ref="N279:P280"/>
    <mergeCell ref="A290:L290"/>
    <mergeCell ref="A291:B292"/>
    <mergeCell ref="C291:P292"/>
    <mergeCell ref="A283:A284"/>
    <mergeCell ref="B283:D284"/>
    <mergeCell ref="E283:G284"/>
    <mergeCell ref="H283:J284"/>
    <mergeCell ref="K283:M284"/>
    <mergeCell ref="N283:P284"/>
    <mergeCell ref="A285:P288"/>
    <mergeCell ref="A299:B300"/>
    <mergeCell ref="C299:P300"/>
    <mergeCell ref="A301:B302"/>
    <mergeCell ref="C301:P302"/>
    <mergeCell ref="A304:G305"/>
    <mergeCell ref="A306:D307"/>
    <mergeCell ref="A293:B294"/>
    <mergeCell ref="C293:P294"/>
    <mergeCell ref="A295:B296"/>
    <mergeCell ref="C295:P296"/>
    <mergeCell ref="A297:B298"/>
    <mergeCell ref="C297:P298"/>
    <mergeCell ref="A314:D315"/>
    <mergeCell ref="E314:S315"/>
    <mergeCell ref="A316:D317"/>
    <mergeCell ref="E316:S317"/>
    <mergeCell ref="A318:D319"/>
    <mergeCell ref="E318:S319"/>
    <mergeCell ref="A308:D309"/>
    <mergeCell ref="E308:S309"/>
    <mergeCell ref="A310:D311"/>
    <mergeCell ref="E310:S311"/>
    <mergeCell ref="A312:D313"/>
    <mergeCell ref="E312:S313"/>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G335:S336"/>
    <mergeCell ref="E337:F338"/>
    <mergeCell ref="G337:M338"/>
    <mergeCell ref="N337:S338"/>
    <mergeCell ref="A348:D350"/>
    <mergeCell ref="E348:S350"/>
    <mergeCell ref="B351:D353"/>
    <mergeCell ref="E351:S353"/>
    <mergeCell ref="A340:G341"/>
    <mergeCell ref="A342:D344"/>
    <mergeCell ref="E342:S344"/>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V148:Z153"/>
    <mergeCell ref="Q149:R149"/>
    <mergeCell ref="S149:T149"/>
    <mergeCell ref="Q150:R150"/>
    <mergeCell ref="S150:T150"/>
    <mergeCell ref="Q151:R151"/>
    <mergeCell ref="S151:T151"/>
  </mergeCells>
  <phoneticPr fontId="21"/>
  <conditionalFormatting sqref="E54:R54 E55:F55 E56:R57">
    <cfRule type="expression" dxfId="123" priority="1">
      <formula>$P$52="含んでいない"</formula>
    </cfRule>
  </conditionalFormatting>
  <conditionalFormatting sqref="E192:R192">
    <cfRule type="cellIs" dxfId="122" priority="7" operator="equal">
      <formula>"自動で入力されます"</formula>
    </cfRule>
  </conditionalFormatting>
  <conditionalFormatting sqref="F178">
    <cfRule type="expression" dxfId="121" priority="8">
      <formula>"P73=""なし"""</formula>
    </cfRule>
  </conditionalFormatting>
  <conditionalFormatting sqref="F58:R58">
    <cfRule type="expression" dxfId="120" priority="3">
      <formula>$E57="○"</formula>
    </cfRule>
  </conditionalFormatting>
  <conditionalFormatting sqref="H66:R66">
    <cfRule type="cellIs" dxfId="119" priority="6" operator="equal">
      <formula>"自動で入力されます"</formula>
    </cfRule>
  </conditionalFormatting>
  <conditionalFormatting sqref="H68:R68">
    <cfRule type="cellIs" dxfId="118" priority="5" operator="equal">
      <formula>"自動で入力されます"</formula>
    </cfRule>
  </conditionalFormatting>
  <conditionalFormatting sqref="N166">
    <cfRule type="cellIs" dxfId="117" priority="4" operator="equal">
      <formula>"「ロール対応表」シートと一致していないスキル項目があります"</formula>
    </cfRule>
  </conditionalFormatting>
  <conditionalFormatting sqref="O3 C7:R7 N8:P8 C8:C9">
    <cfRule type="cellIs" dxfId="116" priority="10" operator="equal">
      <formula>0</formula>
    </cfRule>
  </conditionalFormatting>
  <conditionalFormatting sqref="P52:R52">
    <cfRule type="expression" priority="2">
      <formula>$P$52="含んでいない"</formula>
    </cfRule>
  </conditionalFormatting>
  <conditionalFormatting sqref="Z174">
    <cfRule type="expression" dxfId="115" priority="9">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48:S350" xr:uid="{6F9AF31E-3B04-4525-A6BC-17E40C7C6E3A}">
      <formula1>"定期的に見直している,見直していない"</formula1>
    </dataValidation>
    <dataValidation type="list" allowBlank="1" showInputMessage="1" showErrorMessage="1" sqref="E342:S344" xr:uid="{2990448D-71D0-4F19-B1B0-A2B6EDCEFCF0}">
      <formula1>"講座実績の検証を行っている,検証を行っていない"</formula1>
    </dataValidation>
    <dataValidation type="list" allowBlank="1" showInputMessage="1" showErrorMessage="1" sqref="E308:S309" xr:uid="{DD0CB9BA-6F37-4ED7-BEF1-77C3FC60E0B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E01F632B-1632-49C1-9C72-61E56A1C5D85}"/>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879B3CBA-CB3A-4DB6-B96B-B6A4428921AE}">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3098F995-0EF7-4D3F-8D86-39483970EC0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ロール対応表ｰ1002!$D$59:$S$59</xm:f>
          </x14:formula1>
          <xm:sqref>F51:R51</xm:sqref>
        </x14:dataValidation>
        <x14:dataValidation type="list" allowBlank="1" showInputMessage="1" showErrorMessage="1" xr:uid="{815228A6-60C5-4A02-B4D9-B1DFB78D5F47}">
          <x14:formula1>
            <xm:f>ロール対応表ｰ1002!$D$58:$S$58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ロール対応表ｰ1002!$V$14:$V$56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6" hidden="1" customWidth="1"/>
    <col min="24" max="24" width="0" style="13" hidden="1" customWidth="1"/>
    <col min="25" max="25" width="9" style="13" bestFit="1" customWidth="1"/>
    <col min="26" max="16384" width="9" style="13"/>
  </cols>
  <sheetData>
    <row r="1" spans="1:22" ht="28.5">
      <c r="A1" s="1629" t="s">
        <v>821</v>
      </c>
      <c r="B1" s="1629"/>
      <c r="C1" s="1629"/>
      <c r="D1" s="1629"/>
      <c r="E1" s="1629"/>
      <c r="F1" s="1629"/>
      <c r="G1" s="1629"/>
      <c r="H1" s="1629"/>
      <c r="I1" s="1629"/>
      <c r="J1" s="1629"/>
      <c r="K1" s="1629"/>
      <c r="L1" s="1629"/>
      <c r="M1" s="1629"/>
      <c r="N1" s="1629"/>
      <c r="O1" s="1629"/>
      <c r="P1" s="1629"/>
      <c r="Q1" s="1629"/>
      <c r="R1" s="1629"/>
      <c r="S1" s="1629"/>
    </row>
    <row r="2" spans="1:22" ht="12" customHeight="1">
      <c r="A2" s="12"/>
      <c r="B2" s="12"/>
      <c r="C2" s="12"/>
      <c r="D2" s="12"/>
      <c r="E2" s="12"/>
      <c r="F2" s="12"/>
      <c r="G2" s="12"/>
      <c r="H2" s="12"/>
      <c r="I2" s="12"/>
      <c r="J2" s="12"/>
      <c r="K2" s="12"/>
      <c r="L2" s="12"/>
      <c r="M2" s="12"/>
      <c r="N2" s="12"/>
      <c r="O2" s="12"/>
      <c r="P2" s="12"/>
      <c r="Q2" s="12"/>
      <c r="R2" s="12"/>
      <c r="S2" s="12"/>
    </row>
    <row r="3" spans="1:22" ht="19.5">
      <c r="A3" s="1643" t="s">
        <v>822</v>
      </c>
      <c r="B3" s="1643"/>
      <c r="C3" s="1643"/>
      <c r="D3" s="1643"/>
      <c r="E3" s="1643"/>
      <c r="F3" s="1643"/>
      <c r="G3" s="1643"/>
      <c r="H3" s="1643"/>
      <c r="I3" s="1643"/>
      <c r="J3" s="1643"/>
      <c r="K3" s="1643"/>
      <c r="L3" s="1643"/>
      <c r="M3" s="1643"/>
      <c r="N3" s="1643"/>
      <c r="O3" s="1643"/>
      <c r="P3" s="1643"/>
      <c r="Q3" s="1643"/>
      <c r="R3" s="1643"/>
      <c r="S3" s="1643"/>
      <c r="T3" s="305"/>
    </row>
    <row r="4" spans="1:22" ht="41.25" customHeight="1">
      <c r="A4" s="1641" t="s">
        <v>823</v>
      </c>
      <c r="B4" s="1641"/>
      <c r="C4" s="1641"/>
      <c r="D4" s="1641"/>
      <c r="E4" s="1641"/>
      <c r="F4" s="1641"/>
      <c r="G4" s="1641"/>
      <c r="H4" s="1641"/>
      <c r="I4" s="1641"/>
      <c r="J4" s="1641"/>
      <c r="K4" s="1641"/>
      <c r="L4" s="1641"/>
      <c r="M4" s="1641"/>
      <c r="N4" s="1641"/>
      <c r="O4" s="1641"/>
      <c r="P4" s="1641"/>
      <c r="Q4" s="1641"/>
      <c r="R4" s="1641"/>
      <c r="S4" s="1641"/>
    </row>
    <row r="5" spans="1:22" ht="18.75" customHeight="1">
      <c r="A5" s="1642" t="s">
        <v>824</v>
      </c>
      <c r="B5" s="1642"/>
      <c r="C5" s="1642"/>
      <c r="D5" s="1642"/>
      <c r="E5" s="1642"/>
      <c r="F5" s="1642"/>
      <c r="G5" s="1642"/>
      <c r="H5" s="1642"/>
      <c r="I5" s="1642"/>
      <c r="J5" s="1642"/>
      <c r="K5" s="1642"/>
      <c r="L5" s="1642"/>
      <c r="M5" s="1642"/>
      <c r="N5" s="1642"/>
      <c r="O5" s="1642"/>
      <c r="P5" s="1642"/>
      <c r="Q5" s="1642"/>
      <c r="R5" s="1642"/>
      <c r="S5" s="1642"/>
    </row>
    <row r="6" spans="1:22" ht="40.5" customHeight="1">
      <c r="A6" s="1640" t="s">
        <v>1001</v>
      </c>
      <c r="B6" s="1640"/>
      <c r="C6" s="1640"/>
      <c r="D6" s="1640"/>
      <c r="E6" s="1640"/>
      <c r="F6" s="1640"/>
      <c r="G6" s="1640"/>
      <c r="H6" s="1640"/>
      <c r="I6" s="1640"/>
      <c r="J6" s="1640"/>
      <c r="K6" s="1640"/>
      <c r="L6" s="1640"/>
      <c r="M6" s="1640"/>
      <c r="N6" s="1640"/>
      <c r="O6" s="1640"/>
      <c r="P6" s="1640"/>
      <c r="Q6" s="1640"/>
      <c r="R6" s="1640"/>
      <c r="S6" s="1640"/>
    </row>
    <row r="7" spans="1:22" ht="65.25" customHeight="1">
      <c r="A7" s="1640" t="s">
        <v>1002</v>
      </c>
      <c r="B7" s="1640"/>
      <c r="C7" s="1640"/>
      <c r="D7" s="1640"/>
      <c r="E7" s="1640"/>
      <c r="F7" s="1640"/>
      <c r="G7" s="1640"/>
      <c r="H7" s="1640"/>
      <c r="I7" s="1640"/>
      <c r="J7" s="1640"/>
      <c r="K7" s="1640"/>
      <c r="L7" s="1640"/>
      <c r="M7" s="1640"/>
      <c r="N7" s="1640"/>
      <c r="O7" s="1640"/>
      <c r="P7" s="1640"/>
      <c r="Q7" s="1640"/>
      <c r="R7" s="1640"/>
      <c r="S7" s="1640"/>
    </row>
    <row r="8" spans="1:22" ht="17.25" customHeight="1">
      <c r="A8" s="1644" t="s">
        <v>827</v>
      </c>
      <c r="B8" s="1644"/>
      <c r="C8" s="1644"/>
      <c r="D8" s="1644"/>
      <c r="E8" s="1644"/>
      <c r="F8" s="1644"/>
      <c r="G8" s="1644"/>
      <c r="H8" s="1644"/>
      <c r="I8" s="1644"/>
      <c r="J8" s="1644"/>
      <c r="K8" s="1644"/>
      <c r="L8" s="1644"/>
      <c r="M8" s="1644"/>
      <c r="N8" s="1644"/>
      <c r="O8" s="1644"/>
      <c r="P8" s="1644"/>
      <c r="Q8" s="1644"/>
      <c r="R8" s="1644"/>
      <c r="S8" s="1644"/>
    </row>
    <row r="9" spans="1:22" ht="27" customHeight="1">
      <c r="A9" s="1640" t="s">
        <v>1003</v>
      </c>
      <c r="B9" s="1640"/>
      <c r="C9" s="1640"/>
      <c r="D9" s="1640"/>
      <c r="E9" s="1640"/>
      <c r="F9" s="1640"/>
      <c r="G9" s="1640"/>
      <c r="H9" s="1640"/>
      <c r="I9" s="1640"/>
      <c r="J9" s="1640"/>
      <c r="K9" s="1640"/>
      <c r="L9" s="1640"/>
      <c r="M9" s="1640"/>
      <c r="N9" s="1640"/>
      <c r="O9" s="1640"/>
      <c r="P9" s="1640"/>
      <c r="Q9" s="1640"/>
      <c r="R9" s="1640"/>
      <c r="S9" s="1640"/>
    </row>
    <row r="10" spans="1:22" ht="18.75" thickBot="1">
      <c r="A10" s="356" t="s">
        <v>829</v>
      </c>
      <c r="B10" s="357"/>
      <c r="C10" s="357"/>
      <c r="D10" s="357"/>
      <c r="E10" s="357"/>
      <c r="F10" s="357"/>
      <c r="G10" s="357"/>
      <c r="H10" s="357"/>
      <c r="I10" s="357"/>
      <c r="J10" s="357"/>
      <c r="K10" s="357"/>
      <c r="L10" s="357"/>
      <c r="M10" s="357"/>
      <c r="N10" s="357"/>
      <c r="O10" s="357"/>
      <c r="P10" s="357"/>
      <c r="Q10" s="357"/>
      <c r="R10" s="357"/>
      <c r="S10" s="357"/>
    </row>
    <row r="11" spans="1:22" ht="21.75" customHeight="1" thickBot="1">
      <c r="A11" s="1630" t="s">
        <v>830</v>
      </c>
      <c r="B11" s="1631"/>
      <c r="C11" s="1631"/>
      <c r="D11" s="1632"/>
      <c r="E11" s="1636" t="s">
        <v>831</v>
      </c>
      <c r="F11" s="1637"/>
      <c r="G11" s="1638"/>
      <c r="H11" s="1636" t="s">
        <v>832</v>
      </c>
      <c r="I11" s="1637"/>
      <c r="J11" s="1638"/>
      <c r="K11" s="1636" t="s">
        <v>833</v>
      </c>
      <c r="L11" s="1637"/>
      <c r="M11" s="1638"/>
      <c r="N11" s="1636" t="s">
        <v>272</v>
      </c>
      <c r="O11" s="1637"/>
      <c r="P11" s="1637"/>
      <c r="Q11" s="1638"/>
      <c r="R11" s="1639" t="s">
        <v>273</v>
      </c>
      <c r="S11" s="1638"/>
    </row>
    <row r="12" spans="1:22" ht="131.25" customHeight="1">
      <c r="A12" s="1633"/>
      <c r="B12" s="1634"/>
      <c r="C12" s="1634"/>
      <c r="D12" s="1635"/>
      <c r="E12" s="378" t="s">
        <v>834</v>
      </c>
      <c r="F12" s="379" t="s">
        <v>835</v>
      </c>
      <c r="G12" s="380" t="s">
        <v>836</v>
      </c>
      <c r="H12" s="378" t="s">
        <v>837</v>
      </c>
      <c r="I12" s="379" t="s">
        <v>838</v>
      </c>
      <c r="J12" s="380" t="s">
        <v>839</v>
      </c>
      <c r="K12" s="378" t="s">
        <v>840</v>
      </c>
      <c r="L12" s="379" t="s">
        <v>841</v>
      </c>
      <c r="M12" s="381" t="s">
        <v>842</v>
      </c>
      <c r="N12" s="378" t="s">
        <v>843</v>
      </c>
      <c r="O12" s="379" t="s">
        <v>844</v>
      </c>
      <c r="P12" s="379" t="s">
        <v>845</v>
      </c>
      <c r="Q12" s="380" t="s">
        <v>846</v>
      </c>
      <c r="R12" s="378" t="s">
        <v>847</v>
      </c>
      <c r="S12" s="380" t="s">
        <v>848</v>
      </c>
    </row>
    <row r="13" spans="1:22">
      <c r="A13" s="14" t="s">
        <v>29</v>
      </c>
      <c r="B13" s="15" t="s">
        <v>30</v>
      </c>
      <c r="C13" s="15" t="s">
        <v>28</v>
      </c>
      <c r="D13" s="16" t="s">
        <v>849</v>
      </c>
      <c r="E13" s="17" t="s">
        <v>850</v>
      </c>
      <c r="F13" s="17"/>
      <c r="G13" s="17"/>
      <c r="H13" s="17"/>
      <c r="I13" s="17"/>
      <c r="J13" s="17"/>
      <c r="K13" s="17"/>
      <c r="L13" s="17"/>
      <c r="M13" s="17"/>
      <c r="N13" s="17"/>
      <c r="O13" s="17"/>
      <c r="P13" s="17"/>
      <c r="Q13" s="17"/>
      <c r="R13" s="17"/>
      <c r="S13" s="18"/>
    </row>
    <row r="14" spans="1:22" ht="13.5" customHeight="1">
      <c r="A14" s="1627" t="s">
        <v>60</v>
      </c>
      <c r="B14" s="1624" t="s">
        <v>61</v>
      </c>
      <c r="C14" s="375" t="s">
        <v>59</v>
      </c>
      <c r="D14" s="302"/>
      <c r="E14" s="19" t="s">
        <v>851</v>
      </c>
      <c r="F14" s="19" t="s">
        <v>851</v>
      </c>
      <c r="G14" s="20" t="s">
        <v>852</v>
      </c>
      <c r="H14" s="20" t="s">
        <v>853</v>
      </c>
      <c r="I14" s="20" t="s">
        <v>852</v>
      </c>
      <c r="J14" s="20" t="s">
        <v>852</v>
      </c>
      <c r="K14" s="20" t="s">
        <v>853</v>
      </c>
      <c r="L14" s="20" t="s">
        <v>852</v>
      </c>
      <c r="M14" s="20" t="s">
        <v>852</v>
      </c>
      <c r="N14" s="20" t="s">
        <v>852</v>
      </c>
      <c r="O14" s="20" t="s">
        <v>852</v>
      </c>
      <c r="P14" s="20" t="s">
        <v>852</v>
      </c>
      <c r="Q14" s="20" t="s">
        <v>852</v>
      </c>
      <c r="R14" s="20" t="s">
        <v>853</v>
      </c>
      <c r="S14" s="21" t="s">
        <v>854</v>
      </c>
      <c r="T14" s="28" t="str">
        <f>IF(D14=U14,"",$D$61)</f>
        <v/>
      </c>
      <c r="U14" s="306" t="str">
        <f>IF(COUNTIF(個票ｰ1002!$U$76:$U$165,$C14),"○","")</f>
        <v/>
      </c>
      <c r="V14" s="306" t="str">
        <f>IF(D14="○",C14,"")</f>
        <v/>
      </c>
    </row>
    <row r="15" spans="1:22" ht="14.25">
      <c r="A15" s="1627"/>
      <c r="B15" s="1624"/>
      <c r="C15" s="376" t="s">
        <v>84</v>
      </c>
      <c r="D15" s="302"/>
      <c r="E15" s="19" t="s">
        <v>851</v>
      </c>
      <c r="F15" s="19" t="s">
        <v>851</v>
      </c>
      <c r="G15" s="20" t="s">
        <v>852</v>
      </c>
      <c r="H15" s="20" t="s">
        <v>853</v>
      </c>
      <c r="I15" s="20" t="s">
        <v>854</v>
      </c>
      <c r="J15" s="20" t="s">
        <v>852</v>
      </c>
      <c r="K15" s="20" t="s">
        <v>854</v>
      </c>
      <c r="L15" s="20" t="s">
        <v>854</v>
      </c>
      <c r="M15" s="20" t="s">
        <v>854</v>
      </c>
      <c r="N15" s="20" t="s">
        <v>853</v>
      </c>
      <c r="O15" s="20" t="s">
        <v>854</v>
      </c>
      <c r="P15" s="20" t="s">
        <v>854</v>
      </c>
      <c r="Q15" s="20" t="s">
        <v>854</v>
      </c>
      <c r="R15" s="20" t="s">
        <v>854</v>
      </c>
      <c r="S15" s="21" t="s">
        <v>854</v>
      </c>
      <c r="T15" s="28" t="str">
        <f t="shared" ref="T15:T56" si="0">IF(D15=U15,"",$D$61)</f>
        <v/>
      </c>
      <c r="U15" s="306" t="str">
        <f>IF(COUNTIF(個票ｰ1002!$U$76:$U$165,$C15),"○","")</f>
        <v/>
      </c>
      <c r="V15" s="306" t="str">
        <f t="shared" ref="V15:V56" si="1">IF(D15="○",C15,"")</f>
        <v/>
      </c>
    </row>
    <row r="16" spans="1:22" ht="14.25">
      <c r="A16" s="1627"/>
      <c r="B16" s="1624"/>
      <c r="C16" s="376" t="s">
        <v>97</v>
      </c>
      <c r="D16" s="302"/>
      <c r="E16" s="19" t="s">
        <v>851</v>
      </c>
      <c r="F16" s="19" t="s">
        <v>851</v>
      </c>
      <c r="G16" s="19" t="s">
        <v>851</v>
      </c>
      <c r="H16" s="20" t="s">
        <v>853</v>
      </c>
      <c r="I16" s="20" t="s">
        <v>852</v>
      </c>
      <c r="J16" s="20" t="s">
        <v>852</v>
      </c>
      <c r="K16" s="20" t="s">
        <v>854</v>
      </c>
      <c r="L16" s="20" t="s">
        <v>854</v>
      </c>
      <c r="M16" s="20" t="s">
        <v>854</v>
      </c>
      <c r="N16" s="20" t="s">
        <v>852</v>
      </c>
      <c r="O16" s="20" t="s">
        <v>852</v>
      </c>
      <c r="P16" s="20" t="s">
        <v>852</v>
      </c>
      <c r="Q16" s="20" t="s">
        <v>852</v>
      </c>
      <c r="R16" s="20" t="s">
        <v>853</v>
      </c>
      <c r="S16" s="21" t="s">
        <v>854</v>
      </c>
      <c r="T16" s="28" t="str">
        <f t="shared" si="0"/>
        <v/>
      </c>
      <c r="U16" s="306" t="str">
        <f>IF(COUNTIF(個票ｰ1002!$U$76:$U$165,$C16),"○","")</f>
        <v/>
      </c>
      <c r="V16" s="306" t="str">
        <f t="shared" si="1"/>
        <v/>
      </c>
    </row>
    <row r="17" spans="1:22" ht="14.25">
      <c r="A17" s="1627"/>
      <c r="B17" s="1624"/>
      <c r="C17" s="376" t="s">
        <v>107</v>
      </c>
      <c r="D17" s="302"/>
      <c r="E17" s="19" t="s">
        <v>851</v>
      </c>
      <c r="F17" s="19" t="s">
        <v>851</v>
      </c>
      <c r="G17" s="20" t="s">
        <v>854</v>
      </c>
      <c r="H17" s="20" t="s">
        <v>854</v>
      </c>
      <c r="I17" s="20" t="s">
        <v>852</v>
      </c>
      <c r="J17" s="20" t="s">
        <v>852</v>
      </c>
      <c r="K17" s="20" t="s">
        <v>854</v>
      </c>
      <c r="L17" s="20" t="s">
        <v>854</v>
      </c>
      <c r="M17" s="20" t="s">
        <v>853</v>
      </c>
      <c r="N17" s="20" t="s">
        <v>854</v>
      </c>
      <c r="O17" s="20" t="s">
        <v>854</v>
      </c>
      <c r="P17" s="20" t="s">
        <v>854</v>
      </c>
      <c r="Q17" s="20" t="s">
        <v>853</v>
      </c>
      <c r="R17" s="20" t="s">
        <v>854</v>
      </c>
      <c r="S17" s="21" t="s">
        <v>854</v>
      </c>
      <c r="T17" s="28" t="str">
        <f t="shared" si="0"/>
        <v/>
      </c>
      <c r="U17" s="306" t="str">
        <f>IF(COUNTIF(個票ｰ1002!$U$76:$U$165,$C17),"○","")</f>
        <v/>
      </c>
      <c r="V17" s="306" t="str">
        <f t="shared" si="1"/>
        <v/>
      </c>
    </row>
    <row r="18" spans="1:22" ht="14.25">
      <c r="A18" s="1627"/>
      <c r="B18" s="1624"/>
      <c r="C18" s="376" t="s">
        <v>855</v>
      </c>
      <c r="D18" s="302"/>
      <c r="E18" s="19" t="s">
        <v>851</v>
      </c>
      <c r="F18" s="19" t="s">
        <v>851</v>
      </c>
      <c r="G18" s="20" t="s">
        <v>854</v>
      </c>
      <c r="H18" s="20" t="s">
        <v>854</v>
      </c>
      <c r="I18" s="20" t="s">
        <v>852</v>
      </c>
      <c r="J18" s="20" t="s">
        <v>852</v>
      </c>
      <c r="K18" s="20" t="s">
        <v>854</v>
      </c>
      <c r="L18" s="20" t="s">
        <v>852</v>
      </c>
      <c r="M18" s="20" t="s">
        <v>853</v>
      </c>
      <c r="N18" s="20" t="s">
        <v>852</v>
      </c>
      <c r="O18" s="20" t="s">
        <v>854</v>
      </c>
      <c r="P18" s="20" t="s">
        <v>852</v>
      </c>
      <c r="Q18" s="20" t="s">
        <v>852</v>
      </c>
      <c r="R18" s="20" t="s">
        <v>854</v>
      </c>
      <c r="S18" s="21" t="s">
        <v>854</v>
      </c>
      <c r="T18" s="28" t="str">
        <f t="shared" si="0"/>
        <v/>
      </c>
      <c r="U18" s="306" t="str">
        <f>IF(COUNTIF(個票ｰ1002!$U$76:$U$165,$C18),"○","")</f>
        <v/>
      </c>
      <c r="V18" s="306" t="str">
        <f t="shared" si="1"/>
        <v/>
      </c>
    </row>
    <row r="19" spans="1:22" ht="14.25">
      <c r="A19" s="1627"/>
      <c r="B19" s="1624"/>
      <c r="C19" s="376" t="s">
        <v>124</v>
      </c>
      <c r="D19" s="302"/>
      <c r="E19" s="20" t="s">
        <v>853</v>
      </c>
      <c r="F19" s="20" t="s">
        <v>853</v>
      </c>
      <c r="G19" s="20" t="s">
        <v>853</v>
      </c>
      <c r="H19" s="20" t="s">
        <v>854</v>
      </c>
      <c r="I19" s="20" t="s">
        <v>854</v>
      </c>
      <c r="J19" s="20" t="s">
        <v>854</v>
      </c>
      <c r="K19" s="20" t="s">
        <v>853</v>
      </c>
      <c r="L19" s="20" t="s">
        <v>854</v>
      </c>
      <c r="M19" s="20" t="s">
        <v>854</v>
      </c>
      <c r="N19" s="20" t="s">
        <v>853</v>
      </c>
      <c r="O19" s="20" t="s">
        <v>853</v>
      </c>
      <c r="P19" s="20" t="s">
        <v>853</v>
      </c>
      <c r="Q19" s="20" t="s">
        <v>854</v>
      </c>
      <c r="R19" s="20" t="s">
        <v>853</v>
      </c>
      <c r="S19" s="21" t="s">
        <v>854</v>
      </c>
      <c r="T19" s="28" t="str">
        <f t="shared" si="0"/>
        <v/>
      </c>
      <c r="U19" s="306" t="str">
        <f>IF(COUNTIF(個票ｰ1002!$U$76:$U$165,$C19),"○","")</f>
        <v/>
      </c>
      <c r="V19" s="306" t="str">
        <f t="shared" si="1"/>
        <v/>
      </c>
    </row>
    <row r="20" spans="1:22" ht="14.25">
      <c r="A20" s="1627"/>
      <c r="B20" s="1624" t="s">
        <v>856</v>
      </c>
      <c r="C20" s="376" t="s">
        <v>130</v>
      </c>
      <c r="D20" s="302"/>
      <c r="E20" s="19" t="s">
        <v>851</v>
      </c>
      <c r="F20" s="19" t="s">
        <v>851</v>
      </c>
      <c r="G20" s="20" t="s">
        <v>854</v>
      </c>
      <c r="H20" s="20" t="s">
        <v>853</v>
      </c>
      <c r="I20" s="20" t="s">
        <v>852</v>
      </c>
      <c r="J20" s="20" t="s">
        <v>852</v>
      </c>
      <c r="K20" s="20" t="s">
        <v>853</v>
      </c>
      <c r="L20" s="20" t="s">
        <v>852</v>
      </c>
      <c r="M20" s="20" t="s">
        <v>852</v>
      </c>
      <c r="N20" s="20" t="s">
        <v>852</v>
      </c>
      <c r="O20" s="20" t="s">
        <v>852</v>
      </c>
      <c r="P20" s="20" t="s">
        <v>852</v>
      </c>
      <c r="Q20" s="20" t="s">
        <v>852</v>
      </c>
      <c r="R20" s="20" t="s">
        <v>854</v>
      </c>
      <c r="S20" s="21" t="s">
        <v>852</v>
      </c>
      <c r="T20" s="28" t="str">
        <f t="shared" si="0"/>
        <v/>
      </c>
      <c r="U20" s="306" t="str">
        <f>IF(COUNTIF(個票ｰ1002!$U$76:$U$165,$C20),"○","")</f>
        <v/>
      </c>
      <c r="V20" s="306" t="str">
        <f t="shared" si="1"/>
        <v/>
      </c>
    </row>
    <row r="21" spans="1:22" ht="14.25">
      <c r="A21" s="1627"/>
      <c r="B21" s="1624"/>
      <c r="C21" s="376" t="s">
        <v>137</v>
      </c>
      <c r="D21" s="302"/>
      <c r="E21" s="19" t="s">
        <v>851</v>
      </c>
      <c r="F21" s="19" t="s">
        <v>851</v>
      </c>
      <c r="G21" s="20" t="s">
        <v>852</v>
      </c>
      <c r="H21" s="20" t="s">
        <v>853</v>
      </c>
      <c r="I21" s="20" t="s">
        <v>852</v>
      </c>
      <c r="J21" s="20" t="s">
        <v>852</v>
      </c>
      <c r="K21" s="20" t="s">
        <v>853</v>
      </c>
      <c r="L21" s="20" t="s">
        <v>854</v>
      </c>
      <c r="M21" s="20" t="s">
        <v>852</v>
      </c>
      <c r="N21" s="20" t="s">
        <v>852</v>
      </c>
      <c r="O21" s="20" t="s">
        <v>852</v>
      </c>
      <c r="P21" s="20" t="s">
        <v>852</v>
      </c>
      <c r="Q21" s="20" t="s">
        <v>852</v>
      </c>
      <c r="R21" s="20" t="s">
        <v>854</v>
      </c>
      <c r="S21" s="21" t="s">
        <v>852</v>
      </c>
      <c r="T21" s="28" t="str">
        <f t="shared" si="0"/>
        <v/>
      </c>
      <c r="U21" s="306" t="str">
        <f>IF(COUNTIF(個票ｰ1002!$U$76:$U$165,$C21),"○","")</f>
        <v/>
      </c>
      <c r="V21" s="306" t="str">
        <f t="shared" si="1"/>
        <v/>
      </c>
    </row>
    <row r="22" spans="1:22" ht="14.25">
      <c r="A22" s="1627"/>
      <c r="B22" s="1624"/>
      <c r="C22" s="376" t="s">
        <v>143</v>
      </c>
      <c r="D22" s="302"/>
      <c r="E22" s="19" t="s">
        <v>851</v>
      </c>
      <c r="F22" s="19" t="s">
        <v>851</v>
      </c>
      <c r="G22" s="20" t="s">
        <v>854</v>
      </c>
      <c r="H22" s="20" t="s">
        <v>853</v>
      </c>
      <c r="I22" s="20" t="s">
        <v>852</v>
      </c>
      <c r="J22" s="20" t="s">
        <v>852</v>
      </c>
      <c r="K22" s="20" t="s">
        <v>853</v>
      </c>
      <c r="L22" s="20" t="s">
        <v>854</v>
      </c>
      <c r="M22" s="20" t="s">
        <v>854</v>
      </c>
      <c r="N22" s="20" t="s">
        <v>854</v>
      </c>
      <c r="O22" s="20" t="s">
        <v>854</v>
      </c>
      <c r="P22" s="20" t="s">
        <v>852</v>
      </c>
      <c r="Q22" s="20" t="s">
        <v>852</v>
      </c>
      <c r="R22" s="20" t="s">
        <v>854</v>
      </c>
      <c r="S22" s="21" t="s">
        <v>852</v>
      </c>
      <c r="T22" s="28" t="str">
        <f t="shared" si="0"/>
        <v/>
      </c>
      <c r="U22" s="306" t="str">
        <f>IF(COUNTIF(個票ｰ1002!$U$76:$U$165,$C22),"○","")</f>
        <v/>
      </c>
      <c r="V22" s="306" t="str">
        <f t="shared" si="1"/>
        <v/>
      </c>
    </row>
    <row r="23" spans="1:22" ht="14.25">
      <c r="A23" s="1627"/>
      <c r="B23" s="1624"/>
      <c r="C23" s="376" t="s">
        <v>857</v>
      </c>
      <c r="D23" s="302"/>
      <c r="E23" s="19" t="s">
        <v>851</v>
      </c>
      <c r="F23" s="19" t="s">
        <v>851</v>
      </c>
      <c r="G23" s="20" t="s">
        <v>854</v>
      </c>
      <c r="H23" s="20" t="s">
        <v>853</v>
      </c>
      <c r="I23" s="20" t="s">
        <v>852</v>
      </c>
      <c r="J23" s="20" t="s">
        <v>852</v>
      </c>
      <c r="K23" s="20" t="s">
        <v>853</v>
      </c>
      <c r="L23" s="20" t="s">
        <v>854</v>
      </c>
      <c r="M23" s="20" t="s">
        <v>852</v>
      </c>
      <c r="N23" s="20" t="s">
        <v>852</v>
      </c>
      <c r="O23" s="20" t="s">
        <v>852</v>
      </c>
      <c r="P23" s="20" t="s">
        <v>852</v>
      </c>
      <c r="Q23" s="20" t="s">
        <v>852</v>
      </c>
      <c r="R23" s="20" t="s">
        <v>854</v>
      </c>
      <c r="S23" s="21" t="s">
        <v>852</v>
      </c>
      <c r="T23" s="28" t="str">
        <f t="shared" si="0"/>
        <v/>
      </c>
      <c r="U23" s="306" t="str">
        <f>IF(COUNTIF(個票ｰ1002!$U$76:$U$165,$C23),"○","")</f>
        <v/>
      </c>
      <c r="V23" s="306" t="str">
        <f t="shared" si="1"/>
        <v/>
      </c>
    </row>
    <row r="24" spans="1:22" ht="14.25">
      <c r="A24" s="1627"/>
      <c r="B24" s="1624"/>
      <c r="C24" s="376" t="s">
        <v>153</v>
      </c>
      <c r="D24" s="302"/>
      <c r="E24" s="20" t="s">
        <v>853</v>
      </c>
      <c r="F24" s="20" t="s">
        <v>853</v>
      </c>
      <c r="G24" s="20" t="s">
        <v>852</v>
      </c>
      <c r="H24" s="20" t="s">
        <v>853</v>
      </c>
      <c r="I24" s="20" t="s">
        <v>853</v>
      </c>
      <c r="J24" s="20" t="s">
        <v>853</v>
      </c>
      <c r="K24" s="20" t="s">
        <v>854</v>
      </c>
      <c r="L24" s="20" t="s">
        <v>852</v>
      </c>
      <c r="M24" s="20" t="s">
        <v>852</v>
      </c>
      <c r="N24" s="20" t="s">
        <v>852</v>
      </c>
      <c r="O24" s="20" t="s">
        <v>852</v>
      </c>
      <c r="P24" s="20" t="s">
        <v>852</v>
      </c>
      <c r="Q24" s="20" t="s">
        <v>852</v>
      </c>
      <c r="R24" s="20" t="s">
        <v>854</v>
      </c>
      <c r="S24" s="21" t="s">
        <v>852</v>
      </c>
      <c r="T24" s="28" t="str">
        <f t="shared" si="0"/>
        <v/>
      </c>
      <c r="U24" s="306" t="str">
        <f>IF(COUNTIF(個票ｰ1002!$U$76:$U$165,$C24),"○","")</f>
        <v/>
      </c>
      <c r="V24" s="306" t="str">
        <f t="shared" si="1"/>
        <v/>
      </c>
    </row>
    <row r="25" spans="1:22" ht="14.25">
      <c r="A25" s="1627"/>
      <c r="B25" s="1624"/>
      <c r="C25" s="376" t="s">
        <v>156</v>
      </c>
      <c r="D25" s="302"/>
      <c r="E25" s="20" t="s">
        <v>853</v>
      </c>
      <c r="F25" s="20" t="s">
        <v>853</v>
      </c>
      <c r="G25" s="20" t="s">
        <v>852</v>
      </c>
      <c r="H25" s="20" t="s">
        <v>854</v>
      </c>
      <c r="I25" s="20" t="s">
        <v>854</v>
      </c>
      <c r="J25" s="20" t="s">
        <v>853</v>
      </c>
      <c r="K25" s="20" t="s">
        <v>854</v>
      </c>
      <c r="L25" s="20" t="s">
        <v>852</v>
      </c>
      <c r="M25" s="20" t="s">
        <v>852</v>
      </c>
      <c r="N25" s="20" t="s">
        <v>852</v>
      </c>
      <c r="O25" s="20" t="s">
        <v>852</v>
      </c>
      <c r="P25" s="20" t="s">
        <v>852</v>
      </c>
      <c r="Q25" s="20" t="s">
        <v>852</v>
      </c>
      <c r="R25" s="20" t="s">
        <v>854</v>
      </c>
      <c r="S25" s="21" t="s">
        <v>852</v>
      </c>
      <c r="T25" s="28" t="str">
        <f t="shared" si="0"/>
        <v/>
      </c>
      <c r="U25" s="306" t="str">
        <f>IF(COUNTIF(個票ｰ1002!$U$76:$U$165,$C25),"○","")</f>
        <v/>
      </c>
      <c r="V25" s="306" t="str">
        <f t="shared" si="1"/>
        <v/>
      </c>
    </row>
    <row r="26" spans="1:22" ht="14.25">
      <c r="A26" s="1627"/>
      <c r="B26" s="1624" t="s">
        <v>159</v>
      </c>
      <c r="C26" s="376" t="s">
        <v>158</v>
      </c>
      <c r="D26" s="302"/>
      <c r="E26" s="20" t="s">
        <v>853</v>
      </c>
      <c r="F26" s="20" t="s">
        <v>853</v>
      </c>
      <c r="G26" s="20" t="s">
        <v>854</v>
      </c>
      <c r="H26" s="19" t="s">
        <v>851</v>
      </c>
      <c r="I26" s="19" t="s">
        <v>851</v>
      </c>
      <c r="J26" s="20" t="s">
        <v>854</v>
      </c>
      <c r="K26" s="20" t="s">
        <v>853</v>
      </c>
      <c r="L26" s="20" t="s">
        <v>854</v>
      </c>
      <c r="M26" s="20" t="s">
        <v>854</v>
      </c>
      <c r="N26" s="20" t="s">
        <v>854</v>
      </c>
      <c r="O26" s="20" t="s">
        <v>854</v>
      </c>
      <c r="P26" s="20" t="s">
        <v>852</v>
      </c>
      <c r="Q26" s="20" t="s">
        <v>854</v>
      </c>
      <c r="R26" s="20" t="s">
        <v>854</v>
      </c>
      <c r="S26" s="21" t="s">
        <v>852</v>
      </c>
      <c r="T26" s="28" t="str">
        <f t="shared" si="0"/>
        <v/>
      </c>
      <c r="U26" s="306" t="str">
        <f>IF(COUNTIF(個票ｰ1002!$U$76:$U$165,$C26),"○","")</f>
        <v/>
      </c>
      <c r="V26" s="306" t="str">
        <f t="shared" si="1"/>
        <v/>
      </c>
    </row>
    <row r="27" spans="1:22" ht="14.25">
      <c r="A27" s="1627"/>
      <c r="B27" s="1624"/>
      <c r="C27" s="376" t="s">
        <v>161</v>
      </c>
      <c r="D27" s="302"/>
      <c r="E27" s="20" t="s">
        <v>853</v>
      </c>
      <c r="F27" s="20" t="s">
        <v>853</v>
      </c>
      <c r="G27" s="20" t="s">
        <v>854</v>
      </c>
      <c r="H27" s="19" t="s">
        <v>851</v>
      </c>
      <c r="I27" s="19" t="s">
        <v>851</v>
      </c>
      <c r="J27" s="20" t="s">
        <v>854</v>
      </c>
      <c r="K27" s="20" t="s">
        <v>853</v>
      </c>
      <c r="L27" s="20" t="s">
        <v>854</v>
      </c>
      <c r="M27" s="20" t="s">
        <v>854</v>
      </c>
      <c r="N27" s="20" t="s">
        <v>854</v>
      </c>
      <c r="O27" s="20" t="s">
        <v>854</v>
      </c>
      <c r="P27" s="20" t="s">
        <v>852</v>
      </c>
      <c r="Q27" s="20" t="s">
        <v>854</v>
      </c>
      <c r="R27" s="20" t="s">
        <v>854</v>
      </c>
      <c r="S27" s="21" t="s">
        <v>852</v>
      </c>
      <c r="T27" s="28" t="str">
        <f t="shared" si="0"/>
        <v/>
      </c>
      <c r="U27" s="306" t="str">
        <f>IF(COUNTIF(個票ｰ1002!$U$76:$U$165,$C27),"○","")</f>
        <v/>
      </c>
      <c r="V27" s="306" t="str">
        <f t="shared" si="1"/>
        <v/>
      </c>
    </row>
    <row r="28" spans="1:22" ht="14.25">
      <c r="A28" s="1627"/>
      <c r="B28" s="1624"/>
      <c r="C28" s="376" t="s">
        <v>163</v>
      </c>
      <c r="D28" s="302"/>
      <c r="E28" s="20" t="s">
        <v>852</v>
      </c>
      <c r="F28" s="20" t="s">
        <v>852</v>
      </c>
      <c r="G28" s="20" t="s">
        <v>852</v>
      </c>
      <c r="H28" s="20" t="s">
        <v>853</v>
      </c>
      <c r="I28" s="19" t="s">
        <v>851</v>
      </c>
      <c r="J28" s="20" t="s">
        <v>854</v>
      </c>
      <c r="K28" s="20" t="s">
        <v>854</v>
      </c>
      <c r="L28" s="20" t="s">
        <v>852</v>
      </c>
      <c r="M28" s="20" t="s">
        <v>854</v>
      </c>
      <c r="N28" s="20" t="s">
        <v>853</v>
      </c>
      <c r="O28" s="20" t="s">
        <v>852</v>
      </c>
      <c r="P28" s="20" t="s">
        <v>852</v>
      </c>
      <c r="Q28" s="20" t="s">
        <v>852</v>
      </c>
      <c r="R28" s="20" t="s">
        <v>854</v>
      </c>
      <c r="S28" s="21" t="s">
        <v>852</v>
      </c>
      <c r="T28" s="28" t="str">
        <f t="shared" si="0"/>
        <v/>
      </c>
      <c r="U28" s="306" t="str">
        <f>IF(COUNTIF(個票ｰ1002!$U$76:$U$165,$C28),"○","")</f>
        <v/>
      </c>
      <c r="V28" s="306" t="str">
        <f t="shared" si="1"/>
        <v/>
      </c>
    </row>
    <row r="29" spans="1:22" ht="14.25">
      <c r="A29" s="1627"/>
      <c r="B29" s="1624"/>
      <c r="C29" s="376" t="s">
        <v>165</v>
      </c>
      <c r="D29" s="302"/>
      <c r="E29" s="20" t="s">
        <v>854</v>
      </c>
      <c r="F29" s="20" t="s">
        <v>854</v>
      </c>
      <c r="G29" s="20" t="s">
        <v>854</v>
      </c>
      <c r="H29" s="19" t="s">
        <v>851</v>
      </c>
      <c r="I29" s="19" t="s">
        <v>851</v>
      </c>
      <c r="J29" s="20" t="s">
        <v>854</v>
      </c>
      <c r="K29" s="20" t="s">
        <v>853</v>
      </c>
      <c r="L29" s="20" t="s">
        <v>853</v>
      </c>
      <c r="M29" s="20" t="s">
        <v>854</v>
      </c>
      <c r="N29" s="20" t="s">
        <v>853</v>
      </c>
      <c r="O29" s="20" t="s">
        <v>852</v>
      </c>
      <c r="P29" s="20" t="s">
        <v>854</v>
      </c>
      <c r="Q29" s="20" t="s">
        <v>852</v>
      </c>
      <c r="R29" s="20" t="s">
        <v>854</v>
      </c>
      <c r="S29" s="21" t="s">
        <v>852</v>
      </c>
      <c r="T29" s="28" t="str">
        <f t="shared" si="0"/>
        <v/>
      </c>
      <c r="U29" s="306" t="str">
        <f>IF(COUNTIF(個票ｰ1002!$U$76:$U$165,$C29),"○","")</f>
        <v/>
      </c>
      <c r="V29" s="306" t="str">
        <f t="shared" si="1"/>
        <v/>
      </c>
    </row>
    <row r="30" spans="1:22" ht="14.25">
      <c r="A30" s="1627"/>
      <c r="B30" s="1624"/>
      <c r="C30" s="376" t="s">
        <v>167</v>
      </c>
      <c r="D30" s="302"/>
      <c r="E30" s="20" t="s">
        <v>852</v>
      </c>
      <c r="F30" s="20" t="s">
        <v>852</v>
      </c>
      <c r="G30" s="20" t="s">
        <v>852</v>
      </c>
      <c r="H30" s="20" t="s">
        <v>854</v>
      </c>
      <c r="I30" s="20" t="s">
        <v>854</v>
      </c>
      <c r="J30" s="19" t="s">
        <v>851</v>
      </c>
      <c r="K30" s="20" t="s">
        <v>852</v>
      </c>
      <c r="L30" s="20" t="s">
        <v>852</v>
      </c>
      <c r="M30" s="20" t="s">
        <v>852</v>
      </c>
      <c r="N30" s="20" t="s">
        <v>854</v>
      </c>
      <c r="O30" s="20" t="s">
        <v>852</v>
      </c>
      <c r="P30" s="20" t="s">
        <v>852</v>
      </c>
      <c r="Q30" s="20" t="s">
        <v>852</v>
      </c>
      <c r="R30" s="20" t="s">
        <v>854</v>
      </c>
      <c r="S30" s="21" t="s">
        <v>852</v>
      </c>
      <c r="T30" s="28" t="str">
        <f t="shared" si="0"/>
        <v/>
      </c>
      <c r="U30" s="306" t="str">
        <f>IF(COUNTIF(個票ｰ1002!$U$76:$U$165,$C30),"○","")</f>
        <v/>
      </c>
      <c r="V30" s="306" t="str">
        <f t="shared" si="1"/>
        <v/>
      </c>
    </row>
    <row r="31" spans="1:22" ht="13.5" customHeight="1">
      <c r="A31" s="1623" t="s">
        <v>170</v>
      </c>
      <c r="B31" s="1624" t="s">
        <v>858</v>
      </c>
      <c r="C31" s="376" t="s">
        <v>169</v>
      </c>
      <c r="D31" s="302"/>
      <c r="E31" s="20" t="s">
        <v>853</v>
      </c>
      <c r="F31" s="20" t="s">
        <v>853</v>
      </c>
      <c r="G31" s="20" t="s">
        <v>853</v>
      </c>
      <c r="H31" s="20" t="s">
        <v>854</v>
      </c>
      <c r="I31" s="20" t="s">
        <v>852</v>
      </c>
      <c r="J31" s="20" t="s">
        <v>852</v>
      </c>
      <c r="K31" s="19" t="s">
        <v>851</v>
      </c>
      <c r="L31" s="20" t="s">
        <v>853</v>
      </c>
      <c r="M31" s="20" t="s">
        <v>853</v>
      </c>
      <c r="N31" s="20" t="s">
        <v>853</v>
      </c>
      <c r="O31" s="20" t="s">
        <v>853</v>
      </c>
      <c r="P31" s="20" t="s">
        <v>853</v>
      </c>
      <c r="Q31" s="20" t="s">
        <v>853</v>
      </c>
      <c r="R31" s="20" t="s">
        <v>853</v>
      </c>
      <c r="S31" s="21" t="s">
        <v>854</v>
      </c>
      <c r="T31" s="28" t="str">
        <f t="shared" si="0"/>
        <v/>
      </c>
      <c r="U31" s="306" t="str">
        <f>IF(COUNTIF(個票ｰ1002!$U$76:$U$165,$C31),"○","")</f>
        <v/>
      </c>
      <c r="V31" s="306" t="str">
        <f t="shared" si="1"/>
        <v/>
      </c>
    </row>
    <row r="32" spans="1:22" ht="14.25">
      <c r="A32" s="1623"/>
      <c r="B32" s="1624"/>
      <c r="C32" s="376" t="s">
        <v>172</v>
      </c>
      <c r="D32" s="302"/>
      <c r="E32" s="20" t="s">
        <v>853</v>
      </c>
      <c r="F32" s="20" t="s">
        <v>853</v>
      </c>
      <c r="G32" s="20" t="s">
        <v>854</v>
      </c>
      <c r="H32" s="20" t="s">
        <v>854</v>
      </c>
      <c r="I32" s="20" t="s">
        <v>852</v>
      </c>
      <c r="J32" s="20" t="s">
        <v>852</v>
      </c>
      <c r="K32" s="19" t="s">
        <v>851</v>
      </c>
      <c r="L32" s="20" t="s">
        <v>854</v>
      </c>
      <c r="M32" s="20" t="s">
        <v>854</v>
      </c>
      <c r="N32" s="20" t="s">
        <v>854</v>
      </c>
      <c r="O32" s="20" t="s">
        <v>854</v>
      </c>
      <c r="P32" s="20" t="s">
        <v>854</v>
      </c>
      <c r="Q32" s="20" t="s">
        <v>854</v>
      </c>
      <c r="R32" s="20" t="s">
        <v>853</v>
      </c>
      <c r="S32" s="21" t="s">
        <v>854</v>
      </c>
      <c r="T32" s="28" t="str">
        <f t="shared" si="0"/>
        <v/>
      </c>
      <c r="U32" s="306" t="str">
        <f>IF(COUNTIF(個票ｰ1002!$U$76:$U$165,$C32),"○","")</f>
        <v/>
      </c>
      <c r="V32" s="306" t="str">
        <f t="shared" si="1"/>
        <v/>
      </c>
    </row>
    <row r="33" spans="1:22" ht="14.25">
      <c r="A33" s="1623"/>
      <c r="B33" s="1624"/>
      <c r="C33" s="376" t="s">
        <v>173</v>
      </c>
      <c r="D33" s="302"/>
      <c r="E33" s="20" t="s">
        <v>854</v>
      </c>
      <c r="F33" s="20" t="s">
        <v>854</v>
      </c>
      <c r="G33" s="20" t="s">
        <v>854</v>
      </c>
      <c r="H33" s="20" t="s">
        <v>854</v>
      </c>
      <c r="I33" s="20" t="s">
        <v>852</v>
      </c>
      <c r="J33" s="20" t="s">
        <v>852</v>
      </c>
      <c r="K33" s="19" t="s">
        <v>851</v>
      </c>
      <c r="L33" s="20" t="s">
        <v>853</v>
      </c>
      <c r="M33" s="20" t="s">
        <v>854</v>
      </c>
      <c r="N33" s="20" t="s">
        <v>854</v>
      </c>
      <c r="O33" s="20" t="s">
        <v>854</v>
      </c>
      <c r="P33" s="20" t="s">
        <v>854</v>
      </c>
      <c r="Q33" s="20" t="s">
        <v>854</v>
      </c>
      <c r="R33" s="20" t="s">
        <v>853</v>
      </c>
      <c r="S33" s="21" t="s">
        <v>854</v>
      </c>
      <c r="T33" s="28" t="str">
        <f t="shared" si="0"/>
        <v/>
      </c>
      <c r="U33" s="306" t="str">
        <f>IF(COUNTIF(個票ｰ1002!$U$76:$U$165,$C33),"○","")</f>
        <v/>
      </c>
      <c r="V33" s="306" t="str">
        <f t="shared" si="1"/>
        <v/>
      </c>
    </row>
    <row r="34" spans="1:22" ht="14.25">
      <c r="A34" s="1623"/>
      <c r="B34" s="1624" t="s">
        <v>859</v>
      </c>
      <c r="C34" s="376" t="s">
        <v>174</v>
      </c>
      <c r="D34" s="302"/>
      <c r="E34" s="20" t="s">
        <v>852</v>
      </c>
      <c r="F34" s="20" t="s">
        <v>852</v>
      </c>
      <c r="G34" s="20" t="s">
        <v>852</v>
      </c>
      <c r="H34" s="20" t="s">
        <v>852</v>
      </c>
      <c r="I34" s="20" t="s">
        <v>852</v>
      </c>
      <c r="J34" s="20" t="s">
        <v>852</v>
      </c>
      <c r="K34" s="20" t="s">
        <v>854</v>
      </c>
      <c r="L34" s="19" t="s">
        <v>851</v>
      </c>
      <c r="M34" s="20" t="s">
        <v>854</v>
      </c>
      <c r="N34" s="20" t="s">
        <v>854</v>
      </c>
      <c r="O34" s="20" t="s">
        <v>854</v>
      </c>
      <c r="P34" s="20" t="s">
        <v>854</v>
      </c>
      <c r="Q34" s="20" t="s">
        <v>854</v>
      </c>
      <c r="R34" s="20" t="s">
        <v>854</v>
      </c>
      <c r="S34" s="21" t="s">
        <v>854</v>
      </c>
      <c r="T34" s="28" t="str">
        <f t="shared" si="0"/>
        <v/>
      </c>
      <c r="U34" s="306" t="str">
        <f>IF(COUNTIF(個票ｰ1002!$U$76:$U$165,$C34),"○","")</f>
        <v/>
      </c>
      <c r="V34" s="306" t="str">
        <f t="shared" si="1"/>
        <v/>
      </c>
    </row>
    <row r="35" spans="1:22" ht="14.25">
      <c r="A35" s="1623"/>
      <c r="B35" s="1624"/>
      <c r="C35" s="376" t="s">
        <v>176</v>
      </c>
      <c r="D35" s="302"/>
      <c r="E35" s="20" t="s">
        <v>852</v>
      </c>
      <c r="F35" s="20" t="s">
        <v>852</v>
      </c>
      <c r="G35" s="20" t="s">
        <v>852</v>
      </c>
      <c r="H35" s="20" t="s">
        <v>852</v>
      </c>
      <c r="I35" s="20" t="s">
        <v>852</v>
      </c>
      <c r="J35" s="20" t="s">
        <v>852</v>
      </c>
      <c r="K35" s="20" t="s">
        <v>854</v>
      </c>
      <c r="L35" s="19" t="s">
        <v>851</v>
      </c>
      <c r="M35" s="20" t="s">
        <v>854</v>
      </c>
      <c r="N35" s="20" t="s">
        <v>854</v>
      </c>
      <c r="O35" s="20" t="s">
        <v>854</v>
      </c>
      <c r="P35" s="20" t="s">
        <v>854</v>
      </c>
      <c r="Q35" s="20" t="s">
        <v>854</v>
      </c>
      <c r="R35" s="20" t="s">
        <v>854</v>
      </c>
      <c r="S35" s="21" t="s">
        <v>854</v>
      </c>
      <c r="T35" s="28" t="str">
        <f t="shared" si="0"/>
        <v/>
      </c>
      <c r="U35" s="306" t="str">
        <f>IF(COUNTIF(個票ｰ1002!$U$76:$U$165,$C35),"○","")</f>
        <v/>
      </c>
      <c r="V35" s="306" t="str">
        <f t="shared" si="1"/>
        <v/>
      </c>
    </row>
    <row r="36" spans="1:22" ht="14.25">
      <c r="A36" s="1623"/>
      <c r="B36" s="1624" t="s">
        <v>860</v>
      </c>
      <c r="C36" s="376" t="s">
        <v>177</v>
      </c>
      <c r="D36" s="302"/>
      <c r="E36" s="20" t="s">
        <v>852</v>
      </c>
      <c r="F36" s="20" t="s">
        <v>852</v>
      </c>
      <c r="G36" s="20" t="s">
        <v>852</v>
      </c>
      <c r="H36" s="20" t="s">
        <v>852</v>
      </c>
      <c r="I36" s="20" t="s">
        <v>852</v>
      </c>
      <c r="J36" s="20" t="s">
        <v>852</v>
      </c>
      <c r="K36" s="20" t="s">
        <v>854</v>
      </c>
      <c r="L36" s="20" t="s">
        <v>854</v>
      </c>
      <c r="M36" s="19" t="s">
        <v>851</v>
      </c>
      <c r="N36" s="20" t="s">
        <v>854</v>
      </c>
      <c r="O36" s="20" t="s">
        <v>853</v>
      </c>
      <c r="P36" s="20" t="s">
        <v>853</v>
      </c>
      <c r="Q36" s="20" t="s">
        <v>854</v>
      </c>
      <c r="R36" s="20" t="s">
        <v>854</v>
      </c>
      <c r="S36" s="21" t="s">
        <v>854</v>
      </c>
      <c r="T36" s="28" t="str">
        <f t="shared" si="0"/>
        <v/>
      </c>
      <c r="U36" s="306" t="str">
        <f>IF(COUNTIF(個票ｰ1002!$U$76:$U$165,$C36),"○","")</f>
        <v/>
      </c>
      <c r="V36" s="306" t="str">
        <f t="shared" si="1"/>
        <v/>
      </c>
    </row>
    <row r="37" spans="1:22" ht="14.25">
      <c r="A37" s="1623"/>
      <c r="B37" s="1624"/>
      <c r="C37" s="376" t="s">
        <v>179</v>
      </c>
      <c r="D37" s="302"/>
      <c r="E37" s="20" t="s">
        <v>852</v>
      </c>
      <c r="F37" s="20" t="s">
        <v>852</v>
      </c>
      <c r="G37" s="20" t="s">
        <v>852</v>
      </c>
      <c r="H37" s="20" t="s">
        <v>852</v>
      </c>
      <c r="I37" s="20" t="s">
        <v>852</v>
      </c>
      <c r="J37" s="20" t="s">
        <v>852</v>
      </c>
      <c r="K37" s="20" t="s">
        <v>854</v>
      </c>
      <c r="L37" s="20" t="s">
        <v>854</v>
      </c>
      <c r="M37" s="19" t="s">
        <v>851</v>
      </c>
      <c r="N37" s="20" t="s">
        <v>854</v>
      </c>
      <c r="O37" s="20" t="s">
        <v>853</v>
      </c>
      <c r="P37" s="20" t="s">
        <v>853</v>
      </c>
      <c r="Q37" s="20" t="s">
        <v>854</v>
      </c>
      <c r="R37" s="20" t="s">
        <v>854</v>
      </c>
      <c r="S37" s="21" t="s">
        <v>854</v>
      </c>
      <c r="T37" s="28" t="str">
        <f t="shared" si="0"/>
        <v/>
      </c>
      <c r="U37" s="306" t="str">
        <f>IF(COUNTIF(個票ｰ1002!$U$76:$U$165,$C37),"○","")</f>
        <v/>
      </c>
      <c r="V37" s="306" t="str">
        <f t="shared" si="1"/>
        <v/>
      </c>
    </row>
    <row r="38" spans="1:22" ht="13.5" customHeight="1">
      <c r="A38" s="1623" t="s">
        <v>181</v>
      </c>
      <c r="B38" s="1624" t="s">
        <v>182</v>
      </c>
      <c r="C38" s="376" t="s">
        <v>180</v>
      </c>
      <c r="D38" s="302"/>
      <c r="E38" s="20" t="s">
        <v>852</v>
      </c>
      <c r="F38" s="20" t="s">
        <v>852</v>
      </c>
      <c r="G38" s="20" t="s">
        <v>852</v>
      </c>
      <c r="H38" s="20" t="s">
        <v>852</v>
      </c>
      <c r="I38" s="20" t="s">
        <v>854</v>
      </c>
      <c r="J38" s="20" t="s">
        <v>852</v>
      </c>
      <c r="K38" s="20" t="s">
        <v>852</v>
      </c>
      <c r="L38" s="20" t="s">
        <v>853</v>
      </c>
      <c r="M38" s="20" t="s">
        <v>853</v>
      </c>
      <c r="N38" s="19" t="s">
        <v>851</v>
      </c>
      <c r="O38" s="19" t="s">
        <v>851</v>
      </c>
      <c r="P38" s="19" t="s">
        <v>851</v>
      </c>
      <c r="Q38" s="20" t="s">
        <v>853</v>
      </c>
      <c r="R38" s="20" t="s">
        <v>854</v>
      </c>
      <c r="S38" s="21" t="s">
        <v>853</v>
      </c>
      <c r="T38" s="28" t="str">
        <f t="shared" si="0"/>
        <v/>
      </c>
      <c r="U38" s="306" t="str">
        <f>IF(COUNTIF(個票ｰ1002!$U$76:$U$165,$C38),"○","")</f>
        <v/>
      </c>
      <c r="V38" s="306" t="str">
        <f t="shared" si="1"/>
        <v/>
      </c>
    </row>
    <row r="39" spans="1:22" ht="14.25">
      <c r="A39" s="1623"/>
      <c r="B39" s="1624"/>
      <c r="C39" s="376" t="s">
        <v>183</v>
      </c>
      <c r="D39" s="302"/>
      <c r="E39" s="20" t="s">
        <v>852</v>
      </c>
      <c r="F39" s="20" t="s">
        <v>852</v>
      </c>
      <c r="G39" s="20" t="s">
        <v>852</v>
      </c>
      <c r="H39" s="20" t="s">
        <v>852</v>
      </c>
      <c r="I39" s="20" t="s">
        <v>853</v>
      </c>
      <c r="J39" s="20" t="s">
        <v>852</v>
      </c>
      <c r="K39" s="20" t="s">
        <v>853</v>
      </c>
      <c r="L39" s="20" t="s">
        <v>853</v>
      </c>
      <c r="M39" s="20" t="s">
        <v>853</v>
      </c>
      <c r="N39" s="19" t="s">
        <v>851</v>
      </c>
      <c r="O39" s="19" t="s">
        <v>851</v>
      </c>
      <c r="P39" s="20" t="s">
        <v>853</v>
      </c>
      <c r="Q39" s="20" t="s">
        <v>853</v>
      </c>
      <c r="R39" s="20" t="s">
        <v>852</v>
      </c>
      <c r="S39" s="21" t="s">
        <v>853</v>
      </c>
      <c r="T39" s="28" t="str">
        <f t="shared" si="0"/>
        <v/>
      </c>
      <c r="U39" s="306" t="str">
        <f>IF(COUNTIF(個票ｰ1002!$U$76:$U$165,$C39),"○","")</f>
        <v/>
      </c>
      <c r="V39" s="306" t="str">
        <f t="shared" si="1"/>
        <v/>
      </c>
    </row>
    <row r="40" spans="1:22" ht="14.25">
      <c r="A40" s="1623"/>
      <c r="B40" s="1624"/>
      <c r="C40" s="376" t="s">
        <v>184</v>
      </c>
      <c r="D40" s="302"/>
      <c r="E40" s="20" t="s">
        <v>852</v>
      </c>
      <c r="F40" s="20" t="s">
        <v>852</v>
      </c>
      <c r="G40" s="20" t="s">
        <v>852</v>
      </c>
      <c r="H40" s="20" t="s">
        <v>852</v>
      </c>
      <c r="I40" s="20" t="s">
        <v>854</v>
      </c>
      <c r="J40" s="20" t="s">
        <v>852</v>
      </c>
      <c r="K40" s="20" t="s">
        <v>854</v>
      </c>
      <c r="L40" s="20" t="s">
        <v>854</v>
      </c>
      <c r="M40" s="20" t="s">
        <v>853</v>
      </c>
      <c r="N40" s="19" t="s">
        <v>851</v>
      </c>
      <c r="O40" s="19" t="s">
        <v>851</v>
      </c>
      <c r="P40" s="20" t="s">
        <v>853</v>
      </c>
      <c r="Q40" s="20" t="s">
        <v>853</v>
      </c>
      <c r="R40" s="20" t="s">
        <v>854</v>
      </c>
      <c r="S40" s="21" t="s">
        <v>853</v>
      </c>
      <c r="T40" s="28" t="str">
        <f t="shared" si="0"/>
        <v/>
      </c>
      <c r="U40" s="306" t="str">
        <f>IF(COUNTIF(個票ｰ1002!$U$76:$U$165,$C40),"○","")</f>
        <v/>
      </c>
      <c r="V40" s="306" t="str">
        <f t="shared" si="1"/>
        <v/>
      </c>
    </row>
    <row r="41" spans="1:22" ht="14.25">
      <c r="A41" s="1623"/>
      <c r="B41" s="1624"/>
      <c r="C41" s="376" t="s">
        <v>185</v>
      </c>
      <c r="D41" s="302"/>
      <c r="E41" s="20" t="s">
        <v>854</v>
      </c>
      <c r="F41" s="20" t="s">
        <v>854</v>
      </c>
      <c r="G41" s="20" t="s">
        <v>854</v>
      </c>
      <c r="H41" s="20" t="s">
        <v>852</v>
      </c>
      <c r="I41" s="20" t="s">
        <v>854</v>
      </c>
      <c r="J41" s="20" t="s">
        <v>852</v>
      </c>
      <c r="K41" s="20" t="s">
        <v>854</v>
      </c>
      <c r="L41" s="20" t="s">
        <v>854</v>
      </c>
      <c r="M41" s="20" t="s">
        <v>853</v>
      </c>
      <c r="N41" s="19" t="s">
        <v>851</v>
      </c>
      <c r="O41" s="19" t="s">
        <v>851</v>
      </c>
      <c r="P41" s="20" t="s">
        <v>853</v>
      </c>
      <c r="Q41" s="20" t="s">
        <v>853</v>
      </c>
      <c r="R41" s="20" t="s">
        <v>852</v>
      </c>
      <c r="S41" s="21" t="s">
        <v>853</v>
      </c>
      <c r="T41" s="28" t="str">
        <f t="shared" si="0"/>
        <v/>
      </c>
      <c r="U41" s="306" t="str">
        <f>IF(COUNTIF(個票ｰ1002!$U$76:$U$165,$C41),"○","")</f>
        <v/>
      </c>
      <c r="V41" s="306" t="str">
        <f t="shared" si="1"/>
        <v/>
      </c>
    </row>
    <row r="42" spans="1:22" ht="14.25">
      <c r="A42" s="1623"/>
      <c r="B42" s="1624"/>
      <c r="C42" s="376" t="s">
        <v>186</v>
      </c>
      <c r="D42" s="302"/>
      <c r="E42" s="20" t="s">
        <v>852</v>
      </c>
      <c r="F42" s="20" t="s">
        <v>852</v>
      </c>
      <c r="G42" s="20" t="s">
        <v>852</v>
      </c>
      <c r="H42" s="20" t="s">
        <v>852</v>
      </c>
      <c r="I42" s="20" t="s">
        <v>854</v>
      </c>
      <c r="J42" s="20" t="s">
        <v>852</v>
      </c>
      <c r="K42" s="20" t="s">
        <v>852</v>
      </c>
      <c r="L42" s="20" t="s">
        <v>852</v>
      </c>
      <c r="M42" s="20" t="s">
        <v>854</v>
      </c>
      <c r="N42" s="19" t="s">
        <v>851</v>
      </c>
      <c r="O42" s="19" t="s">
        <v>851</v>
      </c>
      <c r="P42" s="20" t="s">
        <v>853</v>
      </c>
      <c r="Q42" s="20" t="s">
        <v>853</v>
      </c>
      <c r="R42" s="20" t="s">
        <v>852</v>
      </c>
      <c r="S42" s="21" t="s">
        <v>853</v>
      </c>
      <c r="T42" s="28" t="str">
        <f t="shared" si="0"/>
        <v/>
      </c>
      <c r="U42" s="306" t="str">
        <f>IF(COUNTIF(個票ｰ1002!$U$76:$U$165,$C42),"○","")</f>
        <v/>
      </c>
      <c r="V42" s="306" t="str">
        <f t="shared" si="1"/>
        <v/>
      </c>
    </row>
    <row r="43" spans="1:22" ht="14.25">
      <c r="A43" s="1623"/>
      <c r="B43" s="1624"/>
      <c r="C43" s="376" t="s">
        <v>187</v>
      </c>
      <c r="D43" s="302"/>
      <c r="E43" s="20" t="s">
        <v>852</v>
      </c>
      <c r="F43" s="20" t="s">
        <v>852</v>
      </c>
      <c r="G43" s="20" t="s">
        <v>852</v>
      </c>
      <c r="H43" s="20" t="s">
        <v>852</v>
      </c>
      <c r="I43" s="20" t="s">
        <v>854</v>
      </c>
      <c r="J43" s="20" t="s">
        <v>852</v>
      </c>
      <c r="K43" s="20" t="s">
        <v>852</v>
      </c>
      <c r="L43" s="20" t="s">
        <v>852</v>
      </c>
      <c r="M43" s="20" t="s">
        <v>854</v>
      </c>
      <c r="N43" s="19" t="s">
        <v>851</v>
      </c>
      <c r="O43" s="20" t="s">
        <v>853</v>
      </c>
      <c r="P43" s="20" t="s">
        <v>853</v>
      </c>
      <c r="Q43" s="20" t="s">
        <v>853</v>
      </c>
      <c r="R43" s="20" t="s">
        <v>852</v>
      </c>
      <c r="S43" s="21" t="s">
        <v>853</v>
      </c>
      <c r="T43" s="28" t="str">
        <f t="shared" si="0"/>
        <v/>
      </c>
      <c r="U43" s="306" t="str">
        <f>IF(COUNTIF(個票ｰ1002!$U$76:$U$165,$C43),"○","")</f>
        <v/>
      </c>
      <c r="V43" s="306" t="str">
        <f t="shared" si="1"/>
        <v/>
      </c>
    </row>
    <row r="44" spans="1:22" ht="14.25">
      <c r="A44" s="1623"/>
      <c r="B44" s="1624"/>
      <c r="C44" s="376" t="s">
        <v>188</v>
      </c>
      <c r="D44" s="302"/>
      <c r="E44" s="20" t="s">
        <v>852</v>
      </c>
      <c r="F44" s="20" t="s">
        <v>852</v>
      </c>
      <c r="G44" s="20" t="s">
        <v>852</v>
      </c>
      <c r="H44" s="20" t="s">
        <v>852</v>
      </c>
      <c r="I44" s="20" t="s">
        <v>854</v>
      </c>
      <c r="J44" s="20" t="s">
        <v>852</v>
      </c>
      <c r="K44" s="20" t="s">
        <v>852</v>
      </c>
      <c r="L44" s="20" t="s">
        <v>852</v>
      </c>
      <c r="M44" s="20" t="s">
        <v>853</v>
      </c>
      <c r="N44" s="20" t="s">
        <v>853</v>
      </c>
      <c r="O44" s="19" t="s">
        <v>851</v>
      </c>
      <c r="P44" s="20" t="s">
        <v>853</v>
      </c>
      <c r="Q44" s="20" t="s">
        <v>853</v>
      </c>
      <c r="R44" s="20" t="s">
        <v>852</v>
      </c>
      <c r="S44" s="21" t="s">
        <v>853</v>
      </c>
      <c r="T44" s="28" t="str">
        <f t="shared" si="0"/>
        <v/>
      </c>
      <c r="U44" s="306" t="str">
        <f>IF(COUNTIF(個票ｰ1002!$U$76:$U$165,$C44),"○","")</f>
        <v/>
      </c>
      <c r="V44" s="306" t="str">
        <f t="shared" si="1"/>
        <v/>
      </c>
    </row>
    <row r="45" spans="1:22" ht="14.25">
      <c r="A45" s="1623"/>
      <c r="B45" s="1624"/>
      <c r="C45" s="376" t="s">
        <v>189</v>
      </c>
      <c r="D45" s="302"/>
      <c r="E45" s="20" t="s">
        <v>852</v>
      </c>
      <c r="F45" s="20" t="s">
        <v>852</v>
      </c>
      <c r="G45" s="20" t="s">
        <v>852</v>
      </c>
      <c r="H45" s="20" t="s">
        <v>852</v>
      </c>
      <c r="I45" s="20" t="s">
        <v>854</v>
      </c>
      <c r="J45" s="20" t="s">
        <v>852</v>
      </c>
      <c r="K45" s="20" t="s">
        <v>852</v>
      </c>
      <c r="L45" s="20" t="s">
        <v>852</v>
      </c>
      <c r="M45" s="20" t="s">
        <v>853</v>
      </c>
      <c r="N45" s="20" t="s">
        <v>853</v>
      </c>
      <c r="O45" s="19" t="s">
        <v>851</v>
      </c>
      <c r="P45" s="19" t="s">
        <v>851</v>
      </c>
      <c r="Q45" s="20" t="s">
        <v>853</v>
      </c>
      <c r="R45" s="20" t="s">
        <v>853</v>
      </c>
      <c r="S45" s="23" t="s">
        <v>851</v>
      </c>
      <c r="T45" s="28" t="str">
        <f t="shared" si="0"/>
        <v/>
      </c>
      <c r="U45" s="306" t="str">
        <f>IF(COUNTIF(個票ｰ1002!$U$76:$U$165,$C45),"○","")</f>
        <v/>
      </c>
      <c r="V45" s="306" t="str">
        <f t="shared" si="1"/>
        <v/>
      </c>
    </row>
    <row r="46" spans="1:22" ht="14.25">
      <c r="A46" s="1623"/>
      <c r="B46" s="1624"/>
      <c r="C46" s="376" t="s">
        <v>190</v>
      </c>
      <c r="D46" s="302"/>
      <c r="E46" s="20" t="s">
        <v>852</v>
      </c>
      <c r="F46" s="20" t="s">
        <v>852</v>
      </c>
      <c r="G46" s="20" t="s">
        <v>852</v>
      </c>
      <c r="H46" s="20" t="s">
        <v>852</v>
      </c>
      <c r="I46" s="20" t="s">
        <v>854</v>
      </c>
      <c r="J46" s="20" t="s">
        <v>852</v>
      </c>
      <c r="K46" s="20" t="s">
        <v>854</v>
      </c>
      <c r="L46" s="20" t="s">
        <v>854</v>
      </c>
      <c r="M46" s="20" t="s">
        <v>854</v>
      </c>
      <c r="N46" s="20" t="s">
        <v>853</v>
      </c>
      <c r="O46" s="20" t="s">
        <v>853</v>
      </c>
      <c r="P46" s="19" t="s">
        <v>851</v>
      </c>
      <c r="Q46" s="20" t="s">
        <v>853</v>
      </c>
      <c r="R46" s="20" t="s">
        <v>854</v>
      </c>
      <c r="S46" s="23" t="s">
        <v>851</v>
      </c>
      <c r="T46" s="28" t="str">
        <f t="shared" si="0"/>
        <v/>
      </c>
      <c r="U46" s="306" t="str">
        <f>IF(COUNTIF(個票ｰ1002!$U$76:$U$165,$C46),"○","")</f>
        <v/>
      </c>
      <c r="V46" s="306" t="str">
        <f t="shared" si="1"/>
        <v/>
      </c>
    </row>
    <row r="47" spans="1:22" ht="14.25">
      <c r="A47" s="1623"/>
      <c r="B47" s="1624"/>
      <c r="C47" s="376" t="s">
        <v>191</v>
      </c>
      <c r="D47" s="302"/>
      <c r="E47" s="20" t="s">
        <v>852</v>
      </c>
      <c r="F47" s="20" t="s">
        <v>852</v>
      </c>
      <c r="G47" s="20" t="s">
        <v>854</v>
      </c>
      <c r="H47" s="20" t="s">
        <v>852</v>
      </c>
      <c r="I47" s="20" t="s">
        <v>854</v>
      </c>
      <c r="J47" s="20" t="s">
        <v>852</v>
      </c>
      <c r="K47" s="20" t="s">
        <v>854</v>
      </c>
      <c r="L47" s="20" t="s">
        <v>854</v>
      </c>
      <c r="M47" s="20" t="s">
        <v>853</v>
      </c>
      <c r="N47" s="20" t="s">
        <v>854</v>
      </c>
      <c r="O47" s="20" t="s">
        <v>853</v>
      </c>
      <c r="P47" s="20" t="s">
        <v>854</v>
      </c>
      <c r="Q47" s="20" t="s">
        <v>854</v>
      </c>
      <c r="R47" s="20" t="s">
        <v>854</v>
      </c>
      <c r="S47" s="21" t="s">
        <v>853</v>
      </c>
      <c r="T47" s="28" t="str">
        <f t="shared" si="0"/>
        <v/>
      </c>
      <c r="U47" s="306" t="str">
        <f>IF(COUNTIF(個票ｰ1002!$U$76:$U$165,$C47),"○","")</f>
        <v/>
      </c>
      <c r="V47" s="306" t="str">
        <f t="shared" si="1"/>
        <v/>
      </c>
    </row>
    <row r="48" spans="1:22" ht="14.25">
      <c r="A48" s="1623"/>
      <c r="B48" s="1624" t="s">
        <v>862</v>
      </c>
      <c r="C48" s="376" t="s">
        <v>192</v>
      </c>
      <c r="D48" s="302"/>
      <c r="E48" s="20" t="s">
        <v>854</v>
      </c>
      <c r="F48" s="20" t="s">
        <v>854</v>
      </c>
      <c r="G48" s="20" t="s">
        <v>854</v>
      </c>
      <c r="H48" s="20" t="s">
        <v>854</v>
      </c>
      <c r="I48" s="20" t="s">
        <v>854</v>
      </c>
      <c r="J48" s="20" t="s">
        <v>852</v>
      </c>
      <c r="K48" s="20" t="s">
        <v>854</v>
      </c>
      <c r="L48" s="20" t="s">
        <v>854</v>
      </c>
      <c r="M48" s="20" t="s">
        <v>854</v>
      </c>
      <c r="N48" s="20" t="s">
        <v>854</v>
      </c>
      <c r="O48" s="20" t="s">
        <v>854</v>
      </c>
      <c r="P48" s="20" t="s">
        <v>854</v>
      </c>
      <c r="Q48" s="19" t="s">
        <v>851</v>
      </c>
      <c r="R48" s="20" t="s">
        <v>854</v>
      </c>
      <c r="S48" s="21" t="s">
        <v>853</v>
      </c>
      <c r="T48" s="28" t="str">
        <f t="shared" si="0"/>
        <v/>
      </c>
      <c r="U48" s="306" t="str">
        <f>IF(COUNTIF(個票ｰ1002!$U$76:$U$165,$C48),"○","")</f>
        <v/>
      </c>
      <c r="V48" s="306" t="str">
        <f t="shared" si="1"/>
        <v/>
      </c>
    </row>
    <row r="49" spans="1:23" ht="14.25">
      <c r="A49" s="1623"/>
      <c r="B49" s="1624"/>
      <c r="C49" s="376" t="s">
        <v>194</v>
      </c>
      <c r="D49" s="302"/>
      <c r="E49" s="20" t="s">
        <v>852</v>
      </c>
      <c r="F49" s="20" t="s">
        <v>852</v>
      </c>
      <c r="G49" s="20" t="s">
        <v>852</v>
      </c>
      <c r="H49" s="20" t="s">
        <v>852</v>
      </c>
      <c r="I49" s="20" t="s">
        <v>852</v>
      </c>
      <c r="J49" s="20" t="s">
        <v>852</v>
      </c>
      <c r="K49" s="20" t="s">
        <v>854</v>
      </c>
      <c r="L49" s="20" t="s">
        <v>854</v>
      </c>
      <c r="M49" s="20" t="s">
        <v>853</v>
      </c>
      <c r="N49" s="20" t="s">
        <v>854</v>
      </c>
      <c r="O49" s="20" t="s">
        <v>854</v>
      </c>
      <c r="P49" s="20" t="s">
        <v>854</v>
      </c>
      <c r="Q49" s="20" t="s">
        <v>854</v>
      </c>
      <c r="R49" s="20" t="s">
        <v>854</v>
      </c>
      <c r="S49" s="21" t="s">
        <v>853</v>
      </c>
      <c r="T49" s="28" t="str">
        <f t="shared" si="0"/>
        <v/>
      </c>
      <c r="U49" s="306" t="str">
        <f>IF(COUNTIF(個票ｰ1002!$U$76:$U$165,$C49),"○","")</f>
        <v/>
      </c>
      <c r="V49" s="306" t="str">
        <f t="shared" si="1"/>
        <v/>
      </c>
    </row>
    <row r="50" spans="1:23" ht="14.25">
      <c r="A50" s="1623"/>
      <c r="B50" s="1624"/>
      <c r="C50" s="376" t="s">
        <v>195</v>
      </c>
      <c r="D50" s="302"/>
      <c r="E50" s="20" t="s">
        <v>854</v>
      </c>
      <c r="F50" s="20" t="s">
        <v>854</v>
      </c>
      <c r="G50" s="20" t="s">
        <v>854</v>
      </c>
      <c r="H50" s="20" t="s">
        <v>854</v>
      </c>
      <c r="I50" s="20" t="s">
        <v>854</v>
      </c>
      <c r="J50" s="20" t="s">
        <v>852</v>
      </c>
      <c r="K50" s="20" t="s">
        <v>854</v>
      </c>
      <c r="L50" s="20" t="s">
        <v>854</v>
      </c>
      <c r="M50" s="20" t="s">
        <v>854</v>
      </c>
      <c r="N50" s="20" t="s">
        <v>854</v>
      </c>
      <c r="O50" s="20" t="s">
        <v>854</v>
      </c>
      <c r="P50" s="20" t="s">
        <v>854</v>
      </c>
      <c r="Q50" s="20" t="s">
        <v>854</v>
      </c>
      <c r="R50" s="20" t="s">
        <v>854</v>
      </c>
      <c r="S50" s="21" t="s">
        <v>854</v>
      </c>
      <c r="T50" s="28" t="str">
        <f t="shared" si="0"/>
        <v/>
      </c>
      <c r="U50" s="306" t="str">
        <f>IF(COUNTIF(個票ｰ1002!$U$76:$U$165,$C50),"○","")</f>
        <v/>
      </c>
      <c r="V50" s="306" t="str">
        <f t="shared" si="1"/>
        <v/>
      </c>
    </row>
    <row r="51" spans="1:23" ht="13.5" customHeight="1">
      <c r="A51" s="1623" t="s">
        <v>197</v>
      </c>
      <c r="B51" s="1624" t="s">
        <v>863</v>
      </c>
      <c r="C51" s="376" t="s">
        <v>196</v>
      </c>
      <c r="D51" s="302"/>
      <c r="E51" s="20" t="s">
        <v>852</v>
      </c>
      <c r="F51" s="20" t="s">
        <v>852</v>
      </c>
      <c r="G51" s="20" t="s">
        <v>852</v>
      </c>
      <c r="H51" s="20" t="s">
        <v>852</v>
      </c>
      <c r="I51" s="20" t="s">
        <v>852</v>
      </c>
      <c r="J51" s="20" t="s">
        <v>852</v>
      </c>
      <c r="K51" s="20" t="s">
        <v>852</v>
      </c>
      <c r="L51" s="20" t="s">
        <v>852</v>
      </c>
      <c r="M51" s="20" t="s">
        <v>852</v>
      </c>
      <c r="N51" s="20" t="s">
        <v>854</v>
      </c>
      <c r="O51" s="20" t="s">
        <v>854</v>
      </c>
      <c r="P51" s="20" t="s">
        <v>852</v>
      </c>
      <c r="Q51" s="20" t="s">
        <v>852</v>
      </c>
      <c r="R51" s="19" t="s">
        <v>851</v>
      </c>
      <c r="S51" s="21" t="s">
        <v>238</v>
      </c>
      <c r="T51" s="28" t="str">
        <f t="shared" si="0"/>
        <v/>
      </c>
      <c r="U51" s="306" t="str">
        <f>IF(COUNTIF(個票ｰ1002!$U$76:$U$165,$C51),"○","")</f>
        <v/>
      </c>
      <c r="V51" s="306" t="str">
        <f t="shared" si="1"/>
        <v/>
      </c>
    </row>
    <row r="52" spans="1:23" ht="14.25">
      <c r="A52" s="1623"/>
      <c r="B52" s="1624"/>
      <c r="C52" s="376" t="s">
        <v>199</v>
      </c>
      <c r="D52" s="302"/>
      <c r="E52" s="20" t="s">
        <v>854</v>
      </c>
      <c r="F52" s="20" t="s">
        <v>854</v>
      </c>
      <c r="G52" s="20" t="s">
        <v>854</v>
      </c>
      <c r="H52" s="20" t="s">
        <v>854</v>
      </c>
      <c r="I52" s="20" t="s">
        <v>852</v>
      </c>
      <c r="J52" s="20" t="s">
        <v>852</v>
      </c>
      <c r="K52" s="20" t="s">
        <v>854</v>
      </c>
      <c r="L52" s="20" t="s">
        <v>854</v>
      </c>
      <c r="M52" s="20" t="s">
        <v>854</v>
      </c>
      <c r="N52" s="20" t="s">
        <v>854</v>
      </c>
      <c r="O52" s="20" t="s">
        <v>854</v>
      </c>
      <c r="P52" s="20" t="s">
        <v>854</v>
      </c>
      <c r="Q52" s="20" t="s">
        <v>854</v>
      </c>
      <c r="R52" s="19" t="s">
        <v>851</v>
      </c>
      <c r="S52" s="21" t="s">
        <v>853</v>
      </c>
      <c r="T52" s="28" t="str">
        <f t="shared" si="0"/>
        <v/>
      </c>
      <c r="U52" s="306" t="str">
        <f>IF(COUNTIF(個票ｰ1002!$U$76:$U$165,$C52),"○","")</f>
        <v/>
      </c>
      <c r="V52" s="306" t="str">
        <f t="shared" si="1"/>
        <v/>
      </c>
    </row>
    <row r="53" spans="1:23" ht="14.25">
      <c r="A53" s="1623"/>
      <c r="B53" s="1624"/>
      <c r="C53" s="376" t="s">
        <v>200</v>
      </c>
      <c r="D53" s="302"/>
      <c r="E53" s="20" t="s">
        <v>854</v>
      </c>
      <c r="F53" s="20" t="s">
        <v>854</v>
      </c>
      <c r="G53" s="20" t="s">
        <v>854</v>
      </c>
      <c r="H53" s="20" t="s">
        <v>854</v>
      </c>
      <c r="I53" s="20" t="s">
        <v>852</v>
      </c>
      <c r="J53" s="20" t="s">
        <v>852</v>
      </c>
      <c r="K53" s="20" t="s">
        <v>854</v>
      </c>
      <c r="L53" s="20" t="s">
        <v>854</v>
      </c>
      <c r="M53" s="20" t="s">
        <v>853</v>
      </c>
      <c r="N53" s="20" t="s">
        <v>854</v>
      </c>
      <c r="O53" s="20" t="s">
        <v>854</v>
      </c>
      <c r="P53" s="20" t="s">
        <v>854</v>
      </c>
      <c r="Q53" s="20" t="s">
        <v>854</v>
      </c>
      <c r="R53" s="19" t="s">
        <v>851</v>
      </c>
      <c r="S53" s="21" t="s">
        <v>853</v>
      </c>
      <c r="T53" s="28" t="str">
        <f t="shared" si="0"/>
        <v/>
      </c>
      <c r="U53" s="306" t="str">
        <f>IF(COUNTIF(個票ｰ1002!$U$76:$U$165,$C53),"○","")</f>
        <v/>
      </c>
      <c r="V53" s="306" t="str">
        <f t="shared" si="1"/>
        <v/>
      </c>
    </row>
    <row r="54" spans="1:23" ht="14.25">
      <c r="A54" s="1623"/>
      <c r="B54" s="1624"/>
      <c r="C54" s="376" t="s">
        <v>201</v>
      </c>
      <c r="D54" s="302"/>
      <c r="E54" s="20" t="s">
        <v>853</v>
      </c>
      <c r="F54" s="20" t="s">
        <v>853</v>
      </c>
      <c r="G54" s="20" t="s">
        <v>853</v>
      </c>
      <c r="H54" s="20" t="s">
        <v>854</v>
      </c>
      <c r="I54" s="20" t="s">
        <v>854</v>
      </c>
      <c r="J54" s="20" t="s">
        <v>852</v>
      </c>
      <c r="K54" s="20" t="s">
        <v>853</v>
      </c>
      <c r="L54" s="20" t="s">
        <v>853</v>
      </c>
      <c r="M54" s="20" t="s">
        <v>853</v>
      </c>
      <c r="N54" s="20" t="s">
        <v>852</v>
      </c>
      <c r="O54" s="20" t="s">
        <v>852</v>
      </c>
      <c r="P54" s="20" t="s">
        <v>852</v>
      </c>
      <c r="Q54" s="20" t="s">
        <v>852</v>
      </c>
      <c r="R54" s="19" t="s">
        <v>851</v>
      </c>
      <c r="S54" s="21" t="s">
        <v>853</v>
      </c>
      <c r="T54" s="28" t="str">
        <f t="shared" si="0"/>
        <v/>
      </c>
      <c r="U54" s="306" t="str">
        <f>IF(COUNTIF(個票ｰ1002!$U$76:$U$165,$C54),"○","")</f>
        <v/>
      </c>
      <c r="V54" s="306" t="str">
        <f t="shared" si="1"/>
        <v/>
      </c>
    </row>
    <row r="55" spans="1:23" ht="14.25">
      <c r="A55" s="1623"/>
      <c r="B55" s="1624" t="s">
        <v>203</v>
      </c>
      <c r="C55" s="376" t="s">
        <v>202</v>
      </c>
      <c r="D55" s="302"/>
      <c r="E55" s="20" t="s">
        <v>852</v>
      </c>
      <c r="F55" s="20" t="s">
        <v>852</v>
      </c>
      <c r="G55" s="20" t="s">
        <v>852</v>
      </c>
      <c r="H55" s="20" t="s">
        <v>852</v>
      </c>
      <c r="I55" s="20" t="s">
        <v>852</v>
      </c>
      <c r="J55" s="20" t="s">
        <v>852</v>
      </c>
      <c r="K55" s="20" t="s">
        <v>852</v>
      </c>
      <c r="L55" s="20" t="s">
        <v>852</v>
      </c>
      <c r="M55" s="20" t="s">
        <v>853</v>
      </c>
      <c r="N55" s="20" t="s">
        <v>853</v>
      </c>
      <c r="O55" s="20" t="s">
        <v>853</v>
      </c>
      <c r="P55" s="20" t="s">
        <v>853</v>
      </c>
      <c r="Q55" s="20" t="s">
        <v>853</v>
      </c>
      <c r="R55" s="20" t="s">
        <v>853</v>
      </c>
      <c r="S55" s="23" t="s">
        <v>851</v>
      </c>
      <c r="T55" s="28" t="str">
        <f t="shared" si="0"/>
        <v/>
      </c>
      <c r="U55" s="306" t="str">
        <f>IF(COUNTIF(個票ｰ1002!$U$76:$U$165,$C55),"○","")</f>
        <v/>
      </c>
      <c r="V55" s="306" t="str">
        <f t="shared" si="1"/>
        <v/>
      </c>
    </row>
    <row r="56" spans="1:23" ht="15" thickBot="1">
      <c r="A56" s="1625"/>
      <c r="B56" s="1626"/>
      <c r="C56" s="377" t="s">
        <v>204</v>
      </c>
      <c r="D56" s="303"/>
      <c r="E56" s="25" t="s">
        <v>852</v>
      </c>
      <c r="F56" s="25" t="s">
        <v>852</v>
      </c>
      <c r="G56" s="25" t="s">
        <v>852</v>
      </c>
      <c r="H56" s="25" t="s">
        <v>852</v>
      </c>
      <c r="I56" s="25" t="s">
        <v>852</v>
      </c>
      <c r="J56" s="25" t="s">
        <v>852</v>
      </c>
      <c r="K56" s="25" t="s">
        <v>852</v>
      </c>
      <c r="L56" s="25" t="s">
        <v>852</v>
      </c>
      <c r="M56" s="25" t="s">
        <v>854</v>
      </c>
      <c r="N56" s="25" t="s">
        <v>854</v>
      </c>
      <c r="O56" s="25" t="s">
        <v>854</v>
      </c>
      <c r="P56" s="26" t="s">
        <v>851</v>
      </c>
      <c r="Q56" s="25" t="s">
        <v>854</v>
      </c>
      <c r="R56" s="25" t="s">
        <v>853</v>
      </c>
      <c r="S56" s="27" t="s">
        <v>851</v>
      </c>
      <c r="T56" s="28" t="str">
        <f t="shared" si="0"/>
        <v/>
      </c>
      <c r="U56" s="306" t="str">
        <f>IF(COUNTIF(個票ｰ1002!$U$76:$U$165,$C56),"○","")</f>
        <v/>
      </c>
      <c r="V56" s="306" t="str">
        <f t="shared" si="1"/>
        <v/>
      </c>
    </row>
    <row r="57" spans="1:23" s="306" customFormat="1" ht="14.25" hidden="1">
      <c r="E57" s="307">
        <f>IF(OR(D14="○",D15="○",D16="○",D17="○",D18="○",D20="○",D21="○",D22="○",D23="○"),1,0)</f>
        <v>0</v>
      </c>
      <c r="F57" s="307">
        <f>IF(OR(D14="○",D15="○",D16="○",D17="○",D18="○",D20="○",D21="○",D22="○",D23="○",),1,0)</f>
        <v>0</v>
      </c>
      <c r="G57" s="307">
        <f>IF(D16="○",1,0)</f>
        <v>0</v>
      </c>
      <c r="H57" s="307">
        <f>IF(OR(D26="○",D27="○",D29="○",),1,0)</f>
        <v>0</v>
      </c>
      <c r="I57" s="307">
        <f>IF(OR(D26="○",D27="○",D28="○",D29="○"),1,0)</f>
        <v>0</v>
      </c>
      <c r="J57" s="307">
        <f>IF(D30="○",1,0)</f>
        <v>0</v>
      </c>
      <c r="K57" s="307">
        <f>IF(OR(D31="○",D32="○",D33="○"),1,0)</f>
        <v>0</v>
      </c>
      <c r="L57" s="307">
        <f>IF(OR(D34="○",D35="○"),1,0)</f>
        <v>0</v>
      </c>
      <c r="M57" s="307">
        <f>IF(OR(D36="○",D37="○"),1,0)</f>
        <v>0</v>
      </c>
      <c r="N57" s="307">
        <f>IF(OR(D38="○",D39="○",D40="○",D41="○",D42="○",D43="○"),1,0)</f>
        <v>0</v>
      </c>
      <c r="O57" s="307">
        <f>IF(OR(D38="○",D39="○",D40="○",D41="○",D42="○",D44="○",D45="○"),1,0)</f>
        <v>0</v>
      </c>
      <c r="P57" s="307">
        <f>IF(OR(D38="○",D45="○",D46="○",D56="○"),1,0)</f>
        <v>0</v>
      </c>
      <c r="Q57" s="307">
        <f>IF(D48="○",1,0)</f>
        <v>0</v>
      </c>
      <c r="R57" s="307">
        <f>IF(OR(D51="○",D52="○",D53="○",D54="○"),1,0)</f>
        <v>0</v>
      </c>
      <c r="S57" s="307">
        <f>IF(OR(D45="○",D46="○",D55="○",D56="○"),1,0)</f>
        <v>0</v>
      </c>
      <c r="T57" s="306">
        <f>COUNTIF($T$14:$T$56,$D$61)</f>
        <v>0</v>
      </c>
    </row>
    <row r="58" spans="1:23" s="308" customFormat="1" ht="11.25" hidden="1">
      <c r="D58" s="308" t="s">
        <v>661</v>
      </c>
      <c r="E58" s="308" t="str">
        <f>IF(E$57=1,E$60,"")</f>
        <v/>
      </c>
      <c r="F58" s="308" t="str">
        <f t="shared" ref="F58:S59" si="2">IF(F$57=1,F$60,"")</f>
        <v/>
      </c>
      <c r="G58" s="308" t="str">
        <f t="shared" si="2"/>
        <v/>
      </c>
      <c r="H58" s="308" t="str">
        <f t="shared" si="2"/>
        <v/>
      </c>
      <c r="I58" s="308" t="str">
        <f t="shared" si="2"/>
        <v/>
      </c>
      <c r="J58" s="308" t="str">
        <f t="shared" si="2"/>
        <v/>
      </c>
      <c r="K58" s="308" t="str">
        <f t="shared" si="2"/>
        <v/>
      </c>
      <c r="L58" s="308" t="str">
        <f t="shared" si="2"/>
        <v/>
      </c>
      <c r="M58" s="308" t="str">
        <f t="shared" si="2"/>
        <v/>
      </c>
      <c r="N58" s="308" t="str">
        <f t="shared" si="2"/>
        <v/>
      </c>
      <c r="O58" s="308" t="str">
        <f t="shared" si="2"/>
        <v/>
      </c>
      <c r="P58" s="308" t="str">
        <f t="shared" si="2"/>
        <v/>
      </c>
      <c r="Q58" s="308" t="str">
        <f t="shared" si="2"/>
        <v/>
      </c>
      <c r="R58" s="308" t="str">
        <f t="shared" si="2"/>
        <v/>
      </c>
      <c r="S58" s="308" t="str">
        <f t="shared" si="2"/>
        <v/>
      </c>
    </row>
    <row r="59" spans="1:23" s="308" customFormat="1" ht="11.25" hidden="1">
      <c r="D59" s="308" t="s">
        <v>663</v>
      </c>
      <c r="E59" s="308" t="str">
        <f>IF(E$57=1,E$60,"")</f>
        <v/>
      </c>
      <c r="F59" s="308" t="str">
        <f t="shared" si="2"/>
        <v/>
      </c>
      <c r="G59" s="308" t="str">
        <f t="shared" si="2"/>
        <v/>
      </c>
      <c r="H59" s="308" t="str">
        <f t="shared" si="2"/>
        <v/>
      </c>
      <c r="I59" s="308" t="str">
        <f t="shared" si="2"/>
        <v/>
      </c>
      <c r="J59" s="308" t="str">
        <f t="shared" si="2"/>
        <v/>
      </c>
      <c r="K59" s="308" t="str">
        <f t="shared" si="2"/>
        <v/>
      </c>
      <c r="L59" s="308" t="str">
        <f t="shared" si="2"/>
        <v/>
      </c>
      <c r="M59" s="308" t="str">
        <f t="shared" si="2"/>
        <v/>
      </c>
      <c r="N59" s="308" t="str">
        <f t="shared" si="2"/>
        <v/>
      </c>
      <c r="O59" s="308" t="str">
        <f t="shared" si="2"/>
        <v/>
      </c>
      <c r="P59" s="308" t="str">
        <f t="shared" si="2"/>
        <v/>
      </c>
      <c r="Q59" s="308" t="str">
        <f t="shared" si="2"/>
        <v/>
      </c>
      <c r="R59" s="308" t="str">
        <f t="shared" si="2"/>
        <v/>
      </c>
      <c r="S59" s="308" t="str">
        <f t="shared" si="2"/>
        <v/>
      </c>
    </row>
    <row r="60" spans="1:23" s="308" customFormat="1" ht="19.5" hidden="1" customHeight="1">
      <c r="E60" s="309" t="s">
        <v>864</v>
      </c>
      <c r="F60" s="309" t="s">
        <v>865</v>
      </c>
      <c r="G60" s="309" t="s">
        <v>866</v>
      </c>
      <c r="H60" s="309" t="s">
        <v>276</v>
      </c>
      <c r="I60" s="309" t="s">
        <v>282</v>
      </c>
      <c r="J60" s="309" t="s">
        <v>867</v>
      </c>
      <c r="K60" s="309" t="s">
        <v>277</v>
      </c>
      <c r="L60" s="309" t="s">
        <v>868</v>
      </c>
      <c r="M60" s="310" t="s">
        <v>289</v>
      </c>
      <c r="N60" s="309" t="s">
        <v>278</v>
      </c>
      <c r="O60" s="309" t="s">
        <v>284</v>
      </c>
      <c r="P60" s="309" t="s">
        <v>290</v>
      </c>
      <c r="Q60" s="309" t="s">
        <v>869</v>
      </c>
      <c r="R60" s="309" t="s">
        <v>279</v>
      </c>
      <c r="S60" s="309" t="s">
        <v>870</v>
      </c>
    </row>
    <row r="61" spans="1:23" s="306" customFormat="1" hidden="1">
      <c r="D61" s="306" t="s">
        <v>871</v>
      </c>
    </row>
    <row r="62" spans="1:23" s="28" customFormat="1" hidden="1">
      <c r="U62" s="306"/>
      <c r="V62" s="306"/>
      <c r="W62" s="306"/>
    </row>
  </sheetData>
  <sheetProtection algorithmName="SHA-512" hashValue="gtcBLS2IntZhVcYKc+ZweYrwZx96usSZsfuJypYU5ubiXNp5MdjkHeUHVvHffGRGdxdsJEExr1GZ4NolCWHEAw==" saltValue="GIqE+QRUOAMSq0sasv6pF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1"/>
  <conditionalFormatting sqref="E12">
    <cfRule type="expression" dxfId="114" priority="15">
      <formula>$E$57=1</formula>
    </cfRule>
  </conditionalFormatting>
  <conditionalFormatting sqref="F12">
    <cfRule type="expression" dxfId="113" priority="14">
      <formula>$F$57=1</formula>
    </cfRule>
  </conditionalFormatting>
  <conditionalFormatting sqref="G12">
    <cfRule type="expression" dxfId="112" priority="13">
      <formula>$G$57=1</formula>
    </cfRule>
  </conditionalFormatting>
  <conditionalFormatting sqref="H12">
    <cfRule type="expression" dxfId="111" priority="12">
      <formula>$H$57=1</formula>
    </cfRule>
  </conditionalFormatting>
  <conditionalFormatting sqref="I12">
    <cfRule type="expression" dxfId="110" priority="11">
      <formula>$I$57=1</formula>
    </cfRule>
  </conditionalFormatting>
  <conditionalFormatting sqref="J12">
    <cfRule type="expression" dxfId="109" priority="10">
      <formula>$J$57=1</formula>
    </cfRule>
  </conditionalFormatting>
  <conditionalFormatting sqref="K12">
    <cfRule type="expression" dxfId="108" priority="9">
      <formula>$K$57=1</formula>
    </cfRule>
  </conditionalFormatting>
  <conditionalFormatting sqref="L12">
    <cfRule type="expression" dxfId="107" priority="8">
      <formula>$L$57=1</formula>
    </cfRule>
  </conditionalFormatting>
  <conditionalFormatting sqref="M12">
    <cfRule type="expression" dxfId="106" priority="7">
      <formula>$M$57=1</formula>
    </cfRule>
  </conditionalFormatting>
  <conditionalFormatting sqref="N12">
    <cfRule type="expression" dxfId="105" priority="6">
      <formula>$N$57=1</formula>
    </cfRule>
  </conditionalFormatting>
  <conditionalFormatting sqref="O12">
    <cfRule type="expression" dxfId="104" priority="5">
      <formula>$O$57=1</formula>
    </cfRule>
  </conditionalFormatting>
  <conditionalFormatting sqref="P12">
    <cfRule type="expression" dxfId="103" priority="4">
      <formula>$P$57=1</formula>
    </cfRule>
  </conditionalFormatting>
  <conditionalFormatting sqref="Q12">
    <cfRule type="expression" dxfId="102" priority="3">
      <formula>$Q$57=1</formula>
    </cfRule>
  </conditionalFormatting>
  <conditionalFormatting sqref="R12">
    <cfRule type="expression" dxfId="101" priority="2">
      <formula>$R$57=1</formula>
    </cfRule>
  </conditionalFormatting>
  <conditionalFormatting sqref="S12">
    <cfRule type="expression" dxfId="100"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1CF7967B-E2E7-42C1-83E1-1AF219CF3C43}"/>
    <hyperlink ref="F12" r:id="rId5" location="page=101" display="https://www.ipa.go.jp/jinzai/skill-standard/dss/ps6vr700000083ki-att/000106872.pdf - page=101" xr:uid="{FBA831FF-E0FA-44EF-AFEA-03AD9198A425}"/>
    <hyperlink ref="G12" r:id="rId6" location="page=102" display="https://www.ipa.go.jp/jinzai/skill-standard/dss/ps6vr700000083ki-att/000106872.pdf - page=102" xr:uid="{B1857E24-7453-41E6-A286-C2C1041C1953}"/>
    <hyperlink ref="H12" r:id="rId7" location="page=115" display="https://www.ipa.go.jp/jinzai/skill-standard/dss/ps6vr700000083ki-att/000106872.pdf - page=115" xr:uid="{15D42EC5-654C-435B-8E0E-6A97BCA27F36}"/>
    <hyperlink ref="I12" r:id="rId8" location="page=116" display="https://www.ipa.go.jp/jinzai/skill-standard/dss/ps6vr700000083ki-att/000106872.pdf - page=116" xr:uid="{F20F31C2-D289-4220-820B-4883498B0E5E}"/>
    <hyperlink ref="J12" r:id="rId9" location="page=117" display="https://www.ipa.go.jp/jinzai/skill-standard/dss/ps6vr700000083ki-att/000106872.pdf - page=117" xr:uid="{F98BCB0C-E94F-4C1D-A845-7289B501AB87}"/>
    <hyperlink ref="K12" r:id="rId10" location="page=126" display="https://www.ipa.go.jp/jinzai/skill-standard/dss/ps6vr700000083ki-att/000106872.pdf - page=126" xr:uid="{E7C7679B-C969-4A5D-847B-B78864B3E9FC}"/>
    <hyperlink ref="L12" r:id="rId11" location="page=127" display="https://www.ipa.go.jp/jinzai/skill-standard/dss/ps6vr700000083ki-att/000106872.pdf - page=127" xr:uid="{AD2C547F-76FE-4F4F-9D73-F0F377A03BD3}"/>
    <hyperlink ref="M12" r:id="rId12" location="page=128" xr:uid="{34C41F71-A900-4079-88F0-AB895FF5C67F}"/>
    <hyperlink ref="N12" r:id="rId13" location="page=135" display="https://www.ipa.go.jp/jinzai/skill-standard/dss/ps6vr700000083ki-att/000106872.pdf - page=135" xr:uid="{428ADD77-F401-428B-847E-66DCD32E5E6C}"/>
    <hyperlink ref="O12" r:id="rId14" location="page=136" display="https://www.ipa.go.jp/jinzai/skill-standard/dss/ps6vr700000083ki-att/000106872.pdf - page=136" xr:uid="{0295F019-2354-4BC2-8807-6236EF78639B}"/>
    <hyperlink ref="P12" r:id="rId15" location="page=137" display="https://www.ipa.go.jp/jinzai/skill-standard/dss/ps6vr700000083ki-att/000106872.pdf - page=137" xr:uid="{75D02B90-A2B7-49A7-9350-91EC75B6D354}"/>
    <hyperlink ref="Q12" r:id="rId16" location="page=138" display="https://www.ipa.go.jp/jinzai/skill-standard/dss/ps6vr700000083ki-att/000106872.pdf - page=138" xr:uid="{03FEA4B4-0751-48E3-A0CC-981EC8991FCA}"/>
    <hyperlink ref="R12" r:id="rId17" location="page=145" display="https://www.ipa.go.jp/jinzai/skill-standard/dss/ps6vr700000083ki-att/000106872.pdf - page=145" xr:uid="{831E7E53-16DB-4349-B7D7-074F9BC372C0}"/>
    <hyperlink ref="S12" r:id="rId18" location="page=146" display="https://www.ipa.go.jp/jinzai/skill-standard/dss/ps6vr700000083ki-att/000106872.pdf - page=146" xr:uid="{FE12C94D-F40B-4BCB-ACDB-01559BD79572}"/>
    <hyperlink ref="C14:C19" r:id="rId19" location="page=85" display="ビジネス戦略策定・実行" xr:uid="{8DDB3AED-8409-412B-A09C-BC5FCB0F67E6}"/>
    <hyperlink ref="C20:C25" r:id="rId20" location="page=86" display="ビジネス調査" xr:uid="{4DE71246-2196-43F3-A6BB-C626A8EE4E76}"/>
    <hyperlink ref="C26:C30" r:id="rId21" location="page=87" display="顧客・ユーザー理解" xr:uid="{990CF7B7-BE26-4BAC-9E0F-AEAE15591D60}"/>
    <hyperlink ref="C31:C35" r:id="rId22" location="page=88" display="データ理解・活用" xr:uid="{E8B0FF44-9270-4097-9E70-D67A48957A85}"/>
    <hyperlink ref="C36:C37" r:id="rId23" location="page=89" display="データ活用基盤設計" xr:uid="{AA1496B0-E422-478D-A5A2-FADD7F4BCE7D}"/>
    <hyperlink ref="C38:C50" r:id="rId24" location="page=90" display="コンピュータサイエンス" xr:uid="{9FC75F7E-C405-4B30-BADD-6EC9D33C01D0}"/>
    <hyperlink ref="C51:C56" r:id="rId25" location="page=91" display="セキュリティ体制構築・運営" xr:uid="{612C4F16-3C29-439B-A472-48C8AD0E5A1A}"/>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95ABAE98-4057-419A-88A8-594C04D96987}">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dimension ref="A1:X91"/>
  <sheetViews>
    <sheetView showGridLines="0" view="pageBreakPreview" topLeftCell="A72" zoomScaleNormal="100" zoomScaleSheetLayoutView="100" workbookViewId="0">
      <selection activeCell="AB46" sqref="AB46"/>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8"/>
      <c r="B1" s="178"/>
      <c r="C1" s="179"/>
      <c r="D1" s="178"/>
      <c r="E1" s="178"/>
      <c r="F1" s="178"/>
      <c r="T1" s="497" t="s">
        <v>872</v>
      </c>
      <c r="U1" s="497"/>
      <c r="V1" s="497"/>
      <c r="W1" s="497"/>
      <c r="X1" s="497"/>
    </row>
    <row r="2" spans="1:24" ht="15" customHeight="1">
      <c r="A2" s="178"/>
      <c r="B2" s="178"/>
      <c r="C2" s="179"/>
      <c r="D2" s="178"/>
      <c r="E2" s="178"/>
      <c r="F2" s="178"/>
      <c r="T2" s="497" t="s">
        <v>873</v>
      </c>
      <c r="U2" s="497"/>
      <c r="V2" s="497"/>
      <c r="W2" s="497"/>
      <c r="X2" s="497"/>
    </row>
    <row r="3" spans="1:24" ht="15" customHeight="1">
      <c r="C3" s="141"/>
      <c r="T3" s="1774">
        <f>'申請書・総括票（共通）'!L3</f>
        <v>0</v>
      </c>
      <c r="U3" s="1774"/>
      <c r="V3" s="1774"/>
      <c r="W3" s="1774"/>
      <c r="X3" s="1774"/>
    </row>
    <row r="4" spans="1:24" ht="18.75" customHeight="1">
      <c r="A4" s="1775" t="s">
        <v>874</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row>
    <row r="5" spans="1:24" ht="11.25" customHeight="1">
      <c r="A5" s="272"/>
      <c r="B5" s="272"/>
      <c r="C5" s="272"/>
      <c r="D5" s="272"/>
      <c r="E5" s="272"/>
      <c r="F5" s="272"/>
      <c r="G5" s="272"/>
      <c r="H5" s="272"/>
      <c r="I5" s="272"/>
      <c r="J5" s="272"/>
      <c r="K5" s="272"/>
      <c r="L5" s="272"/>
      <c r="M5" s="272"/>
      <c r="N5" s="272"/>
      <c r="O5" s="272"/>
      <c r="P5" s="272"/>
      <c r="Q5" s="272"/>
      <c r="R5" s="272"/>
      <c r="S5" s="272"/>
      <c r="T5" s="35"/>
      <c r="U5" s="272"/>
      <c r="V5" s="272"/>
      <c r="W5" s="272"/>
      <c r="X5" s="272"/>
    </row>
    <row r="6" spans="1:24" ht="30" customHeight="1">
      <c r="A6" s="1777" t="s">
        <v>875</v>
      </c>
      <c r="B6" s="1778"/>
      <c r="C6" s="1778"/>
      <c r="D6" s="1779"/>
      <c r="E6" s="1780">
        <f>'申請書・総括票（共通）'!C19</f>
        <v>0</v>
      </c>
      <c r="F6" s="1781"/>
      <c r="G6" s="1781"/>
      <c r="H6" s="1781"/>
      <c r="I6" s="1781"/>
      <c r="J6" s="1781"/>
      <c r="K6" s="1781"/>
      <c r="L6" s="1781"/>
      <c r="M6" s="1781"/>
      <c r="N6" s="1781"/>
      <c r="O6" s="1781"/>
      <c r="P6" s="1781"/>
      <c r="Q6" s="1781"/>
      <c r="R6" s="1781"/>
      <c r="S6" s="1781"/>
      <c r="T6" s="1781"/>
      <c r="U6" s="1781"/>
      <c r="V6" s="1781"/>
      <c r="W6" s="1781"/>
      <c r="X6" s="1782"/>
    </row>
    <row r="7" spans="1:24" ht="18.75" customHeight="1">
      <c r="A7" s="1783" t="s">
        <v>592</v>
      </c>
      <c r="B7" s="1784"/>
      <c r="C7" s="1784"/>
      <c r="D7" s="1785"/>
      <c r="E7" s="1792">
        <f>'申請書・総括票（共通）'!B40</f>
        <v>0</v>
      </c>
      <c r="F7" s="1793"/>
      <c r="G7" s="1793"/>
      <c r="H7" s="1793"/>
      <c r="I7" s="1793"/>
      <c r="J7" s="1793"/>
      <c r="K7" s="1793"/>
      <c r="L7" s="1793"/>
      <c r="M7" s="1793"/>
      <c r="N7" s="1793"/>
      <c r="O7" s="1793"/>
      <c r="P7" s="1793"/>
      <c r="Q7" s="1794"/>
      <c r="R7" s="1801" t="s">
        <v>876</v>
      </c>
      <c r="S7" s="1802"/>
      <c r="T7" s="1803"/>
      <c r="U7" s="1804">
        <f>'申請書・総括票（共通）'!A40</f>
        <v>1002</v>
      </c>
      <c r="V7" s="1805"/>
      <c r="W7" s="1805"/>
      <c r="X7" s="1806"/>
    </row>
    <row r="8" spans="1:24" ht="22.5" customHeight="1">
      <c r="A8" s="1786"/>
      <c r="B8" s="1787"/>
      <c r="C8" s="1787"/>
      <c r="D8" s="1788"/>
      <c r="E8" s="1795"/>
      <c r="F8" s="1796"/>
      <c r="G8" s="1796"/>
      <c r="H8" s="1796"/>
      <c r="I8" s="1796"/>
      <c r="J8" s="1796"/>
      <c r="K8" s="1796"/>
      <c r="L8" s="1796"/>
      <c r="M8" s="1796"/>
      <c r="N8" s="1796"/>
      <c r="O8" s="1796"/>
      <c r="P8" s="1796"/>
      <c r="Q8" s="1797"/>
      <c r="R8" s="1807" t="s">
        <v>877</v>
      </c>
      <c r="S8" s="1808"/>
      <c r="T8" s="1809"/>
      <c r="U8" s="1804"/>
      <c r="V8" s="1805"/>
      <c r="W8" s="1805"/>
      <c r="X8" s="1806"/>
    </row>
    <row r="9" spans="1:24" ht="18.75" customHeight="1">
      <c r="A9" s="1789"/>
      <c r="B9" s="1790"/>
      <c r="C9" s="1790"/>
      <c r="D9" s="1791"/>
      <c r="E9" s="1798"/>
      <c r="F9" s="1799"/>
      <c r="G9" s="1799"/>
      <c r="H9" s="1799"/>
      <c r="I9" s="1799"/>
      <c r="J9" s="1799"/>
      <c r="K9" s="1799"/>
      <c r="L9" s="1799"/>
      <c r="M9" s="1799"/>
      <c r="N9" s="1799"/>
      <c r="O9" s="1799"/>
      <c r="P9" s="1799"/>
      <c r="Q9" s="1800"/>
      <c r="R9" s="1810" t="s">
        <v>878</v>
      </c>
      <c r="S9" s="1811"/>
      <c r="T9" s="1812"/>
      <c r="U9" s="336">
        <f>個票ｰ1002!E14</f>
        <v>0</v>
      </c>
      <c r="V9" s="440" t="s">
        <v>879</v>
      </c>
      <c r="W9" s="441">
        <f>個票ｰ1002!G14</f>
        <v>0</v>
      </c>
      <c r="X9" s="337" t="s">
        <v>600</v>
      </c>
    </row>
    <row r="10" spans="1:24" ht="15" customHeight="1">
      <c r="X10" s="1"/>
    </row>
    <row r="11" spans="1:24" ht="18" customHeight="1">
      <c r="A11" s="148" t="s">
        <v>880</v>
      </c>
      <c r="H11" s="2"/>
      <c r="J11" s="2"/>
      <c r="K11" s="2"/>
      <c r="L11" s="2"/>
      <c r="M11" s="2"/>
      <c r="N11" s="2"/>
      <c r="O11" s="2"/>
      <c r="P11" s="2"/>
      <c r="Q11" s="2"/>
      <c r="R11" s="2"/>
      <c r="S11" s="180"/>
      <c r="T11" s="181"/>
      <c r="U11" s="181"/>
      <c r="V11" s="182"/>
      <c r="W11" s="182"/>
      <c r="X11" s="183"/>
    </row>
    <row r="12" spans="1:24" ht="4.5" customHeight="1">
      <c r="A12" s="148"/>
      <c r="H12" s="2"/>
      <c r="J12" s="2"/>
      <c r="K12" s="2"/>
      <c r="L12" s="2"/>
      <c r="M12" s="2"/>
      <c r="N12" s="2"/>
      <c r="O12" s="2"/>
      <c r="P12" s="2"/>
      <c r="Q12" s="2"/>
      <c r="R12" s="2"/>
      <c r="S12" s="180"/>
      <c r="T12" s="181"/>
      <c r="U12" s="181"/>
      <c r="V12" s="182"/>
      <c r="W12" s="182"/>
      <c r="X12" s="183"/>
    </row>
    <row r="13" spans="1:24" ht="34.35" customHeight="1">
      <c r="A13" s="1861"/>
      <c r="B13" s="1862"/>
      <c r="C13" s="1599" t="s">
        <v>881</v>
      </c>
      <c r="D13" s="1600"/>
      <c r="E13" s="1600"/>
      <c r="F13" s="1601"/>
      <c r="G13" s="1863" t="s">
        <v>882</v>
      </c>
      <c r="H13" s="1864"/>
      <c r="I13" s="1865" t="s">
        <v>883</v>
      </c>
      <c r="J13" s="1163"/>
      <c r="K13" s="1161" t="s">
        <v>884</v>
      </c>
      <c r="L13" s="1866"/>
      <c r="M13" s="1865" t="s">
        <v>885</v>
      </c>
      <c r="N13" s="1892"/>
      <c r="O13" s="1161" t="s">
        <v>886</v>
      </c>
      <c r="P13" s="1225"/>
      <c r="Q13" s="1893" t="s">
        <v>887</v>
      </c>
      <c r="R13" s="1894"/>
      <c r="S13" s="1895"/>
      <c r="T13" s="183"/>
      <c r="U13" s="96"/>
      <c r="V13" s="96"/>
      <c r="W13" s="96"/>
    </row>
    <row r="14" spans="1:24" ht="18" customHeight="1">
      <c r="A14" s="1487" t="s">
        <v>888</v>
      </c>
      <c r="B14" s="1704"/>
      <c r="C14" s="1178" t="s">
        <v>889</v>
      </c>
      <c r="D14" s="1872"/>
      <c r="E14" s="1872"/>
      <c r="F14" s="1873"/>
      <c r="G14" s="1744"/>
      <c r="H14" s="1745"/>
      <c r="I14" s="1746"/>
      <c r="J14" s="1747"/>
      <c r="K14" s="1747"/>
      <c r="L14" s="1744"/>
      <c r="M14" s="1746"/>
      <c r="N14" s="1747"/>
      <c r="O14" s="1747"/>
      <c r="P14" s="1748"/>
      <c r="Q14" s="1749">
        <f>SUM(G14:P14)</f>
        <v>0</v>
      </c>
      <c r="R14" s="1749"/>
      <c r="S14" s="1749"/>
      <c r="T14" s="183"/>
      <c r="U14" s="96"/>
      <c r="V14" s="96"/>
      <c r="W14" s="96"/>
    </row>
    <row r="15" spans="1:24" ht="18" customHeight="1">
      <c r="A15" s="1705"/>
      <c r="B15" s="1706"/>
      <c r="C15" s="1192" t="s">
        <v>890</v>
      </c>
      <c r="D15" s="1269" t="s">
        <v>891</v>
      </c>
      <c r="E15" s="1270"/>
      <c r="F15" s="1271"/>
      <c r="G15" s="1752"/>
      <c r="H15" s="1753"/>
      <c r="I15" s="1753"/>
      <c r="J15" s="1765"/>
      <c r="K15" s="1766"/>
      <c r="L15" s="1767"/>
      <c r="M15" s="1768"/>
      <c r="N15" s="1769"/>
      <c r="O15" s="1766"/>
      <c r="P15" s="1770"/>
      <c r="Q15" s="1754">
        <f>SUM(G15:P15)</f>
        <v>0</v>
      </c>
      <c r="R15" s="1755"/>
      <c r="S15" s="1756"/>
      <c r="T15" s="183"/>
      <c r="U15" s="96"/>
      <c r="V15" s="96"/>
      <c r="W15" s="96"/>
    </row>
    <row r="16" spans="1:24" ht="18" customHeight="1">
      <c r="A16" s="1705"/>
      <c r="B16" s="1706"/>
      <c r="C16" s="1750"/>
      <c r="D16" s="1562" t="s">
        <v>892</v>
      </c>
      <c r="E16" s="1560"/>
      <c r="F16" s="1561"/>
      <c r="G16" s="1867">
        <f>M89</f>
        <v>0</v>
      </c>
      <c r="H16" s="1868"/>
      <c r="I16" s="1869"/>
      <c r="J16" s="1870"/>
      <c r="K16" s="1711"/>
      <c r="L16" s="1716"/>
      <c r="M16" s="1712"/>
      <c r="N16" s="1716"/>
      <c r="O16" s="1711"/>
      <c r="P16" s="1712"/>
      <c r="Q16" s="1754">
        <f>SUM(G16:P16)</f>
        <v>0</v>
      </c>
      <c r="R16" s="1755"/>
      <c r="S16" s="1756"/>
      <c r="T16" s="183"/>
      <c r="U16" s="96"/>
      <c r="V16" s="96"/>
      <c r="W16" s="96"/>
    </row>
    <row r="17" spans="1:24" ht="18" customHeight="1">
      <c r="A17" s="1705"/>
      <c r="B17" s="1706"/>
      <c r="C17" s="1750"/>
      <c r="D17" s="1874" t="s">
        <v>893</v>
      </c>
      <c r="E17" s="1875"/>
      <c r="F17" s="1876"/>
      <c r="G17" s="1757"/>
      <c r="H17" s="1758"/>
      <c r="I17" s="1758"/>
      <c r="J17" s="1759"/>
      <c r="K17" s="1760"/>
      <c r="L17" s="1761"/>
      <c r="M17" s="1762"/>
      <c r="N17" s="1763"/>
      <c r="O17" s="1764"/>
      <c r="P17" s="1762"/>
      <c r="Q17" s="1754">
        <f>SUM(G17:P17)</f>
        <v>0</v>
      </c>
      <c r="R17" s="1755"/>
      <c r="S17" s="1756"/>
      <c r="T17" s="183"/>
      <c r="U17" s="96"/>
      <c r="V17" s="96"/>
      <c r="W17" s="96"/>
    </row>
    <row r="18" spans="1:24" ht="18" customHeight="1" thickBot="1">
      <c r="A18" s="1705"/>
      <c r="B18" s="1706"/>
      <c r="C18" s="1751"/>
      <c r="D18" s="1877" t="s">
        <v>894</v>
      </c>
      <c r="E18" s="1878"/>
      <c r="F18" s="1879"/>
      <c r="G18" s="1739">
        <f>SUM(G15:H17)</f>
        <v>0</v>
      </c>
      <c r="H18" s="1740"/>
      <c r="I18" s="1740">
        <f>SUM(I15:J17)</f>
        <v>0</v>
      </c>
      <c r="J18" s="1741"/>
      <c r="K18" s="1739">
        <f>SUM(K15:L17)</f>
        <v>0</v>
      </c>
      <c r="L18" s="1742"/>
      <c r="M18" s="1740">
        <f>SUM(M15:N17)</f>
        <v>0</v>
      </c>
      <c r="N18" s="1741"/>
      <c r="O18" s="1739">
        <f>SUM(O15:P17)</f>
        <v>0</v>
      </c>
      <c r="P18" s="1742"/>
      <c r="Q18" s="1771">
        <f>SUM(Q15:S17)</f>
        <v>0</v>
      </c>
      <c r="R18" s="1772"/>
      <c r="S18" s="1773"/>
      <c r="T18" s="184"/>
      <c r="U18" s="96"/>
      <c r="V18" s="96"/>
      <c r="W18" s="96"/>
    </row>
    <row r="19" spans="1:24" ht="18" customHeight="1" thickBot="1">
      <c r="A19" s="1707"/>
      <c r="B19" s="1743"/>
      <c r="C19" s="1880" t="s">
        <v>895</v>
      </c>
      <c r="D19" s="1881"/>
      <c r="E19" s="1881"/>
      <c r="F19" s="1882"/>
      <c r="G19" s="1733">
        <f>G14+G18</f>
        <v>0</v>
      </c>
      <c r="H19" s="1734"/>
      <c r="I19" s="1735">
        <f>I14+I18</f>
        <v>0</v>
      </c>
      <c r="J19" s="1736"/>
      <c r="K19" s="1733">
        <f>K14+K18</f>
        <v>0</v>
      </c>
      <c r="L19" s="1734"/>
      <c r="M19" s="1735">
        <f>M14+M18</f>
        <v>0</v>
      </c>
      <c r="N19" s="1736"/>
      <c r="O19" s="1733">
        <f>O14+O18</f>
        <v>0</v>
      </c>
      <c r="P19" s="1737"/>
      <c r="Q19" s="1733">
        <f>Q14+Q18</f>
        <v>0</v>
      </c>
      <c r="R19" s="1737"/>
      <c r="S19" s="1738"/>
      <c r="T19" s="184"/>
      <c r="U19" s="96"/>
      <c r="V19" s="96"/>
      <c r="W19" s="96"/>
    </row>
    <row r="20" spans="1:24" ht="18" customHeight="1">
      <c r="A20" s="1487" t="s">
        <v>896</v>
      </c>
      <c r="B20" s="1704"/>
      <c r="C20" s="1883" t="s">
        <v>897</v>
      </c>
      <c r="D20" s="1884"/>
      <c r="E20" s="1884"/>
      <c r="F20" s="1885"/>
      <c r="G20" s="1728">
        <f>M90</f>
        <v>0</v>
      </c>
      <c r="H20" s="1729"/>
      <c r="I20" s="1730"/>
      <c r="J20" s="1731"/>
      <c r="K20" s="1723"/>
      <c r="L20" s="1732"/>
      <c r="M20" s="1730"/>
      <c r="N20" s="1731"/>
      <c r="O20" s="1723"/>
      <c r="P20" s="1724"/>
      <c r="Q20" s="1725">
        <f>SUM(G20:P20)</f>
        <v>0</v>
      </c>
      <c r="R20" s="1726"/>
      <c r="S20" s="1727"/>
      <c r="T20" s="183"/>
      <c r="U20" s="96"/>
      <c r="V20" s="96"/>
      <c r="W20" s="96"/>
    </row>
    <row r="21" spans="1:24" ht="18" customHeight="1">
      <c r="A21" s="1705"/>
      <c r="B21" s="1706"/>
      <c r="C21" s="1562" t="s">
        <v>898</v>
      </c>
      <c r="D21" s="1560"/>
      <c r="E21" s="1560"/>
      <c r="F21" s="1561"/>
      <c r="G21" s="1711"/>
      <c r="H21" s="1716"/>
      <c r="I21" s="1709"/>
      <c r="J21" s="1710"/>
      <c r="K21" s="1711"/>
      <c r="L21" s="1716"/>
      <c r="M21" s="1709"/>
      <c r="N21" s="1710"/>
      <c r="O21" s="1711"/>
      <c r="P21" s="1712"/>
      <c r="Q21" s="1713">
        <f>SUM(G21:P21)</f>
        <v>0</v>
      </c>
      <c r="R21" s="1714"/>
      <c r="S21" s="1715"/>
      <c r="T21" s="183"/>
      <c r="U21" s="96"/>
      <c r="V21" s="96"/>
      <c r="W21" s="96"/>
    </row>
    <row r="22" spans="1:24" ht="18" customHeight="1">
      <c r="A22" s="1705"/>
      <c r="B22" s="1706"/>
      <c r="C22" s="1886" t="s">
        <v>899</v>
      </c>
      <c r="D22" s="1887"/>
      <c r="E22" s="1887"/>
      <c r="F22" s="1888"/>
      <c r="G22" s="1711"/>
      <c r="H22" s="1716"/>
      <c r="I22" s="1709"/>
      <c r="J22" s="1710"/>
      <c r="K22" s="1711"/>
      <c r="L22" s="1716"/>
      <c r="M22" s="1709"/>
      <c r="N22" s="1710"/>
      <c r="O22" s="1711"/>
      <c r="P22" s="1712"/>
      <c r="Q22" s="1713">
        <f>SUM(G22:P22)</f>
        <v>0</v>
      </c>
      <c r="R22" s="1714"/>
      <c r="S22" s="1715"/>
      <c r="T22" s="183"/>
      <c r="U22" s="96"/>
      <c r="V22" s="96"/>
      <c r="W22" s="96"/>
    </row>
    <row r="23" spans="1:24" ht="18" customHeight="1">
      <c r="A23" s="1705"/>
      <c r="B23" s="1706"/>
      <c r="C23" s="1886" t="s">
        <v>900</v>
      </c>
      <c r="D23" s="1887"/>
      <c r="E23" s="1887"/>
      <c r="F23" s="1888"/>
      <c r="G23" s="1711"/>
      <c r="H23" s="1716"/>
      <c r="I23" s="1709"/>
      <c r="J23" s="1710"/>
      <c r="K23" s="1711"/>
      <c r="L23" s="1716"/>
      <c r="M23" s="1709"/>
      <c r="N23" s="1710"/>
      <c r="O23" s="1711"/>
      <c r="P23" s="1712"/>
      <c r="Q23" s="1720">
        <f>SUM(G23:P23)</f>
        <v>0</v>
      </c>
      <c r="R23" s="1721"/>
      <c r="S23" s="1722"/>
      <c r="T23" s="183"/>
      <c r="U23" s="96"/>
      <c r="V23" s="96"/>
      <c r="W23" s="96"/>
    </row>
    <row r="24" spans="1:24" ht="18" customHeight="1">
      <c r="A24" s="1707"/>
      <c r="B24" s="1708"/>
      <c r="C24" s="1889" t="s">
        <v>901</v>
      </c>
      <c r="D24" s="1890"/>
      <c r="E24" s="1890"/>
      <c r="F24" s="1891"/>
      <c r="G24" s="1701">
        <f>G20+G21+G22+G23</f>
        <v>0</v>
      </c>
      <c r="H24" s="1702"/>
      <c r="I24" s="1702">
        <f>I20+I21+I22+I23</f>
        <v>0</v>
      </c>
      <c r="J24" s="1703"/>
      <c r="K24" s="1701">
        <f>K20+K21+K22+K23</f>
        <v>0</v>
      </c>
      <c r="L24" s="1702"/>
      <c r="M24" s="1702">
        <f>M20+M21+M22+M23</f>
        <v>0</v>
      </c>
      <c r="N24" s="1703"/>
      <c r="O24" s="1687">
        <f>O20+O21+O22+O23</f>
        <v>0</v>
      </c>
      <c r="P24" s="1688"/>
      <c r="Q24" s="1687">
        <f>SUM(Q20:S23)</f>
        <v>0</v>
      </c>
      <c r="R24" s="1688"/>
      <c r="S24" s="1689"/>
      <c r="T24" s="183"/>
      <c r="U24" s="96"/>
      <c r="V24" s="96"/>
      <c r="W24" s="96"/>
    </row>
    <row r="25" spans="1:24" ht="18" customHeight="1">
      <c r="A25" s="1690" t="s">
        <v>902</v>
      </c>
      <c r="B25" s="1691"/>
      <c r="C25" s="1691"/>
      <c r="D25" s="1691"/>
      <c r="E25" s="1691"/>
      <c r="F25" s="442"/>
      <c r="G25" s="1692">
        <f>G19+G24</f>
        <v>0</v>
      </c>
      <c r="H25" s="1693"/>
      <c r="I25" s="1694">
        <f>I19+I24</f>
        <v>0</v>
      </c>
      <c r="J25" s="1695"/>
      <c r="K25" s="1696">
        <f>K19+K24</f>
        <v>0</v>
      </c>
      <c r="L25" s="1697"/>
      <c r="M25" s="1697">
        <f>M19+M24</f>
        <v>0</v>
      </c>
      <c r="N25" s="1698"/>
      <c r="O25" s="1699">
        <f>O19+O24</f>
        <v>0</v>
      </c>
      <c r="P25" s="1694"/>
      <c r="Q25" s="1699">
        <f>Q19+Q24</f>
        <v>0</v>
      </c>
      <c r="R25" s="1694"/>
      <c r="S25" s="1700">
        <f>S19+S20+S21+S24</f>
        <v>0</v>
      </c>
      <c r="T25" s="183"/>
      <c r="U25" s="96"/>
      <c r="V25" s="96"/>
      <c r="W25" s="96"/>
    </row>
    <row r="26" spans="1:24" ht="15" customHeight="1">
      <c r="A26" s="1871" t="s">
        <v>903</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row>
    <row r="27" spans="1:24" ht="15" customHeight="1">
      <c r="A27" s="185" t="s">
        <v>904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5" customHeight="1">
      <c r="A28" s="1840" t="s">
        <v>905</v>
      </c>
      <c r="B28" s="1840"/>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row>
    <row r="29" spans="1:24" ht="6"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31.5" customHeight="1">
      <c r="A30" s="694" t="s">
        <v>906</v>
      </c>
      <c r="B30" s="1841"/>
      <c r="C30" s="1717"/>
      <c r="D30" s="1718"/>
      <c r="E30" s="1718"/>
      <c r="F30" s="1718"/>
      <c r="G30" s="1718"/>
      <c r="H30" s="1718"/>
      <c r="I30" s="1719"/>
      <c r="J30" s="1681" t="s">
        <v>907</v>
      </c>
      <c r="K30" s="1682"/>
      <c r="L30" s="1682"/>
      <c r="M30" s="1683"/>
      <c r="N30" s="1684"/>
      <c r="O30" s="1685"/>
      <c r="P30" s="1685"/>
      <c r="Q30" s="1685"/>
      <c r="R30" s="1685"/>
      <c r="S30" s="1685"/>
      <c r="T30" s="1685"/>
      <c r="U30" s="1685"/>
      <c r="V30" s="1685"/>
      <c r="W30" s="1685"/>
      <c r="X30" s="1686"/>
    </row>
    <row r="31" spans="1:24" ht="7.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row>
    <row r="32" spans="1:24" ht="18.75" customHeight="1">
      <c r="A32" s="1172" t="s">
        <v>908</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row>
    <row r="33" spans="1:24" ht="16.5" customHeight="1">
      <c r="A33" s="186" t="s">
        <v>909</v>
      </c>
    </row>
    <row r="34" spans="1:24" ht="25.5" customHeight="1">
      <c r="A34" s="1253" t="s">
        <v>910</v>
      </c>
      <c r="B34" s="1254"/>
      <c r="C34" s="1254"/>
      <c r="D34" s="1254"/>
      <c r="E34" s="1255"/>
      <c r="F34" s="1263"/>
      <c r="G34" s="1264"/>
      <c r="H34" s="1264"/>
      <c r="I34" s="1264"/>
      <c r="J34" s="1264"/>
      <c r="K34" s="1264"/>
      <c r="L34" s="1264"/>
      <c r="M34" s="1264"/>
      <c r="N34" s="1264"/>
      <c r="O34" s="1264"/>
      <c r="P34" s="1264"/>
      <c r="Q34" s="1264"/>
      <c r="R34" s="1264"/>
      <c r="S34" s="1264"/>
      <c r="T34" s="1264"/>
      <c r="U34" s="1264"/>
      <c r="V34" s="1264"/>
      <c r="W34" s="1264"/>
      <c r="X34" s="1265"/>
    </row>
    <row r="35" spans="1:24" ht="12" customHeight="1"/>
    <row r="36" spans="1:24" ht="16.5" customHeight="1">
      <c r="A36" s="1660" t="s">
        <v>911</v>
      </c>
      <c r="B36" s="1660"/>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row>
    <row r="37" spans="1:24" ht="16.5" customHeight="1">
      <c r="A37" s="1661" t="s">
        <v>912</v>
      </c>
      <c r="B37" s="1662"/>
      <c r="C37" s="1662"/>
      <c r="D37" s="1662"/>
      <c r="E37" s="1663"/>
      <c r="F37" s="1661" t="s">
        <v>913</v>
      </c>
      <c r="G37" s="1662"/>
      <c r="H37" s="1662"/>
      <c r="I37" s="1662"/>
      <c r="J37" s="1662"/>
      <c r="K37" s="1662"/>
      <c r="L37" s="1662"/>
      <c r="M37" s="1662"/>
      <c r="N37" s="1662"/>
      <c r="O37" s="1662"/>
      <c r="P37" s="1662"/>
      <c r="Q37" s="1662"/>
      <c r="R37" s="1676"/>
      <c r="S37" s="1670"/>
      <c r="T37" s="1671"/>
      <c r="U37" s="338" t="s">
        <v>914</v>
      </c>
      <c r="V37" s="1674" t="str">
        <f>IFERROR(ROUND(S37/$Q$18*100,1),"")</f>
        <v/>
      </c>
      <c r="W37" s="1675"/>
      <c r="X37" s="339" t="s">
        <v>915</v>
      </c>
    </row>
    <row r="38" spans="1:24" ht="16.5" customHeight="1">
      <c r="A38" s="1664"/>
      <c r="B38" s="1665"/>
      <c r="C38" s="1665"/>
      <c r="D38" s="1665"/>
      <c r="E38" s="1666"/>
      <c r="F38" s="1677" t="s">
        <v>916</v>
      </c>
      <c r="G38" s="1678"/>
      <c r="H38" s="1678"/>
      <c r="I38" s="1678"/>
      <c r="J38" s="1678"/>
      <c r="K38" s="1678"/>
      <c r="L38" s="1678"/>
      <c r="M38" s="1678"/>
      <c r="N38" s="1678"/>
      <c r="O38" s="1678"/>
      <c r="P38" s="1678"/>
      <c r="Q38" s="1678"/>
      <c r="R38" s="1679"/>
      <c r="S38" s="1672">
        <f>G16</f>
        <v>0</v>
      </c>
      <c r="T38" s="1673"/>
      <c r="U38" s="338" t="s">
        <v>914</v>
      </c>
      <c r="V38" s="1674" t="str">
        <f>IFERROR(ROUND(S38/$Q$18*100,1),"")</f>
        <v/>
      </c>
      <c r="W38" s="1675"/>
      <c r="X38" s="443" t="s">
        <v>915</v>
      </c>
    </row>
    <row r="39" spans="1:24" ht="16.5" customHeight="1">
      <c r="A39" s="1664"/>
      <c r="B39" s="1665"/>
      <c r="C39" s="1665"/>
      <c r="D39" s="1665"/>
      <c r="E39" s="1666"/>
      <c r="F39" s="1677" t="s">
        <v>917</v>
      </c>
      <c r="G39" s="1678"/>
      <c r="H39" s="1678"/>
      <c r="I39" s="1678"/>
      <c r="J39" s="1678"/>
      <c r="K39" s="1678"/>
      <c r="L39" s="1678"/>
      <c r="M39" s="1678"/>
      <c r="N39" s="1678"/>
      <c r="O39" s="1678"/>
      <c r="P39" s="1678"/>
      <c r="Q39" s="1678"/>
      <c r="R39" s="1679"/>
      <c r="S39" s="1670"/>
      <c r="T39" s="1671"/>
      <c r="U39" s="338" t="s">
        <v>914</v>
      </c>
      <c r="V39" s="1674" t="str">
        <f>IFERROR(ROUND(S39/$Q$18*100,1),"")</f>
        <v/>
      </c>
      <c r="W39" s="1675"/>
      <c r="X39" s="339" t="s">
        <v>915</v>
      </c>
    </row>
    <row r="40" spans="1:24" ht="16.5" customHeight="1">
      <c r="A40" s="1667"/>
      <c r="B40" s="1668"/>
      <c r="C40" s="1668"/>
      <c r="D40" s="1668"/>
      <c r="E40" s="1669"/>
      <c r="F40" s="1667" t="s">
        <v>918</v>
      </c>
      <c r="G40" s="1668"/>
      <c r="H40" s="1668"/>
      <c r="I40" s="1668"/>
      <c r="J40" s="1668"/>
      <c r="K40" s="1668"/>
      <c r="L40" s="1668"/>
      <c r="M40" s="1668"/>
      <c r="N40" s="1668"/>
      <c r="O40" s="1668"/>
      <c r="P40" s="1668"/>
      <c r="Q40" s="1668"/>
      <c r="R40" s="1680"/>
      <c r="S40" s="1672">
        <f>Q18-(S37+S38+S39)</f>
        <v>0</v>
      </c>
      <c r="T40" s="1673"/>
      <c r="U40" s="338" t="s">
        <v>914</v>
      </c>
      <c r="V40" s="1674" t="str">
        <f>IFERROR(ROUND(S40/$Q$18*100,1),"")</f>
        <v/>
      </c>
      <c r="W40" s="1675"/>
      <c r="X40" s="187" t="s">
        <v>915</v>
      </c>
    </row>
    <row r="41" spans="1:24" ht="9" customHeight="1"/>
    <row r="42" spans="1:24" ht="9" customHeight="1">
      <c r="A42" s="1847" t="s">
        <v>1061</v>
      </c>
      <c r="B42" s="1848"/>
      <c r="C42" s="1848"/>
      <c r="D42" s="1848"/>
      <c r="E42" s="1848"/>
      <c r="F42" s="1848"/>
      <c r="G42" s="1848"/>
      <c r="H42" s="1848"/>
      <c r="I42" s="1848"/>
      <c r="J42" s="1848"/>
      <c r="K42" s="1848"/>
      <c r="L42" s="1848"/>
      <c r="M42" s="1848"/>
      <c r="N42" s="1848"/>
      <c r="O42" s="1848"/>
      <c r="P42" s="1848"/>
      <c r="Q42" s="1848"/>
      <c r="R42" s="1848"/>
      <c r="S42" s="1848"/>
      <c r="T42" s="1848"/>
      <c r="U42" s="1848"/>
    </row>
    <row r="43" spans="1:24" ht="27.75" customHeight="1">
      <c r="A43" s="1848"/>
      <c r="B43" s="1848"/>
      <c r="C43" s="1848"/>
      <c r="D43" s="1848"/>
      <c r="E43" s="1848"/>
      <c r="F43" s="1848"/>
      <c r="G43" s="1848"/>
      <c r="H43" s="1848"/>
      <c r="I43" s="1848"/>
      <c r="J43" s="1848"/>
      <c r="K43" s="1848"/>
      <c r="L43" s="1848"/>
      <c r="M43" s="1848"/>
      <c r="N43" s="1848"/>
      <c r="O43" s="1848"/>
      <c r="P43" s="1848"/>
      <c r="Q43" s="1848"/>
      <c r="R43" s="1848"/>
      <c r="S43" s="1848"/>
      <c r="T43" s="1848"/>
      <c r="U43" s="1848"/>
    </row>
    <row r="44" spans="1:24" ht="9" customHeight="1">
      <c r="A44" s="1175" t="s">
        <v>919</v>
      </c>
      <c r="B44" s="1175"/>
      <c r="C44" s="1175"/>
      <c r="D44" s="1175"/>
      <c r="E44" s="1175"/>
      <c r="F44" s="1175"/>
    </row>
    <row r="45" spans="1:24" ht="9" customHeight="1">
      <c r="A45" s="1175"/>
      <c r="B45" s="1175"/>
      <c r="C45" s="1175"/>
      <c r="D45" s="1175"/>
      <c r="E45" s="1175"/>
      <c r="F45" s="1175"/>
    </row>
    <row r="46" spans="1:24" ht="9" customHeight="1">
      <c r="A46" s="1849" t="s">
        <v>920</v>
      </c>
      <c r="B46" s="1850"/>
      <c r="C46" s="1850"/>
      <c r="D46" s="1851"/>
      <c r="E46" s="1130"/>
      <c r="F46" s="1131"/>
      <c r="G46" s="1131"/>
      <c r="H46" s="1131"/>
      <c r="I46" s="1131"/>
      <c r="J46" s="565" t="s">
        <v>921</v>
      </c>
      <c r="K46" s="565"/>
      <c r="L46" s="565"/>
      <c r="M46" s="1144"/>
      <c r="N46" s="1145"/>
      <c r="O46" s="1145"/>
      <c r="P46" s="1145"/>
      <c r="Q46" s="1145"/>
      <c r="R46" s="1145"/>
      <c r="S46" s="1145"/>
      <c r="T46" s="1145"/>
      <c r="U46" s="1146"/>
    </row>
    <row r="47" spans="1:24" ht="9" customHeight="1">
      <c r="A47" s="1852"/>
      <c r="B47" s="1853"/>
      <c r="C47" s="1853"/>
      <c r="D47" s="1854"/>
      <c r="E47" s="1859"/>
      <c r="F47" s="1860"/>
      <c r="G47" s="1860"/>
      <c r="H47" s="1860"/>
      <c r="I47" s="1860"/>
      <c r="J47" s="565"/>
      <c r="K47" s="565"/>
      <c r="L47" s="565"/>
      <c r="M47" s="1839"/>
      <c r="N47" s="1167"/>
      <c r="O47" s="1167"/>
      <c r="P47" s="1167"/>
      <c r="Q47" s="1167"/>
      <c r="R47" s="1167"/>
      <c r="S47" s="1167"/>
      <c r="T47" s="1167"/>
      <c r="U47" s="1168"/>
    </row>
    <row r="48" spans="1:24" ht="9" customHeight="1">
      <c r="A48" s="1855"/>
      <c r="B48" s="1856"/>
      <c r="C48" s="1856"/>
      <c r="D48" s="1857"/>
      <c r="E48" s="1133"/>
      <c r="F48" s="1134"/>
      <c r="G48" s="1134"/>
      <c r="H48" s="1134"/>
      <c r="I48" s="1134"/>
      <c r="J48" s="565"/>
      <c r="K48" s="565"/>
      <c r="L48" s="565"/>
      <c r="M48" s="1147"/>
      <c r="N48" s="1148"/>
      <c r="O48" s="1148"/>
      <c r="P48" s="1148"/>
      <c r="Q48" s="1148"/>
      <c r="R48" s="1148"/>
      <c r="S48" s="1148"/>
      <c r="T48" s="1148"/>
      <c r="U48" s="1149"/>
    </row>
    <row r="49" spans="1:21" ht="9" customHeight="1">
      <c r="A49" s="1849" t="s">
        <v>922</v>
      </c>
      <c r="B49" s="1850"/>
      <c r="C49" s="1850"/>
      <c r="D49" s="1851"/>
      <c r="E49" s="1144"/>
      <c r="F49" s="1145"/>
      <c r="G49" s="1145"/>
      <c r="H49" s="1145"/>
      <c r="I49" s="1145"/>
      <c r="J49" s="1145"/>
      <c r="K49" s="1145"/>
      <c r="L49" s="1145"/>
      <c r="M49" s="1145"/>
      <c r="N49" s="1145"/>
      <c r="O49" s="1145"/>
      <c r="P49" s="1145"/>
      <c r="Q49" s="1145"/>
      <c r="R49" s="1145"/>
      <c r="S49" s="1145"/>
      <c r="T49" s="1145"/>
      <c r="U49" s="1146"/>
    </row>
    <row r="50" spans="1:21" ht="9" customHeight="1">
      <c r="A50" s="1852"/>
      <c r="B50" s="1853"/>
      <c r="C50" s="1853"/>
      <c r="D50" s="1854"/>
      <c r="E50" s="1839"/>
      <c r="F50" s="1167"/>
      <c r="G50" s="1167"/>
      <c r="H50" s="1167"/>
      <c r="I50" s="1167"/>
      <c r="J50" s="1167"/>
      <c r="K50" s="1167"/>
      <c r="L50" s="1167"/>
      <c r="M50" s="1167"/>
      <c r="N50" s="1167"/>
      <c r="O50" s="1167"/>
      <c r="P50" s="1167"/>
      <c r="Q50" s="1167"/>
      <c r="R50" s="1167"/>
      <c r="S50" s="1167"/>
      <c r="T50" s="1167"/>
      <c r="U50" s="1168"/>
    </row>
    <row r="51" spans="1:21" ht="9" customHeight="1">
      <c r="A51" s="1855"/>
      <c r="B51" s="1856"/>
      <c r="C51" s="1856"/>
      <c r="D51" s="1857"/>
      <c r="E51" s="1147"/>
      <c r="F51" s="1148"/>
      <c r="G51" s="1148"/>
      <c r="H51" s="1148"/>
      <c r="I51" s="1148"/>
      <c r="J51" s="1148"/>
      <c r="K51" s="1148"/>
      <c r="L51" s="1148"/>
      <c r="M51" s="1148"/>
      <c r="N51" s="1148"/>
      <c r="O51" s="1148"/>
      <c r="P51" s="1148"/>
      <c r="Q51" s="1148"/>
      <c r="R51" s="1148"/>
      <c r="S51" s="1148"/>
      <c r="T51" s="1148"/>
      <c r="U51" s="1149"/>
    </row>
    <row r="52" spans="1:21" ht="9" customHeight="1">
      <c r="A52" s="1858" t="s">
        <v>923</v>
      </c>
      <c r="B52" s="1858"/>
      <c r="C52" s="1858"/>
      <c r="D52" s="1858"/>
      <c r="E52" s="1144"/>
      <c r="F52" s="1145"/>
      <c r="G52" s="1145"/>
      <c r="H52" s="1145"/>
      <c r="I52" s="1145"/>
      <c r="J52" s="1145"/>
      <c r="K52" s="1145"/>
      <c r="L52" s="1145"/>
      <c r="M52" s="1145"/>
      <c r="N52" s="1145"/>
      <c r="O52" s="1145"/>
      <c r="P52" s="1145"/>
      <c r="Q52" s="1145"/>
      <c r="R52" s="1145"/>
      <c r="S52" s="1145"/>
      <c r="T52" s="1145"/>
      <c r="U52" s="1146"/>
    </row>
    <row r="53" spans="1:21" ht="9" customHeight="1">
      <c r="A53" s="1858"/>
      <c r="B53" s="1858"/>
      <c r="C53" s="1858"/>
      <c r="D53" s="1858"/>
      <c r="E53" s="1839"/>
      <c r="F53" s="1167"/>
      <c r="G53" s="1167"/>
      <c r="H53" s="1167"/>
      <c r="I53" s="1167"/>
      <c r="J53" s="1167"/>
      <c r="K53" s="1167"/>
      <c r="L53" s="1167"/>
      <c r="M53" s="1167"/>
      <c r="N53" s="1167"/>
      <c r="O53" s="1167"/>
      <c r="P53" s="1167"/>
      <c r="Q53" s="1167"/>
      <c r="R53" s="1167"/>
      <c r="S53" s="1167"/>
      <c r="T53" s="1167"/>
      <c r="U53" s="1168"/>
    </row>
    <row r="54" spans="1:21" ht="9" customHeight="1">
      <c r="A54" s="1858"/>
      <c r="B54" s="1858"/>
      <c r="C54" s="1858"/>
      <c r="D54" s="1858"/>
      <c r="E54" s="1147"/>
      <c r="F54" s="1148"/>
      <c r="G54" s="1148"/>
      <c r="H54" s="1148"/>
      <c r="I54" s="1148"/>
      <c r="J54" s="1148"/>
      <c r="K54" s="1148"/>
      <c r="L54" s="1148"/>
      <c r="M54" s="1148"/>
      <c r="N54" s="1148"/>
      <c r="O54" s="1148"/>
      <c r="P54" s="1148"/>
      <c r="Q54" s="1148"/>
      <c r="R54" s="1148"/>
      <c r="S54" s="1148"/>
      <c r="T54" s="1148"/>
      <c r="U54" s="1149"/>
    </row>
    <row r="55" spans="1:21" ht="9" customHeight="1">
      <c r="A55" s="188"/>
      <c r="B55" s="188"/>
      <c r="C55" s="188"/>
      <c r="D55" s="188"/>
      <c r="E55" s="174"/>
      <c r="F55" s="174"/>
      <c r="G55" s="174"/>
      <c r="H55" s="174"/>
      <c r="I55" s="174"/>
      <c r="J55" s="174"/>
      <c r="K55" s="174"/>
      <c r="L55" s="174"/>
      <c r="M55" s="174"/>
      <c r="N55" s="174"/>
      <c r="O55" s="174"/>
      <c r="P55" s="174"/>
      <c r="Q55" s="174"/>
      <c r="R55" s="174"/>
    </row>
    <row r="56" spans="1:21" ht="9" customHeight="1">
      <c r="A56" s="1175" t="s">
        <v>924</v>
      </c>
      <c r="B56" s="1175"/>
      <c r="C56" s="1175"/>
      <c r="D56" s="1175"/>
      <c r="E56" s="1175"/>
      <c r="F56" s="1175"/>
      <c r="G56" s="1175"/>
      <c r="H56" s="1175"/>
      <c r="I56" s="1175"/>
    </row>
    <row r="57" spans="1:21" ht="9" customHeight="1">
      <c r="A57" s="1175"/>
      <c r="B57" s="1175"/>
      <c r="C57" s="1175"/>
      <c r="D57" s="1175"/>
      <c r="E57" s="1175"/>
      <c r="F57" s="1175"/>
      <c r="G57" s="1175"/>
      <c r="H57" s="1175"/>
      <c r="I57" s="1175"/>
    </row>
    <row r="58" spans="1:21" ht="9" customHeight="1">
      <c r="A58" s="1199" t="s">
        <v>925</v>
      </c>
      <c r="B58" s="1199"/>
      <c r="C58" s="1199"/>
      <c r="D58" s="1199"/>
      <c r="E58" s="1144"/>
      <c r="F58" s="1145"/>
      <c r="G58" s="1145"/>
      <c r="H58" s="1145"/>
      <c r="I58" s="1145"/>
      <c r="J58" s="1145"/>
      <c r="K58" s="1145"/>
      <c r="L58" s="1145"/>
      <c r="M58" s="1145"/>
      <c r="N58" s="1145"/>
      <c r="O58" s="1145"/>
      <c r="P58" s="1145"/>
      <c r="Q58" s="1145"/>
      <c r="R58" s="1145"/>
      <c r="S58" s="1145"/>
      <c r="T58" s="1145"/>
      <c r="U58" s="1146"/>
    </row>
    <row r="59" spans="1:21" ht="9" customHeight="1">
      <c r="A59" s="1199"/>
      <c r="B59" s="1199"/>
      <c r="C59" s="1199"/>
      <c r="D59" s="1199"/>
      <c r="E59" s="1839"/>
      <c r="F59" s="1167"/>
      <c r="G59" s="1167"/>
      <c r="H59" s="1167"/>
      <c r="I59" s="1167"/>
      <c r="J59" s="1167"/>
      <c r="K59" s="1167"/>
      <c r="L59" s="1167"/>
      <c r="M59" s="1167"/>
      <c r="N59" s="1167"/>
      <c r="O59" s="1167"/>
      <c r="P59" s="1167"/>
      <c r="Q59" s="1167"/>
      <c r="R59" s="1167"/>
      <c r="S59" s="1167"/>
      <c r="T59" s="1167"/>
      <c r="U59" s="1168"/>
    </row>
    <row r="60" spans="1:21" ht="9" customHeight="1">
      <c r="A60" s="1199"/>
      <c r="B60" s="1199"/>
      <c r="C60" s="1199"/>
      <c r="D60" s="1199"/>
      <c r="E60" s="1147"/>
      <c r="F60" s="1148"/>
      <c r="G60" s="1148"/>
      <c r="H60" s="1148"/>
      <c r="I60" s="1148"/>
      <c r="J60" s="1148"/>
      <c r="K60" s="1148"/>
      <c r="L60" s="1148"/>
      <c r="M60" s="1148"/>
      <c r="N60" s="1148"/>
      <c r="O60" s="1148"/>
      <c r="P60" s="1148"/>
      <c r="Q60" s="1148"/>
      <c r="R60" s="1148"/>
      <c r="S60" s="1148"/>
      <c r="T60" s="1148"/>
      <c r="U60" s="1149"/>
    </row>
    <row r="61" spans="1:21" ht="9" customHeight="1">
      <c r="A61" s="1199" t="s">
        <v>926</v>
      </c>
      <c r="B61" s="1199"/>
      <c r="C61" s="1199"/>
      <c r="D61" s="1199"/>
      <c r="E61" s="1144"/>
      <c r="F61" s="1145"/>
      <c r="G61" s="1145"/>
      <c r="H61" s="1145"/>
      <c r="I61" s="1145"/>
      <c r="J61" s="1145"/>
      <c r="K61" s="1145"/>
      <c r="L61" s="1145"/>
      <c r="M61" s="1145"/>
      <c r="N61" s="1145"/>
      <c r="O61" s="1145"/>
      <c r="P61" s="1145"/>
      <c r="Q61" s="1145"/>
      <c r="R61" s="1145"/>
      <c r="S61" s="1145"/>
      <c r="T61" s="1145"/>
      <c r="U61" s="1146"/>
    </row>
    <row r="62" spans="1:21" ht="9" customHeight="1">
      <c r="A62" s="1199"/>
      <c r="B62" s="1199"/>
      <c r="C62" s="1199"/>
      <c r="D62" s="1199"/>
      <c r="E62" s="1839"/>
      <c r="F62" s="1167"/>
      <c r="G62" s="1167"/>
      <c r="H62" s="1167"/>
      <c r="I62" s="1167"/>
      <c r="J62" s="1167"/>
      <c r="K62" s="1167"/>
      <c r="L62" s="1167"/>
      <c r="M62" s="1167"/>
      <c r="N62" s="1167"/>
      <c r="O62" s="1167"/>
      <c r="P62" s="1167"/>
      <c r="Q62" s="1167"/>
      <c r="R62" s="1167"/>
      <c r="S62" s="1167"/>
      <c r="T62" s="1167"/>
      <c r="U62" s="1168"/>
    </row>
    <row r="63" spans="1:21" ht="9" customHeight="1">
      <c r="A63" s="1199"/>
      <c r="B63" s="1199"/>
      <c r="C63" s="1199"/>
      <c r="D63" s="1199"/>
      <c r="E63" s="1147"/>
      <c r="F63" s="1148"/>
      <c r="G63" s="1148"/>
      <c r="H63" s="1148"/>
      <c r="I63" s="1148"/>
      <c r="J63" s="1148"/>
      <c r="K63" s="1148"/>
      <c r="L63" s="1148"/>
      <c r="M63" s="1148"/>
      <c r="N63" s="1148"/>
      <c r="O63" s="1148"/>
      <c r="P63" s="1148"/>
      <c r="Q63" s="1148"/>
      <c r="R63" s="1148"/>
      <c r="S63" s="1148"/>
      <c r="T63" s="1148"/>
      <c r="U63" s="1149"/>
    </row>
    <row r="64" spans="1:21" ht="9" customHeight="1"/>
    <row r="65" spans="1:16" s="3" customFormat="1" ht="21" customHeight="1">
      <c r="A65" s="44" t="s">
        <v>927</v>
      </c>
      <c r="N65" s="33"/>
    </row>
    <row r="66" spans="1:16" s="3" customFormat="1" ht="21" customHeight="1">
      <c r="A66" s="44" t="s">
        <v>928</v>
      </c>
      <c r="N66" s="33"/>
    </row>
    <row r="67" spans="1:16" s="3" customFormat="1" ht="22.5" customHeight="1">
      <c r="A67" s="501" t="s">
        <v>929</v>
      </c>
      <c r="B67" s="1645"/>
      <c r="C67" s="1646" t="s">
        <v>930</v>
      </c>
      <c r="D67" s="763"/>
      <c r="E67" s="763"/>
      <c r="F67" s="763"/>
      <c r="G67" s="1647"/>
      <c r="H67" s="1646" t="s">
        <v>931</v>
      </c>
      <c r="I67" s="763"/>
      <c r="J67" s="763"/>
      <c r="K67" s="763"/>
      <c r="L67" s="1647"/>
      <c r="M67" s="1645" t="s">
        <v>932</v>
      </c>
      <c r="N67" s="1645"/>
      <c r="O67" s="1648"/>
    </row>
    <row r="68" spans="1:16" s="3" customFormat="1" ht="27" customHeight="1">
      <c r="A68" s="1652">
        <v>1</v>
      </c>
      <c r="B68" s="1653"/>
      <c r="C68" s="572"/>
      <c r="D68" s="573"/>
      <c r="E68" s="573"/>
      <c r="F68" s="573"/>
      <c r="G68" s="1649"/>
      <c r="H68" s="572"/>
      <c r="I68" s="573"/>
      <c r="J68" s="573"/>
      <c r="K68" s="573"/>
      <c r="L68" s="1649"/>
      <c r="M68" s="1650"/>
      <c r="N68" s="1651"/>
      <c r="O68" s="340" t="s">
        <v>914</v>
      </c>
    </row>
    <row r="69" spans="1:16" s="3" customFormat="1" ht="27" customHeight="1">
      <c r="A69" s="1657">
        <v>2</v>
      </c>
      <c r="B69" s="1658"/>
      <c r="C69" s="577"/>
      <c r="D69" s="578"/>
      <c r="E69" s="578"/>
      <c r="F69" s="578"/>
      <c r="G69" s="1654"/>
      <c r="H69" s="577"/>
      <c r="I69" s="578"/>
      <c r="J69" s="578"/>
      <c r="K69" s="578"/>
      <c r="L69" s="1654"/>
      <c r="M69" s="1655"/>
      <c r="N69" s="1656"/>
      <c r="O69" s="189" t="s">
        <v>914</v>
      </c>
    </row>
    <row r="70" spans="1:16" s="3" customFormat="1" ht="27" customHeight="1">
      <c r="A70" s="1813">
        <v>3</v>
      </c>
      <c r="B70" s="1814"/>
      <c r="C70" s="577"/>
      <c r="D70" s="578"/>
      <c r="E70" s="578"/>
      <c r="F70" s="578"/>
      <c r="G70" s="1654"/>
      <c r="H70" s="577"/>
      <c r="I70" s="578"/>
      <c r="J70" s="578"/>
      <c r="K70" s="578"/>
      <c r="L70" s="1654"/>
      <c r="M70" s="1655"/>
      <c r="N70" s="1656"/>
      <c r="O70" s="189" t="s">
        <v>914</v>
      </c>
    </row>
    <row r="71" spans="1:16" s="3" customFormat="1" ht="27" customHeight="1">
      <c r="A71" s="1813">
        <v>4</v>
      </c>
      <c r="B71" s="1814"/>
      <c r="C71" s="577"/>
      <c r="D71" s="578"/>
      <c r="E71" s="578"/>
      <c r="F71" s="578"/>
      <c r="G71" s="1654"/>
      <c r="H71" s="577"/>
      <c r="I71" s="578"/>
      <c r="J71" s="578"/>
      <c r="K71" s="578"/>
      <c r="L71" s="1654"/>
      <c r="M71" s="1655"/>
      <c r="N71" s="1656"/>
      <c r="O71" s="189" t="s">
        <v>914</v>
      </c>
    </row>
    <row r="72" spans="1:16" s="3" customFormat="1" ht="27" customHeight="1">
      <c r="A72" s="1813">
        <v>5</v>
      </c>
      <c r="B72" s="1814"/>
      <c r="C72" s="577"/>
      <c r="D72" s="578"/>
      <c r="E72" s="578"/>
      <c r="F72" s="578"/>
      <c r="G72" s="1654"/>
      <c r="H72" s="577"/>
      <c r="I72" s="578"/>
      <c r="J72" s="578"/>
      <c r="K72" s="578"/>
      <c r="L72" s="1654"/>
      <c r="M72" s="1655"/>
      <c r="N72" s="1656"/>
      <c r="O72" s="189" t="s">
        <v>914</v>
      </c>
    </row>
    <row r="73" spans="1:16" s="3" customFormat="1" ht="27" customHeight="1">
      <c r="A73" s="1813">
        <v>6</v>
      </c>
      <c r="B73" s="1814"/>
      <c r="C73" s="577"/>
      <c r="D73" s="578"/>
      <c r="E73" s="578"/>
      <c r="F73" s="578"/>
      <c r="G73" s="1654"/>
      <c r="H73" s="577"/>
      <c r="I73" s="578"/>
      <c r="J73" s="578"/>
      <c r="K73" s="578"/>
      <c r="L73" s="1654"/>
      <c r="M73" s="1655"/>
      <c r="N73" s="1656"/>
      <c r="O73" s="189" t="s">
        <v>914</v>
      </c>
    </row>
    <row r="74" spans="1:16" s="3" customFormat="1" ht="27" customHeight="1">
      <c r="A74" s="1813">
        <v>7</v>
      </c>
      <c r="B74" s="1814"/>
      <c r="C74" s="577"/>
      <c r="D74" s="578"/>
      <c r="E74" s="578"/>
      <c r="F74" s="578"/>
      <c r="G74" s="1654"/>
      <c r="H74" s="577"/>
      <c r="I74" s="578"/>
      <c r="J74" s="578"/>
      <c r="K74" s="578"/>
      <c r="L74" s="1654"/>
      <c r="M74" s="1655"/>
      <c r="N74" s="1656"/>
      <c r="O74" s="189" t="s">
        <v>914</v>
      </c>
    </row>
    <row r="75" spans="1:16" s="3" customFormat="1" ht="27" customHeight="1">
      <c r="A75" s="1813">
        <v>8</v>
      </c>
      <c r="B75" s="1814"/>
      <c r="C75" s="577"/>
      <c r="D75" s="578"/>
      <c r="E75" s="578"/>
      <c r="F75" s="578"/>
      <c r="G75" s="1654"/>
      <c r="H75" s="577"/>
      <c r="I75" s="578"/>
      <c r="J75" s="578"/>
      <c r="K75" s="578"/>
      <c r="L75" s="1654"/>
      <c r="M75" s="1655"/>
      <c r="N75" s="1656"/>
      <c r="O75" s="189" t="s">
        <v>914</v>
      </c>
    </row>
    <row r="76" spans="1:16" s="3" customFormat="1" ht="27" customHeight="1">
      <c r="A76" s="1813">
        <v>9</v>
      </c>
      <c r="B76" s="1814"/>
      <c r="C76" s="577"/>
      <c r="D76" s="578"/>
      <c r="E76" s="578"/>
      <c r="F76" s="578"/>
      <c r="G76" s="1654"/>
      <c r="H76" s="577"/>
      <c r="I76" s="578"/>
      <c r="J76" s="578"/>
      <c r="K76" s="578"/>
      <c r="L76" s="1654"/>
      <c r="M76" s="1655"/>
      <c r="N76" s="1656"/>
      <c r="O76" s="189" t="s">
        <v>914</v>
      </c>
    </row>
    <row r="77" spans="1:16" s="3" customFormat="1" ht="27" customHeight="1">
      <c r="A77" s="1815">
        <v>10</v>
      </c>
      <c r="B77" s="1816"/>
      <c r="C77" s="585"/>
      <c r="D77" s="581"/>
      <c r="E77" s="581"/>
      <c r="F77" s="581"/>
      <c r="G77" s="1817"/>
      <c r="H77" s="1818"/>
      <c r="I77" s="692"/>
      <c r="J77" s="692"/>
      <c r="K77" s="692"/>
      <c r="L77" s="1819"/>
      <c r="M77" s="1820"/>
      <c r="N77" s="1821"/>
      <c r="O77" s="77" t="s">
        <v>914</v>
      </c>
    </row>
    <row r="78" spans="1:16" s="3" customFormat="1" ht="27" customHeight="1">
      <c r="A78" s="1458" t="s">
        <v>933</v>
      </c>
      <c r="B78" s="1822"/>
      <c r="C78" s="1823" t="s">
        <v>930</v>
      </c>
      <c r="D78" s="760"/>
      <c r="E78" s="760"/>
      <c r="F78" s="760"/>
      <c r="G78" s="1824"/>
      <c r="H78" s="1825" t="s">
        <v>931</v>
      </c>
      <c r="I78" s="1826"/>
      <c r="J78" s="1826"/>
      <c r="K78" s="1826"/>
      <c r="L78" s="1822"/>
      <c r="M78" s="1825" t="s">
        <v>932</v>
      </c>
      <c r="N78" s="1826"/>
      <c r="O78" s="1827"/>
      <c r="P78" s="190"/>
    </row>
    <row r="79" spans="1:16" s="3" customFormat="1" ht="27" customHeight="1">
      <c r="A79" s="1842">
        <v>1</v>
      </c>
      <c r="B79" s="1843"/>
      <c r="C79" s="577"/>
      <c r="D79" s="578"/>
      <c r="E79" s="578"/>
      <c r="F79" s="578"/>
      <c r="G79" s="1654"/>
      <c r="H79" s="577"/>
      <c r="I79" s="578"/>
      <c r="J79" s="578"/>
      <c r="K79" s="578"/>
      <c r="L79" s="1654"/>
      <c r="M79" s="1844"/>
      <c r="N79" s="1845"/>
      <c r="O79" s="191" t="s">
        <v>914</v>
      </c>
    </row>
    <row r="80" spans="1:16" s="3" customFormat="1" ht="27" customHeight="1">
      <c r="A80" s="1831">
        <v>2</v>
      </c>
      <c r="B80" s="1832"/>
      <c r="C80" s="577"/>
      <c r="D80" s="578"/>
      <c r="E80" s="578"/>
      <c r="F80" s="578"/>
      <c r="G80" s="1654"/>
      <c r="H80" s="577"/>
      <c r="I80" s="578"/>
      <c r="J80" s="578"/>
      <c r="K80" s="578"/>
      <c r="L80" s="1654"/>
      <c r="M80" s="1655"/>
      <c r="N80" s="1656"/>
      <c r="O80" s="189" t="s">
        <v>914</v>
      </c>
    </row>
    <row r="81" spans="1:15" s="3" customFormat="1" ht="27" customHeight="1">
      <c r="A81" s="1846">
        <v>3</v>
      </c>
      <c r="B81" s="1658"/>
      <c r="C81" s="577"/>
      <c r="D81" s="578"/>
      <c r="E81" s="578"/>
      <c r="F81" s="578"/>
      <c r="G81" s="1654"/>
      <c r="H81" s="577"/>
      <c r="I81" s="578"/>
      <c r="J81" s="578"/>
      <c r="K81" s="578"/>
      <c r="L81" s="1654"/>
      <c r="M81" s="1655"/>
      <c r="N81" s="1656"/>
      <c r="O81" s="189" t="s">
        <v>914</v>
      </c>
    </row>
    <row r="82" spans="1:15" s="3" customFormat="1" ht="27" customHeight="1">
      <c r="A82" s="1657">
        <v>4</v>
      </c>
      <c r="B82" s="1658"/>
      <c r="C82" s="577"/>
      <c r="D82" s="578"/>
      <c r="E82" s="578"/>
      <c r="F82" s="578"/>
      <c r="G82" s="1654"/>
      <c r="H82" s="577"/>
      <c r="I82" s="578"/>
      <c r="J82" s="578"/>
      <c r="K82" s="578"/>
      <c r="L82" s="1654"/>
      <c r="M82" s="1655"/>
      <c r="N82" s="1656"/>
      <c r="O82" s="189" t="s">
        <v>914</v>
      </c>
    </row>
    <row r="83" spans="1:15" s="3" customFormat="1" ht="27" customHeight="1">
      <c r="A83" s="1657">
        <v>5</v>
      </c>
      <c r="B83" s="1658"/>
      <c r="C83" s="577"/>
      <c r="D83" s="578"/>
      <c r="E83" s="578"/>
      <c r="F83" s="578"/>
      <c r="G83" s="1654"/>
      <c r="H83" s="577"/>
      <c r="I83" s="578"/>
      <c r="J83" s="578"/>
      <c r="K83" s="578"/>
      <c r="L83" s="1654"/>
      <c r="M83" s="1655"/>
      <c r="N83" s="1656"/>
      <c r="O83" s="189" t="s">
        <v>914</v>
      </c>
    </row>
    <row r="84" spans="1:15" s="3" customFormat="1" ht="27" customHeight="1">
      <c r="A84" s="1657">
        <v>6</v>
      </c>
      <c r="B84" s="1658"/>
      <c r="C84" s="577"/>
      <c r="D84" s="578"/>
      <c r="E84" s="578"/>
      <c r="F84" s="578"/>
      <c r="G84" s="1654"/>
      <c r="H84" s="577"/>
      <c r="I84" s="578"/>
      <c r="J84" s="578"/>
      <c r="K84" s="578"/>
      <c r="L84" s="1654"/>
      <c r="M84" s="1655"/>
      <c r="N84" s="1656"/>
      <c r="O84" s="189" t="s">
        <v>914</v>
      </c>
    </row>
    <row r="85" spans="1:15" s="3" customFormat="1" ht="27" customHeight="1">
      <c r="A85" s="1657">
        <v>7</v>
      </c>
      <c r="B85" s="1658"/>
      <c r="C85" s="577"/>
      <c r="D85" s="578"/>
      <c r="E85" s="578"/>
      <c r="F85" s="578"/>
      <c r="G85" s="1654"/>
      <c r="H85" s="577"/>
      <c r="I85" s="578"/>
      <c r="J85" s="578"/>
      <c r="K85" s="578"/>
      <c r="L85" s="1654"/>
      <c r="M85" s="1655"/>
      <c r="N85" s="1656"/>
      <c r="O85" s="189" t="s">
        <v>914</v>
      </c>
    </row>
    <row r="86" spans="1:15" s="3" customFormat="1" ht="27" customHeight="1">
      <c r="A86" s="1813">
        <v>8</v>
      </c>
      <c r="B86" s="1814"/>
      <c r="C86" s="577"/>
      <c r="D86" s="578"/>
      <c r="E86" s="578"/>
      <c r="F86" s="578"/>
      <c r="G86" s="1654"/>
      <c r="H86" s="577"/>
      <c r="I86" s="578"/>
      <c r="J86" s="578"/>
      <c r="K86" s="578"/>
      <c r="L86" s="1654"/>
      <c r="M86" s="1655"/>
      <c r="N86" s="1656"/>
      <c r="O86" s="189" t="s">
        <v>914</v>
      </c>
    </row>
    <row r="87" spans="1:15" s="3" customFormat="1" ht="27" customHeight="1">
      <c r="A87" s="1831">
        <v>9</v>
      </c>
      <c r="B87" s="1832"/>
      <c r="C87" s="577"/>
      <c r="D87" s="578"/>
      <c r="E87" s="578"/>
      <c r="F87" s="578"/>
      <c r="G87" s="1654"/>
      <c r="H87" s="577"/>
      <c r="I87" s="578"/>
      <c r="J87" s="578"/>
      <c r="K87" s="578"/>
      <c r="L87" s="1654"/>
      <c r="M87" s="1655"/>
      <c r="N87" s="1656"/>
      <c r="O87" s="189" t="s">
        <v>914</v>
      </c>
    </row>
    <row r="88" spans="1:15" s="3" customFormat="1" ht="27" customHeight="1">
      <c r="A88" s="1815">
        <v>10</v>
      </c>
      <c r="B88" s="1816"/>
      <c r="C88" s="585"/>
      <c r="D88" s="581"/>
      <c r="E88" s="581"/>
      <c r="F88" s="581"/>
      <c r="G88" s="1817"/>
      <c r="H88" s="585"/>
      <c r="I88" s="581"/>
      <c r="J88" s="581"/>
      <c r="K88" s="581"/>
      <c r="L88" s="1817"/>
      <c r="M88" s="1833"/>
      <c r="N88" s="1834"/>
      <c r="O88" s="192" t="s">
        <v>914</v>
      </c>
    </row>
    <row r="89" spans="1:15" s="3" customFormat="1" ht="30" customHeight="1">
      <c r="A89" s="1835" t="s">
        <v>934</v>
      </c>
      <c r="B89" s="1453"/>
      <c r="C89" s="1453"/>
      <c r="D89" s="1453"/>
      <c r="E89" s="1453"/>
      <c r="F89" s="1453"/>
      <c r="G89" s="1453"/>
      <c r="H89" s="1453"/>
      <c r="I89" s="1453"/>
      <c r="J89" s="1453"/>
      <c r="K89" s="1453"/>
      <c r="L89" s="1836"/>
      <c r="M89" s="1837">
        <f>SUM(M68:N77)</f>
        <v>0</v>
      </c>
      <c r="N89" s="1838"/>
      <c r="O89" s="341" t="s">
        <v>914</v>
      </c>
    </row>
    <row r="90" spans="1:15" s="3" customFormat="1" ht="30" customHeight="1">
      <c r="A90" s="720" t="s">
        <v>935</v>
      </c>
      <c r="B90" s="808"/>
      <c r="C90" s="808"/>
      <c r="D90" s="808"/>
      <c r="E90" s="808"/>
      <c r="F90" s="808"/>
      <c r="G90" s="808"/>
      <c r="H90" s="808"/>
      <c r="I90" s="808"/>
      <c r="J90" s="808"/>
      <c r="K90" s="808"/>
      <c r="L90" s="1828"/>
      <c r="M90" s="1829">
        <f>SUM(M79:N88)</f>
        <v>0</v>
      </c>
      <c r="N90" s="1830"/>
      <c r="O90" s="193" t="s">
        <v>914</v>
      </c>
    </row>
    <row r="91" spans="1:15" s="3" customFormat="1" ht="21" customHeight="1">
      <c r="A91" s="64" t="s">
        <v>936</v>
      </c>
      <c r="N91" s="3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1"/>
  <conditionalFormatting sqref="E6:X9">
    <cfRule type="cellIs" dxfId="99" priority="2" operator="equal">
      <formula>0</formula>
    </cfRule>
  </conditionalFormatting>
  <conditionalFormatting sqref="T3:X3">
    <cfRule type="cellIs" dxfId="98"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topLeftCell="A24" zoomScaleNormal="100" zoomScaleSheetLayoutView="100" workbookViewId="0"/>
  </sheetViews>
  <sheetFormatPr defaultColWidth="9" defaultRowHeight="13.5" outlineLevelRow="1"/>
  <cols>
    <col min="1" max="1" width="0.875" style="215" customWidth="1"/>
    <col min="2" max="2" width="15.375" style="215" customWidth="1"/>
    <col min="3" max="3" width="16.5" style="215" customWidth="1"/>
    <col min="4" max="4" width="3.875" style="215" customWidth="1"/>
    <col min="5" max="5" width="16.5" style="215" customWidth="1"/>
    <col min="6" max="7" width="15" style="215" customWidth="1"/>
    <col min="8" max="8" width="6.875" style="215" customWidth="1"/>
    <col min="9" max="9" width="4.375" style="215" customWidth="1"/>
    <col min="10" max="10" width="6.875" style="215" customWidth="1"/>
    <col min="11" max="11" width="2.5" style="215" customWidth="1"/>
    <col min="12" max="16384" width="9" style="215"/>
  </cols>
  <sheetData>
    <row r="1" spans="1:11" s="3" customFormat="1" ht="12" customHeight="1">
      <c r="C1" s="32"/>
      <c r="H1" s="497" t="s">
        <v>937</v>
      </c>
      <c r="I1" s="497"/>
      <c r="J1" s="497"/>
      <c r="K1" s="497"/>
    </row>
    <row r="2" spans="1:11" s="3" customFormat="1" ht="12" customHeight="1">
      <c r="C2" s="32"/>
      <c r="H2" s="2050" t="s">
        <v>938</v>
      </c>
      <c r="I2" s="2050"/>
      <c r="J2" s="2050"/>
      <c r="K2" s="2050"/>
    </row>
    <row r="3" spans="1:11" s="3" customFormat="1" ht="12" customHeight="1">
      <c r="C3" s="32"/>
      <c r="H3" s="1774">
        <f>'申請書・総括票（共通）'!L3</f>
        <v>0</v>
      </c>
      <c r="I3" s="1774"/>
      <c r="J3" s="1774"/>
      <c r="K3" s="1774"/>
    </row>
    <row r="4" spans="1:11" s="3" customFormat="1" ht="12" customHeight="1">
      <c r="C4" s="32"/>
      <c r="H4" s="35"/>
      <c r="K4" s="73"/>
    </row>
    <row r="5" spans="1:11" s="3" customFormat="1" ht="30" customHeight="1">
      <c r="A5" s="1974" t="s">
        <v>939</v>
      </c>
      <c r="B5" s="1975"/>
      <c r="C5" s="1975"/>
      <c r="D5" s="1975"/>
      <c r="E5" s="1975"/>
      <c r="F5" s="1975"/>
      <c r="G5" s="1975"/>
      <c r="H5" s="1975"/>
      <c r="I5" s="1975"/>
      <c r="J5" s="1975"/>
      <c r="K5" s="1975"/>
    </row>
    <row r="6" spans="1:11" s="3" customFormat="1" ht="11.25" customHeight="1">
      <c r="A6" s="203"/>
      <c r="B6" s="203"/>
      <c r="C6" s="203"/>
      <c r="D6" s="203"/>
      <c r="E6" s="203"/>
      <c r="F6" s="203"/>
      <c r="G6" s="203"/>
      <c r="H6" s="203"/>
      <c r="I6" s="203"/>
      <c r="J6" s="203"/>
      <c r="K6" s="203"/>
    </row>
    <row r="7" spans="1:11" s="3" customFormat="1" ht="45" customHeight="1">
      <c r="A7" s="512" t="s">
        <v>940</v>
      </c>
      <c r="B7" s="548"/>
      <c r="C7" s="1976">
        <f>'申請書・総括票（共通）'!C19</f>
        <v>0</v>
      </c>
      <c r="D7" s="1977"/>
      <c r="E7" s="1977"/>
      <c r="F7" s="1977"/>
      <c r="G7" s="1977"/>
      <c r="H7" s="1977"/>
      <c r="I7" s="1977"/>
      <c r="J7" s="1977"/>
      <c r="K7" s="70"/>
    </row>
    <row r="8" spans="1:11" s="3" customFormat="1" ht="26.25" customHeight="1">
      <c r="A8" s="1979" t="s">
        <v>592</v>
      </c>
      <c r="B8" s="1980"/>
      <c r="C8" s="1976">
        <f>'申請書・総括票（共通）'!B40</f>
        <v>0</v>
      </c>
      <c r="D8" s="1977"/>
      <c r="E8" s="1977"/>
      <c r="F8" s="1978"/>
      <c r="G8" s="204" t="s">
        <v>593</v>
      </c>
      <c r="H8" s="1983">
        <f>'申請書・総括票（共通）'!A40</f>
        <v>1002</v>
      </c>
      <c r="I8" s="1984"/>
      <c r="J8" s="1985"/>
      <c r="K8" s="205"/>
    </row>
    <row r="9" spans="1:11" s="3" customFormat="1" ht="26.25" customHeight="1">
      <c r="A9" s="1981"/>
      <c r="B9" s="1982"/>
      <c r="C9" s="1976"/>
      <c r="D9" s="1977"/>
      <c r="E9" s="1977"/>
      <c r="F9" s="1978"/>
      <c r="G9" s="206" t="s">
        <v>941</v>
      </c>
      <c r="H9" s="1983"/>
      <c r="I9" s="1984"/>
      <c r="J9" s="1985"/>
      <c r="K9" s="207"/>
    </row>
    <row r="10" spans="1:11" s="3" customFormat="1" ht="15" customHeight="1">
      <c r="K10" s="33"/>
    </row>
    <row r="11" spans="1:11" s="3" customFormat="1" ht="18.75" customHeight="1">
      <c r="B11" s="44" t="s">
        <v>942</v>
      </c>
      <c r="K11" s="33"/>
    </row>
    <row r="12" spans="1:11" s="3" customFormat="1" ht="5.25" customHeight="1">
      <c r="K12" s="33"/>
    </row>
    <row r="13" spans="1:11" s="3" customFormat="1" ht="27" customHeight="1">
      <c r="A13" s="208"/>
      <c r="B13" s="832" t="s">
        <v>943</v>
      </c>
      <c r="C13" s="832"/>
      <c r="D13" s="1451"/>
      <c r="E13" s="209" t="s">
        <v>944</v>
      </c>
      <c r="F13" s="444"/>
      <c r="G13" s="1990" t="s">
        <v>945</v>
      </c>
      <c r="H13" s="1990"/>
      <c r="I13" s="1990"/>
      <c r="J13" s="1991"/>
      <c r="K13" s="70"/>
    </row>
    <row r="14" spans="1:11" s="3" customFormat="1" ht="27" customHeight="1">
      <c r="A14" s="210"/>
      <c r="B14" s="834"/>
      <c r="C14" s="834"/>
      <c r="D14" s="1372"/>
      <c r="E14" s="209" t="s">
        <v>946</v>
      </c>
      <c r="F14" s="444"/>
      <c r="G14" s="1990" t="s">
        <v>945</v>
      </c>
      <c r="H14" s="1990"/>
      <c r="I14" s="1990"/>
      <c r="J14" s="1991"/>
      <c r="K14" s="70"/>
    </row>
    <row r="15" spans="1:11" s="3" customFormat="1" ht="27" customHeight="1">
      <c r="A15" s="211"/>
      <c r="B15" s="836"/>
      <c r="C15" s="836"/>
      <c r="D15" s="1463"/>
      <c r="E15" s="209" t="s">
        <v>947</v>
      </c>
      <c r="F15" s="444"/>
      <c r="G15" s="1990" t="s">
        <v>945</v>
      </c>
      <c r="H15" s="1990"/>
      <c r="I15" s="1990"/>
      <c r="J15" s="1990"/>
      <c r="K15" s="70"/>
    </row>
    <row r="16" spans="1:11" s="3" customFormat="1" ht="21" customHeight="1">
      <c r="A16" s="210"/>
      <c r="B16" s="832" t="s">
        <v>948</v>
      </c>
      <c r="C16" s="832"/>
      <c r="D16" s="1451"/>
      <c r="E16" s="1987"/>
      <c r="F16" s="1988"/>
      <c r="G16" s="1988"/>
      <c r="H16" s="1988"/>
      <c r="I16" s="1988"/>
      <c r="J16" s="1989"/>
      <c r="K16" s="55"/>
    </row>
    <row r="17" spans="1:21" s="3" customFormat="1" ht="27" customHeight="1">
      <c r="A17" s="208" t="s">
        <v>949</v>
      </c>
      <c r="B17" s="832" t="s">
        <v>950</v>
      </c>
      <c r="C17" s="832"/>
      <c r="D17" s="1451"/>
      <c r="E17" s="1987"/>
      <c r="F17" s="1988"/>
      <c r="G17" s="1988"/>
      <c r="H17" s="1988"/>
      <c r="I17" s="1988"/>
      <c r="J17" s="1989"/>
      <c r="K17" s="54"/>
    </row>
    <row r="18" spans="1:21" s="3" customFormat="1" ht="69" customHeight="1">
      <c r="A18" s="1969"/>
      <c r="B18" s="1971" t="s">
        <v>951</v>
      </c>
      <c r="C18" s="1972"/>
      <c r="D18" s="1973"/>
      <c r="E18" s="658"/>
      <c r="F18" s="1395"/>
      <c r="G18" s="1395"/>
      <c r="H18" s="1395"/>
      <c r="I18" s="1395"/>
      <c r="J18" s="1986"/>
      <c r="K18" s="212"/>
    </row>
    <row r="19" spans="1:21" s="3" customFormat="1" ht="45.75" customHeight="1">
      <c r="A19" s="1969"/>
      <c r="B19" s="1971" t="s">
        <v>952</v>
      </c>
      <c r="C19" s="1972"/>
      <c r="D19" s="1973"/>
      <c r="E19" s="658"/>
      <c r="F19" s="1395"/>
      <c r="G19" s="1395"/>
      <c r="H19" s="1395"/>
      <c r="I19" s="1395"/>
      <c r="J19" s="1986"/>
      <c r="K19" s="55"/>
      <c r="M19" s="1970"/>
      <c r="N19" s="587"/>
      <c r="O19" s="587"/>
      <c r="P19" s="587"/>
      <c r="Q19" s="587"/>
      <c r="R19" s="587"/>
      <c r="S19" s="587"/>
      <c r="T19" s="587"/>
      <c r="U19" s="587"/>
    </row>
    <row r="20" spans="1:21" s="3" customFormat="1" ht="69" customHeight="1">
      <c r="A20" s="213"/>
      <c r="B20" s="1971" t="s">
        <v>953</v>
      </c>
      <c r="C20" s="1972"/>
      <c r="D20" s="1973"/>
      <c r="E20" s="658"/>
      <c r="F20" s="1395"/>
      <c r="G20" s="1395"/>
      <c r="H20" s="1395"/>
      <c r="I20" s="1395"/>
      <c r="J20" s="1986"/>
      <c r="K20" s="212"/>
    </row>
    <row r="21" spans="1:21" s="3" customFormat="1" ht="27" customHeight="1">
      <c r="A21" s="208" t="s">
        <v>954</v>
      </c>
      <c r="B21" s="832" t="s">
        <v>955</v>
      </c>
      <c r="C21" s="832"/>
      <c r="D21" s="1451"/>
      <c r="E21" s="1987"/>
      <c r="F21" s="1988"/>
      <c r="G21" s="1988"/>
      <c r="H21" s="1988"/>
      <c r="I21" s="1988"/>
      <c r="J21" s="1989"/>
      <c r="K21" s="214"/>
      <c r="M21" s="1970"/>
      <c r="N21" s="587"/>
      <c r="O21" s="587"/>
      <c r="P21" s="587"/>
      <c r="Q21" s="587"/>
      <c r="R21" s="587"/>
      <c r="S21" s="587"/>
      <c r="T21" s="587"/>
      <c r="U21" s="587"/>
    </row>
    <row r="22" spans="1:21" s="3" customFormat="1" ht="69" customHeight="1">
      <c r="A22" s="211"/>
      <c r="B22" s="1971" t="s">
        <v>956</v>
      </c>
      <c r="C22" s="1972"/>
      <c r="D22" s="1973"/>
      <c r="E22" s="658"/>
      <c r="F22" s="1395"/>
      <c r="G22" s="1395"/>
      <c r="H22" s="1395"/>
      <c r="I22" s="1395"/>
      <c r="J22" s="1986"/>
      <c r="K22" s="212"/>
    </row>
    <row r="23" spans="1:21" s="3" customFormat="1" ht="45" customHeight="1">
      <c r="A23" s="358"/>
      <c r="B23" s="2051" t="s">
        <v>957</v>
      </c>
      <c r="C23" s="1370"/>
      <c r="D23" s="1371"/>
      <c r="E23" s="2054" t="s">
        <v>958</v>
      </c>
      <c r="F23" s="2054"/>
      <c r="G23" s="2055"/>
      <c r="H23" s="2056"/>
      <c r="I23" s="2057"/>
      <c r="J23" s="2058"/>
      <c r="K23" s="212"/>
    </row>
    <row r="24" spans="1:21" s="3" customFormat="1" ht="63" customHeight="1">
      <c r="A24" s="358"/>
      <c r="B24" s="2052"/>
      <c r="C24" s="834"/>
      <c r="D24" s="1372"/>
      <c r="E24" s="703" t="s">
        <v>959</v>
      </c>
      <c r="F24" s="2054"/>
      <c r="G24" s="2054"/>
      <c r="H24" s="2054"/>
      <c r="I24" s="2054"/>
      <c r="J24" s="2055"/>
      <c r="K24" s="212"/>
    </row>
    <row r="25" spans="1:21" s="3" customFormat="1" ht="30.75" customHeight="1">
      <c r="A25" s="358"/>
      <c r="B25" s="2052"/>
      <c r="C25" s="834"/>
      <c r="D25" s="1372"/>
      <c r="E25" s="359"/>
      <c r="F25" s="2059" t="s">
        <v>960</v>
      </c>
      <c r="G25" s="2060"/>
      <c r="H25" s="2060"/>
      <c r="I25" s="2060"/>
      <c r="J25" s="2061"/>
      <c r="K25" s="212"/>
    </row>
    <row r="26" spans="1:21" s="3" customFormat="1" ht="30.75" customHeight="1">
      <c r="A26" s="358"/>
      <c r="B26" s="2052"/>
      <c r="C26" s="834"/>
      <c r="D26" s="1372"/>
      <c r="E26" s="359"/>
      <c r="F26" s="2059" t="s">
        <v>961</v>
      </c>
      <c r="G26" s="2060"/>
      <c r="H26" s="2060"/>
      <c r="I26" s="2060"/>
      <c r="J26" s="2061"/>
      <c r="K26" s="212"/>
    </row>
    <row r="27" spans="1:21" s="3" customFormat="1" ht="30.75" customHeight="1">
      <c r="A27" s="358"/>
      <c r="B27" s="2052"/>
      <c r="C27" s="834"/>
      <c r="D27" s="1372"/>
      <c r="E27" s="359"/>
      <c r="F27" s="2059" t="s">
        <v>962</v>
      </c>
      <c r="G27" s="2060"/>
      <c r="H27" s="2060"/>
      <c r="I27" s="2060"/>
      <c r="J27" s="2061"/>
      <c r="K27" s="212"/>
    </row>
    <row r="28" spans="1:21" s="3" customFormat="1" ht="47.25" customHeight="1">
      <c r="A28" s="358"/>
      <c r="B28" s="2053"/>
      <c r="C28" s="1374"/>
      <c r="D28" s="1375"/>
      <c r="E28" s="360"/>
      <c r="F28" s="2062"/>
      <c r="G28" s="2062"/>
      <c r="H28" s="2062"/>
      <c r="I28" s="2062"/>
      <c r="J28" s="2062"/>
      <c r="K28" s="212"/>
    </row>
    <row r="31" spans="1:21" ht="13.35" customHeight="1">
      <c r="B31" s="216" t="s">
        <v>963</v>
      </c>
      <c r="G31" s="217"/>
      <c r="H31" s="2035" t="s">
        <v>964</v>
      </c>
      <c r="I31" s="2035"/>
      <c r="J31" s="2035"/>
      <c r="K31" s="2035"/>
    </row>
    <row r="32" spans="1:21">
      <c r="G32" s="217"/>
      <c r="H32" s="2036">
        <f>'申請書・総括票（共通）'!L3</f>
        <v>0</v>
      </c>
      <c r="I32" s="2036"/>
      <c r="J32" s="2036"/>
      <c r="K32" s="2036"/>
    </row>
    <row r="33" spans="1:26" ht="15" customHeight="1"/>
    <row r="34" spans="1:26" ht="22.5" customHeight="1">
      <c r="B34" s="2033" t="s">
        <v>965</v>
      </c>
      <c r="C34" s="2033"/>
      <c r="D34" s="2033"/>
      <c r="E34" s="2033"/>
      <c r="F34" s="2033"/>
      <c r="G34" s="2033"/>
      <c r="H34" s="2033"/>
      <c r="I34" s="2033"/>
      <c r="J34" s="2033"/>
    </row>
    <row r="36" spans="1:26" s="222" customFormat="1" ht="18.75" customHeight="1">
      <c r="A36" s="218"/>
      <c r="B36" s="218"/>
      <c r="C36" s="218"/>
      <c r="D36" s="218"/>
      <c r="E36" s="218"/>
      <c r="F36" s="218"/>
      <c r="G36" s="219"/>
      <c r="H36" s="219"/>
      <c r="I36" s="219"/>
      <c r="J36" s="2049"/>
      <c r="K36" s="2049"/>
      <c r="L36" s="2049"/>
      <c r="M36" s="220"/>
      <c r="N36" s="2011"/>
      <c r="O36" s="2011"/>
      <c r="P36" s="2011"/>
      <c r="Q36" s="2011"/>
      <c r="R36" s="221"/>
      <c r="V36" s="220"/>
      <c r="W36" s="220"/>
      <c r="X36" s="220"/>
      <c r="Y36" s="220"/>
      <c r="Z36" s="221"/>
    </row>
    <row r="37" spans="1:26" ht="41.25" customHeight="1">
      <c r="B37" s="286" t="s">
        <v>940</v>
      </c>
      <c r="C37" s="2034">
        <f>'申請書・総括票（共通）'!C19</f>
        <v>0</v>
      </c>
      <c r="D37" s="1903"/>
      <c r="E37" s="1903"/>
      <c r="F37" s="1903"/>
      <c r="G37" s="1903"/>
      <c r="H37" s="1903"/>
      <c r="I37" s="1903"/>
      <c r="J37" s="1904"/>
    </row>
    <row r="38" spans="1:26" ht="27.75" customHeight="1">
      <c r="B38" s="2037" t="s">
        <v>966</v>
      </c>
      <c r="C38" s="2039">
        <f>'申請書・総括票（共通）'!B40</f>
        <v>0</v>
      </c>
      <c r="D38" s="2040"/>
      <c r="E38" s="2040"/>
      <c r="F38" s="2041"/>
      <c r="G38" s="204" t="s">
        <v>593</v>
      </c>
      <c r="H38" s="1899">
        <f>'申請書・総括票（共通）'!A40</f>
        <v>1002</v>
      </c>
      <c r="I38" s="1900"/>
      <c r="J38" s="2045"/>
    </row>
    <row r="39" spans="1:26" ht="27.75" customHeight="1">
      <c r="B39" s="2038"/>
      <c r="C39" s="2042"/>
      <c r="D39" s="2043"/>
      <c r="E39" s="2043"/>
      <c r="F39" s="2044"/>
      <c r="G39" s="206" t="s">
        <v>941</v>
      </c>
      <c r="H39" s="2046"/>
      <c r="I39" s="2047"/>
      <c r="J39" s="2048"/>
    </row>
    <row r="40" spans="1:26" ht="15" customHeight="1"/>
    <row r="41" spans="1:26" ht="15" customHeight="1"/>
    <row r="42" spans="1:26" ht="15" customHeight="1">
      <c r="B42" s="215" t="s">
        <v>967</v>
      </c>
    </row>
    <row r="43" spans="1:26" ht="6.6" customHeight="1" thickBot="1"/>
    <row r="44" spans="1:26" ht="33.75" customHeight="1">
      <c r="B44" s="223" t="s">
        <v>968</v>
      </c>
      <c r="C44" s="1998">
        <f>個票ｰ1002!B235</f>
        <v>0</v>
      </c>
      <c r="D44" s="1999"/>
      <c r="E44" s="1999"/>
      <c r="F44" s="2000"/>
      <c r="G44" s="224" t="s">
        <v>969</v>
      </c>
      <c r="H44" s="2006">
        <v>1</v>
      </c>
      <c r="I44" s="2007"/>
      <c r="J44" s="2008"/>
    </row>
    <row r="45" spans="1:26" ht="30" customHeight="1">
      <c r="B45" s="285" t="s">
        <v>970</v>
      </c>
      <c r="C45" s="1992" t="s">
        <v>971</v>
      </c>
      <c r="D45" s="1993"/>
      <c r="E45" s="1993"/>
      <c r="F45" s="1993"/>
      <c r="G45" s="1993"/>
      <c r="H45" s="1993"/>
      <c r="I45" s="1993"/>
      <c r="J45" s="1994"/>
    </row>
    <row r="46" spans="1:26" ht="30" customHeight="1">
      <c r="B46" s="445" t="s">
        <v>972</v>
      </c>
      <c r="C46" s="1965"/>
      <c r="D46" s="1966"/>
      <c r="E46" s="1966"/>
      <c r="F46" s="1966"/>
      <c r="G46" s="1966"/>
      <c r="H46" s="1966"/>
      <c r="I46" s="1966"/>
      <c r="J46" s="1967"/>
    </row>
    <row r="47" spans="1:26" ht="30" customHeight="1">
      <c r="B47" s="282" t="s">
        <v>973</v>
      </c>
      <c r="C47" s="1950"/>
      <c r="D47" s="2009"/>
      <c r="E47" s="2009"/>
      <c r="F47" s="2009"/>
      <c r="G47" s="2009"/>
      <c r="H47" s="2009"/>
      <c r="I47" s="2009"/>
      <c r="J47" s="2010"/>
    </row>
    <row r="48" spans="1:26" ht="14.25" customHeight="1">
      <c r="B48" s="1968" t="s">
        <v>974</v>
      </c>
      <c r="C48" s="1932" t="s">
        <v>975</v>
      </c>
      <c r="D48" s="2001"/>
      <c r="E48" s="2002"/>
      <c r="F48" s="1932" t="s">
        <v>976</v>
      </c>
      <c r="G48" s="2001"/>
      <c r="H48" s="2001"/>
      <c r="I48" s="2001"/>
      <c r="J48" s="2003"/>
    </row>
    <row r="49" spans="2:10" ht="34.5" customHeight="1">
      <c r="B49" s="1968"/>
      <c r="C49" s="194"/>
      <c r="D49" s="446" t="s">
        <v>380</v>
      </c>
      <c r="E49" s="194"/>
      <c r="F49" s="1995"/>
      <c r="G49" s="1996"/>
      <c r="H49" s="1996"/>
      <c r="I49" s="1996"/>
      <c r="J49" s="1997"/>
    </row>
    <row r="50" spans="2:10" ht="34.5" customHeight="1">
      <c r="B50" s="1968"/>
      <c r="C50" s="194"/>
      <c r="D50" s="225" t="s">
        <v>380</v>
      </c>
      <c r="E50" s="194"/>
      <c r="F50" s="1924"/>
      <c r="G50" s="2004"/>
      <c r="H50" s="2004"/>
      <c r="I50" s="2004"/>
      <c r="J50" s="2005"/>
    </row>
    <row r="51" spans="2:10" ht="34.5" customHeight="1">
      <c r="B51" s="1968"/>
      <c r="C51" s="194"/>
      <c r="D51" s="225" t="s">
        <v>380</v>
      </c>
      <c r="E51" s="194"/>
      <c r="F51" s="1924"/>
      <c r="G51" s="2004"/>
      <c r="H51" s="2004"/>
      <c r="I51" s="2004"/>
      <c r="J51" s="2005"/>
    </row>
    <row r="52" spans="2:10" ht="34.5" customHeight="1">
      <c r="B52" s="1968"/>
      <c r="C52" s="194"/>
      <c r="D52" s="225" t="s">
        <v>380</v>
      </c>
      <c r="E52" s="194"/>
      <c r="F52" s="1924"/>
      <c r="G52" s="2004"/>
      <c r="H52" s="2004"/>
      <c r="I52" s="2004"/>
      <c r="J52" s="2005"/>
    </row>
    <row r="53" spans="2:10" ht="34.5" customHeight="1">
      <c r="B53" s="1968"/>
      <c r="C53" s="194"/>
      <c r="D53" s="226" t="s">
        <v>380</v>
      </c>
      <c r="E53" s="194"/>
      <c r="F53" s="2012"/>
      <c r="G53" s="2013"/>
      <c r="H53" s="2013"/>
      <c r="I53" s="2013"/>
      <c r="J53" s="2014"/>
    </row>
    <row r="54" spans="2:10" ht="15" customHeight="1">
      <c r="B54" s="1929" t="s">
        <v>977</v>
      </c>
      <c r="C54" s="1932" t="s">
        <v>975</v>
      </c>
      <c r="D54" s="2001"/>
      <c r="E54" s="2002"/>
      <c r="F54" s="1932" t="s">
        <v>978</v>
      </c>
      <c r="G54" s="2001"/>
      <c r="H54" s="2001"/>
      <c r="I54" s="2001"/>
      <c r="J54" s="2003"/>
    </row>
    <row r="55" spans="2:10" ht="31.5" customHeight="1">
      <c r="B55" s="1909"/>
      <c r="C55" s="195"/>
      <c r="D55" s="227" t="s">
        <v>979</v>
      </c>
      <c r="E55" s="196"/>
      <c r="F55" s="1934"/>
      <c r="G55" s="1934"/>
      <c r="H55" s="1935"/>
      <c r="I55" s="1935"/>
      <c r="J55" s="1936"/>
    </row>
    <row r="56" spans="2:10" ht="31.5" customHeight="1">
      <c r="B56" s="1909"/>
      <c r="C56" s="197"/>
      <c r="D56" s="228" t="s">
        <v>979</v>
      </c>
      <c r="E56" s="198"/>
      <c r="F56" s="1923"/>
      <c r="G56" s="1923"/>
      <c r="H56" s="1924"/>
      <c r="I56" s="1924"/>
      <c r="J56" s="1925"/>
    </row>
    <row r="57" spans="2:10" ht="31.5" customHeight="1">
      <c r="B57" s="1909"/>
      <c r="C57" s="197"/>
      <c r="D57" s="228" t="s">
        <v>979</v>
      </c>
      <c r="E57" s="198"/>
      <c r="F57" s="1923"/>
      <c r="G57" s="1923"/>
      <c r="H57" s="1924"/>
      <c r="I57" s="1924"/>
      <c r="J57" s="1925"/>
    </row>
    <row r="58" spans="2:10" ht="31.5" customHeight="1">
      <c r="B58" s="1909"/>
      <c r="C58" s="197"/>
      <c r="D58" s="228" t="s">
        <v>979</v>
      </c>
      <c r="E58" s="198"/>
      <c r="F58" s="1923"/>
      <c r="G58" s="1923"/>
      <c r="H58" s="1924"/>
      <c r="I58" s="1924"/>
      <c r="J58" s="1925"/>
    </row>
    <row r="59" spans="2:10" ht="31.5" customHeight="1">
      <c r="B59" s="1930"/>
      <c r="C59" s="199"/>
      <c r="D59" s="229" t="s">
        <v>979</v>
      </c>
      <c r="E59" s="200"/>
      <c r="F59" s="1958"/>
      <c r="G59" s="1958"/>
      <c r="H59" s="1959"/>
      <c r="I59" s="1959"/>
      <c r="J59" s="1960"/>
    </row>
    <row r="60" spans="2:10" ht="15" customHeight="1">
      <c r="B60" s="1908" t="s">
        <v>980</v>
      </c>
      <c r="C60" s="1911" t="s">
        <v>981</v>
      </c>
      <c r="D60" s="1912"/>
      <c r="E60" s="1913"/>
      <c r="F60" s="1914" t="s">
        <v>982</v>
      </c>
      <c r="G60" s="1915"/>
      <c r="H60" s="1915"/>
      <c r="I60" s="1915"/>
      <c r="J60" s="1916"/>
    </row>
    <row r="61" spans="2:10" ht="30" customHeight="1">
      <c r="B61" s="1909"/>
      <c r="C61" s="197"/>
      <c r="D61" s="228" t="s">
        <v>979</v>
      </c>
      <c r="E61" s="194"/>
      <c r="F61" s="1920"/>
      <c r="G61" s="1920"/>
      <c r="H61" s="1921"/>
      <c r="I61" s="1921"/>
      <c r="J61" s="1922"/>
    </row>
    <row r="62" spans="2:10" ht="30" customHeight="1">
      <c r="B62" s="1909"/>
      <c r="C62" s="197"/>
      <c r="D62" s="228" t="s">
        <v>979</v>
      </c>
      <c r="E62" s="194"/>
      <c r="F62" s="1923"/>
      <c r="G62" s="1923"/>
      <c r="H62" s="1924"/>
      <c r="I62" s="1924"/>
      <c r="J62" s="1925"/>
    </row>
    <row r="63" spans="2:10" ht="30" customHeight="1">
      <c r="B63" s="1909"/>
      <c r="C63" s="197"/>
      <c r="D63" s="228" t="s">
        <v>979</v>
      </c>
      <c r="E63" s="194"/>
      <c r="F63" s="1923"/>
      <c r="G63" s="1923"/>
      <c r="H63" s="1924"/>
      <c r="I63" s="1924"/>
      <c r="J63" s="1925"/>
    </row>
    <row r="64" spans="2:10" ht="30" customHeight="1" thickBot="1">
      <c r="B64" s="1910"/>
      <c r="C64" s="201"/>
      <c r="D64" s="230" t="s">
        <v>979</v>
      </c>
      <c r="E64" s="202"/>
      <c r="F64" s="1926"/>
      <c r="G64" s="1926"/>
      <c r="H64" s="1927"/>
      <c r="I64" s="1927"/>
      <c r="J64" s="1928"/>
    </row>
    <row r="65" spans="1:26" s="222" customFormat="1" ht="18.75" customHeight="1" thickBot="1">
      <c r="A65" s="218"/>
      <c r="B65" s="231"/>
      <c r="C65" s="218"/>
      <c r="D65" s="218"/>
      <c r="E65" s="218"/>
      <c r="F65" s="218"/>
      <c r="G65" s="219"/>
      <c r="H65" s="219"/>
      <c r="I65" s="219"/>
      <c r="J65" s="219"/>
      <c r="K65" s="219"/>
      <c r="L65" s="219"/>
      <c r="M65" s="220"/>
      <c r="N65" s="2011"/>
      <c r="O65" s="2011"/>
      <c r="P65" s="2011"/>
      <c r="Q65" s="2011"/>
      <c r="R65" s="221"/>
      <c r="V65" s="220"/>
      <c r="W65" s="220"/>
      <c r="X65" s="220"/>
      <c r="Y65" s="220"/>
      <c r="Z65" s="221"/>
    </row>
    <row r="66" spans="1:26" ht="18.75" customHeight="1">
      <c r="B66" s="2015" t="s">
        <v>983</v>
      </c>
      <c r="C66" s="2017"/>
      <c r="D66" s="2018"/>
      <c r="E66" s="2018"/>
      <c r="F66" s="2018"/>
      <c r="G66" s="2018"/>
      <c r="H66" s="2018"/>
      <c r="I66" s="2018"/>
      <c r="J66" s="2019"/>
    </row>
    <row r="67" spans="1:26" ht="18.75" customHeight="1">
      <c r="B67" s="1938"/>
      <c r="C67" s="1943"/>
      <c r="D67" s="1944"/>
      <c r="E67" s="1944"/>
      <c r="F67" s="1944"/>
      <c r="G67" s="1944"/>
      <c r="H67" s="1944"/>
      <c r="I67" s="1944"/>
      <c r="J67" s="1945"/>
    </row>
    <row r="68" spans="1:26" ht="18.75" customHeight="1">
      <c r="B68" s="2016"/>
      <c r="C68" s="2020"/>
      <c r="D68" s="2021"/>
      <c r="E68" s="2021"/>
      <c r="F68" s="2021"/>
      <c r="G68" s="2021"/>
      <c r="H68" s="2021"/>
      <c r="I68" s="2021"/>
      <c r="J68" s="2022"/>
    </row>
    <row r="69" spans="1:26" ht="18.75" customHeight="1">
      <c r="B69" s="1937" t="s">
        <v>984</v>
      </c>
      <c r="C69" s="1940"/>
      <c r="D69" s="1941"/>
      <c r="E69" s="1941"/>
      <c r="F69" s="1941"/>
      <c r="G69" s="1941"/>
      <c r="H69" s="1941"/>
      <c r="I69" s="1941"/>
      <c r="J69" s="1942"/>
    </row>
    <row r="70" spans="1:26" ht="18.75" customHeight="1">
      <c r="B70" s="1938"/>
      <c r="C70" s="1943"/>
      <c r="D70" s="1944"/>
      <c r="E70" s="1944"/>
      <c r="F70" s="1944"/>
      <c r="G70" s="1944"/>
      <c r="H70" s="1944"/>
      <c r="I70" s="1944"/>
      <c r="J70" s="1945"/>
    </row>
    <row r="71" spans="1:26" ht="18.75" customHeight="1" thickBot="1">
      <c r="B71" s="1939"/>
      <c r="C71" s="1946"/>
      <c r="D71" s="1947"/>
      <c r="E71" s="1947"/>
      <c r="F71" s="1947"/>
      <c r="G71" s="1947"/>
      <c r="H71" s="1947"/>
      <c r="I71" s="1947"/>
      <c r="J71" s="1948"/>
    </row>
    <row r="72" spans="1:26" ht="18.75" customHeight="1" thickBot="1">
      <c r="B72" s="232"/>
      <c r="C72" s="233"/>
      <c r="D72" s="233"/>
      <c r="E72" s="233"/>
      <c r="F72" s="233"/>
      <c r="G72" s="233"/>
      <c r="H72" s="233"/>
      <c r="I72" s="233"/>
      <c r="J72" s="233"/>
    </row>
    <row r="73" spans="1:26" ht="18.75" customHeight="1">
      <c r="B73" s="234" t="s">
        <v>985</v>
      </c>
      <c r="C73" s="235"/>
      <c r="D73" s="235"/>
      <c r="E73" s="235"/>
      <c r="F73" s="236"/>
      <c r="G73" s="236"/>
      <c r="H73" s="236"/>
      <c r="I73" s="236"/>
      <c r="J73" s="237"/>
    </row>
    <row r="74" spans="1:26" ht="18.75" customHeight="1">
      <c r="B74" s="1896"/>
      <c r="C74" s="1897"/>
      <c r="D74" s="1897"/>
      <c r="E74" s="1897"/>
      <c r="F74" s="1897"/>
      <c r="G74" s="1897"/>
      <c r="H74" s="1897"/>
      <c r="I74" s="1897"/>
      <c r="J74" s="1898"/>
    </row>
    <row r="75" spans="1:26" ht="12" customHeight="1" thickBot="1">
      <c r="B75" s="284"/>
      <c r="C75" s="238"/>
      <c r="D75" s="238"/>
      <c r="E75" s="238"/>
      <c r="F75" s="238"/>
      <c r="G75" s="238"/>
      <c r="H75" s="238"/>
      <c r="I75" s="238"/>
      <c r="J75" s="239"/>
    </row>
    <row r="76" spans="1:26" ht="17.25" customHeight="1"/>
    <row r="77" spans="1:26" ht="17.25" customHeight="1">
      <c r="B77" s="447"/>
      <c r="C77" s="447"/>
      <c r="D77" s="447"/>
      <c r="E77" s="447"/>
      <c r="F77" s="447"/>
      <c r="G77" s="447"/>
      <c r="H77" s="447"/>
      <c r="I77" s="447"/>
      <c r="J77" s="447"/>
      <c r="K77" s="447"/>
    </row>
    <row r="78" spans="1:26" ht="33.75" customHeight="1">
      <c r="B78" s="240" t="s">
        <v>968</v>
      </c>
      <c r="C78" s="1902">
        <f>個票ｰ1002!B236</f>
        <v>0</v>
      </c>
      <c r="D78" s="1903"/>
      <c r="E78" s="1903"/>
      <c r="F78" s="1904"/>
      <c r="G78" s="241" t="s">
        <v>969</v>
      </c>
      <c r="H78" s="1899">
        <v>2</v>
      </c>
      <c r="I78" s="1900"/>
      <c r="J78" s="1901"/>
    </row>
    <row r="79" spans="1:26" ht="30" customHeight="1" outlineLevel="1">
      <c r="B79" s="285" t="s">
        <v>970</v>
      </c>
      <c r="C79" s="2023" t="s">
        <v>971</v>
      </c>
      <c r="D79" s="2024"/>
      <c r="E79" s="2024"/>
      <c r="F79" s="2024"/>
      <c r="G79" s="2024"/>
      <c r="H79" s="2024"/>
      <c r="I79" s="2024"/>
      <c r="J79" s="2025"/>
    </row>
    <row r="80" spans="1:26" ht="30" customHeight="1" outlineLevel="1">
      <c r="B80" s="445" t="s">
        <v>972</v>
      </c>
      <c r="C80" s="1965"/>
      <c r="D80" s="1966"/>
      <c r="E80" s="1966"/>
      <c r="F80" s="1966"/>
      <c r="G80" s="1966"/>
      <c r="H80" s="1966"/>
      <c r="I80" s="1966"/>
      <c r="J80" s="1967"/>
    </row>
    <row r="81" spans="2:10" ht="30" customHeight="1" outlineLevel="1">
      <c r="B81" s="282" t="s">
        <v>973</v>
      </c>
      <c r="C81" s="1949"/>
      <c r="D81" s="1949"/>
      <c r="E81" s="1949"/>
      <c r="F81" s="1949"/>
      <c r="G81" s="1949"/>
      <c r="H81" s="1950"/>
      <c r="I81" s="1950"/>
      <c r="J81" s="1951"/>
    </row>
    <row r="82" spans="2:10" ht="14.25" customHeight="1" outlineLevel="1">
      <c r="B82" s="1968" t="s">
        <v>986</v>
      </c>
      <c r="C82" s="1931" t="s">
        <v>975</v>
      </c>
      <c r="D82" s="1931"/>
      <c r="E82" s="1931"/>
      <c r="F82" s="1931" t="s">
        <v>976</v>
      </c>
      <c r="G82" s="1931"/>
      <c r="H82" s="1932"/>
      <c r="I82" s="1932"/>
      <c r="J82" s="1933"/>
    </row>
    <row r="83" spans="2:10" ht="34.5" customHeight="1" outlineLevel="1">
      <c r="B83" s="1968"/>
      <c r="C83" s="194"/>
      <c r="D83" s="446" t="s">
        <v>380</v>
      </c>
      <c r="E83" s="194"/>
      <c r="F83" s="1934"/>
      <c r="G83" s="1934"/>
      <c r="H83" s="1935"/>
      <c r="I83" s="1935"/>
      <c r="J83" s="1936"/>
    </row>
    <row r="84" spans="2:10" ht="34.5" customHeight="1" outlineLevel="1">
      <c r="B84" s="1968"/>
      <c r="C84" s="194"/>
      <c r="D84" s="225" t="s">
        <v>380</v>
      </c>
      <c r="E84" s="194"/>
      <c r="F84" s="1923"/>
      <c r="G84" s="1923"/>
      <c r="H84" s="1924"/>
      <c r="I84" s="1924"/>
      <c r="J84" s="1925"/>
    </row>
    <row r="85" spans="2:10" ht="34.5" customHeight="1" outlineLevel="1">
      <c r="B85" s="1968"/>
      <c r="C85" s="194"/>
      <c r="D85" s="225" t="s">
        <v>380</v>
      </c>
      <c r="E85" s="194"/>
      <c r="F85" s="1923"/>
      <c r="G85" s="1923"/>
      <c r="H85" s="1924"/>
      <c r="I85" s="1924"/>
      <c r="J85" s="1925"/>
    </row>
    <row r="86" spans="2:10" ht="34.5" customHeight="1" outlineLevel="1">
      <c r="B86" s="1968"/>
      <c r="C86" s="194"/>
      <c r="D86" s="225" t="s">
        <v>380</v>
      </c>
      <c r="E86" s="194"/>
      <c r="F86" s="1923"/>
      <c r="G86" s="1923"/>
      <c r="H86" s="1924"/>
      <c r="I86" s="1924"/>
      <c r="J86" s="1925"/>
    </row>
    <row r="87" spans="2:10" ht="34.5" customHeight="1" outlineLevel="1">
      <c r="B87" s="1968"/>
      <c r="C87" s="194"/>
      <c r="D87" s="226" t="s">
        <v>380</v>
      </c>
      <c r="E87" s="194"/>
      <c r="F87" s="1961"/>
      <c r="G87" s="1962"/>
      <c r="H87" s="1963"/>
      <c r="I87" s="1963"/>
      <c r="J87" s="1964"/>
    </row>
    <row r="88" spans="2:10" ht="15" customHeight="1" outlineLevel="1">
      <c r="B88" s="1929" t="s">
        <v>977</v>
      </c>
      <c r="C88" s="1931" t="s">
        <v>975</v>
      </c>
      <c r="D88" s="1931"/>
      <c r="E88" s="1931"/>
      <c r="F88" s="1931" t="s">
        <v>978</v>
      </c>
      <c r="G88" s="1931"/>
      <c r="H88" s="1932"/>
      <c r="I88" s="1932"/>
      <c r="J88" s="1933"/>
    </row>
    <row r="89" spans="2:10" ht="31.5" customHeight="1" outlineLevel="1">
      <c r="B89" s="1909"/>
      <c r="C89" s="195"/>
      <c r="D89" s="227" t="s">
        <v>979</v>
      </c>
      <c r="E89" s="196"/>
      <c r="F89" s="1934"/>
      <c r="G89" s="1934"/>
      <c r="H89" s="1935"/>
      <c r="I89" s="1935"/>
      <c r="J89" s="1936"/>
    </row>
    <row r="90" spans="2:10" ht="31.5" customHeight="1" outlineLevel="1">
      <c r="B90" s="1909"/>
      <c r="C90" s="197"/>
      <c r="D90" s="228" t="s">
        <v>979</v>
      </c>
      <c r="E90" s="198"/>
      <c r="F90" s="1923"/>
      <c r="G90" s="1923"/>
      <c r="H90" s="1924"/>
      <c r="I90" s="1924"/>
      <c r="J90" s="1925"/>
    </row>
    <row r="91" spans="2:10" ht="31.5" customHeight="1" outlineLevel="1">
      <c r="B91" s="1909"/>
      <c r="C91" s="197"/>
      <c r="D91" s="228" t="s">
        <v>979</v>
      </c>
      <c r="E91" s="198"/>
      <c r="F91" s="1923"/>
      <c r="G91" s="1923"/>
      <c r="H91" s="1924"/>
      <c r="I91" s="1924"/>
      <c r="J91" s="1925"/>
    </row>
    <row r="92" spans="2:10" ht="31.5" customHeight="1" outlineLevel="1">
      <c r="B92" s="1909"/>
      <c r="C92" s="197"/>
      <c r="D92" s="228" t="s">
        <v>979</v>
      </c>
      <c r="E92" s="198"/>
      <c r="F92" s="1923"/>
      <c r="G92" s="1923"/>
      <c r="H92" s="1924"/>
      <c r="I92" s="1924"/>
      <c r="J92" s="1925"/>
    </row>
    <row r="93" spans="2:10" ht="31.5" customHeight="1" outlineLevel="1">
      <c r="B93" s="1930"/>
      <c r="C93" s="199"/>
      <c r="D93" s="229" t="s">
        <v>979</v>
      </c>
      <c r="E93" s="200"/>
      <c r="F93" s="1958"/>
      <c r="G93" s="1958"/>
      <c r="H93" s="1959"/>
      <c r="I93" s="1959"/>
      <c r="J93" s="1960"/>
    </row>
    <row r="94" spans="2:10" ht="15" customHeight="1" outlineLevel="1">
      <c r="B94" s="1908" t="s">
        <v>980</v>
      </c>
      <c r="C94" s="1911" t="s">
        <v>981</v>
      </c>
      <c r="D94" s="1912"/>
      <c r="E94" s="1913"/>
      <c r="F94" s="1914" t="s">
        <v>982</v>
      </c>
      <c r="G94" s="1915"/>
      <c r="H94" s="1915"/>
      <c r="I94" s="1915"/>
      <c r="J94" s="1916"/>
    </row>
    <row r="95" spans="2:10" ht="30" customHeight="1" outlineLevel="1">
      <c r="B95" s="1909"/>
      <c r="C95" s="197"/>
      <c r="D95" s="228" t="s">
        <v>979</v>
      </c>
      <c r="E95" s="194"/>
      <c r="F95" s="1920"/>
      <c r="G95" s="1920"/>
      <c r="H95" s="1921"/>
      <c r="I95" s="1921"/>
      <c r="J95" s="1922"/>
    </row>
    <row r="96" spans="2:10" ht="30" customHeight="1" outlineLevel="1">
      <c r="B96" s="1909"/>
      <c r="C96" s="197"/>
      <c r="D96" s="228" t="s">
        <v>979</v>
      </c>
      <c r="E96" s="194"/>
      <c r="F96" s="1923"/>
      <c r="G96" s="1923"/>
      <c r="H96" s="1924"/>
      <c r="I96" s="1924"/>
      <c r="J96" s="1925"/>
    </row>
    <row r="97" spans="1:26" ht="30" customHeight="1" outlineLevel="1">
      <c r="B97" s="1909"/>
      <c r="C97" s="197"/>
      <c r="D97" s="228" t="s">
        <v>979</v>
      </c>
      <c r="E97" s="194"/>
      <c r="F97" s="1923"/>
      <c r="G97" s="1923"/>
      <c r="H97" s="1924"/>
      <c r="I97" s="1924"/>
      <c r="J97" s="1925"/>
    </row>
    <row r="98" spans="1:26" ht="30" customHeight="1" outlineLevel="1" thickBot="1">
      <c r="B98" s="1910"/>
      <c r="C98" s="201"/>
      <c r="D98" s="230" t="s">
        <v>979</v>
      </c>
      <c r="E98" s="202"/>
      <c r="F98" s="1926"/>
      <c r="G98" s="1926"/>
      <c r="H98" s="1927"/>
      <c r="I98" s="1927"/>
      <c r="J98" s="1928"/>
    </row>
    <row r="99" spans="1:26" s="222" customFormat="1" ht="18.75" customHeight="1" outlineLevel="1" thickBot="1">
      <c r="A99" s="218"/>
      <c r="B99" s="231"/>
      <c r="C99" s="218"/>
      <c r="D99" s="218"/>
      <c r="E99" s="218"/>
      <c r="F99" s="218"/>
      <c r="G99" s="219"/>
      <c r="H99" s="219"/>
      <c r="I99" s="219"/>
      <c r="J99" s="219"/>
      <c r="K99" s="219"/>
      <c r="L99" s="219"/>
      <c r="M99" s="220"/>
      <c r="N99" s="2011"/>
      <c r="O99" s="2011"/>
      <c r="P99" s="2011"/>
      <c r="Q99" s="2011"/>
      <c r="R99" s="221"/>
      <c r="V99" s="220"/>
      <c r="W99" s="220"/>
      <c r="X99" s="220"/>
      <c r="Y99" s="220"/>
      <c r="Z99" s="221"/>
    </row>
    <row r="100" spans="1:26" ht="18.75" customHeight="1" outlineLevel="1">
      <c r="B100" s="2015" t="s">
        <v>983</v>
      </c>
      <c r="C100" s="2017"/>
      <c r="D100" s="2018"/>
      <c r="E100" s="2018"/>
      <c r="F100" s="2018"/>
      <c r="G100" s="2018"/>
      <c r="H100" s="2018"/>
      <c r="I100" s="2018"/>
      <c r="J100" s="2019"/>
    </row>
    <row r="101" spans="1:26" ht="18.75" customHeight="1" outlineLevel="1">
      <c r="B101" s="1938"/>
      <c r="C101" s="1943"/>
      <c r="D101" s="1944"/>
      <c r="E101" s="1944"/>
      <c r="F101" s="1944"/>
      <c r="G101" s="1944"/>
      <c r="H101" s="1944"/>
      <c r="I101" s="1944"/>
      <c r="J101" s="1945"/>
    </row>
    <row r="102" spans="1:26" ht="18.75" customHeight="1" outlineLevel="1">
      <c r="B102" s="2016"/>
      <c r="C102" s="2020"/>
      <c r="D102" s="2021"/>
      <c r="E102" s="2021"/>
      <c r="F102" s="2021"/>
      <c r="G102" s="2021"/>
      <c r="H102" s="2021"/>
      <c r="I102" s="2021"/>
      <c r="J102" s="2022"/>
    </row>
    <row r="103" spans="1:26" ht="18.75" customHeight="1" outlineLevel="1">
      <c r="B103" s="1937" t="s">
        <v>984</v>
      </c>
      <c r="C103" s="1940"/>
      <c r="D103" s="1941"/>
      <c r="E103" s="1941"/>
      <c r="F103" s="1941"/>
      <c r="G103" s="1941"/>
      <c r="H103" s="1941"/>
      <c r="I103" s="1941"/>
      <c r="J103" s="1942"/>
    </row>
    <row r="104" spans="1:26" ht="18.75" customHeight="1" outlineLevel="1">
      <c r="B104" s="1938"/>
      <c r="C104" s="1943"/>
      <c r="D104" s="1944"/>
      <c r="E104" s="1944"/>
      <c r="F104" s="1944"/>
      <c r="G104" s="1944"/>
      <c r="H104" s="1944"/>
      <c r="I104" s="1944"/>
      <c r="J104" s="1945"/>
    </row>
    <row r="105" spans="1:26" ht="18.75" customHeight="1" outlineLevel="1" thickBot="1">
      <c r="B105" s="1939"/>
      <c r="C105" s="1946"/>
      <c r="D105" s="1947"/>
      <c r="E105" s="1947"/>
      <c r="F105" s="1947"/>
      <c r="G105" s="1947"/>
      <c r="H105" s="1947"/>
      <c r="I105" s="1947"/>
      <c r="J105" s="1948"/>
    </row>
    <row r="106" spans="1:26" ht="18.75" customHeight="1" outlineLevel="1" thickBot="1">
      <c r="B106" s="232"/>
      <c r="C106" s="233"/>
      <c r="D106" s="233"/>
      <c r="E106" s="233"/>
      <c r="F106" s="233"/>
      <c r="G106" s="233"/>
      <c r="H106" s="233"/>
      <c r="I106" s="233"/>
      <c r="J106" s="233"/>
    </row>
    <row r="107" spans="1:26" ht="18.75" customHeight="1" outlineLevel="1">
      <c r="B107" s="234" t="s">
        <v>985</v>
      </c>
      <c r="C107" s="235"/>
      <c r="D107" s="235"/>
      <c r="E107" s="235"/>
      <c r="F107" s="236"/>
      <c r="G107" s="236"/>
      <c r="H107" s="236"/>
      <c r="I107" s="236"/>
      <c r="J107" s="237"/>
    </row>
    <row r="108" spans="1:26" ht="18.75" customHeight="1" outlineLevel="1">
      <c r="B108" s="1896"/>
      <c r="C108" s="1897"/>
      <c r="D108" s="1897"/>
      <c r="E108" s="1897"/>
      <c r="F108" s="1897"/>
      <c r="G108" s="1897"/>
      <c r="H108" s="1897"/>
      <c r="I108" s="1897"/>
      <c r="J108" s="1898"/>
    </row>
    <row r="109" spans="1:26" ht="12" customHeight="1" outlineLevel="1" thickBot="1">
      <c r="B109" s="284"/>
      <c r="C109" s="238"/>
      <c r="D109" s="238"/>
      <c r="E109" s="238"/>
      <c r="F109" s="238"/>
      <c r="G109" s="238"/>
      <c r="H109" s="238"/>
      <c r="I109" s="238"/>
      <c r="J109" s="239"/>
    </row>
    <row r="110" spans="1:26" ht="17.25" customHeight="1"/>
    <row r="111" spans="1:26" ht="17.25" customHeight="1"/>
    <row r="112" spans="1:26" ht="15" customHeight="1">
      <c r="B112" s="215" t="s">
        <v>987</v>
      </c>
    </row>
    <row r="113" spans="1:18" ht="6.6" customHeight="1"/>
    <row r="114" spans="1:18">
      <c r="B114" s="220" t="s">
        <v>988</v>
      </c>
      <c r="C114" s="242"/>
    </row>
    <row r="115" spans="1:18" s="2" customFormat="1" ht="14.25" customHeight="1" thickBot="1">
      <c r="A115" s="243" t="s">
        <v>989</v>
      </c>
      <c r="B115" s="1262"/>
      <c r="C115" s="1262"/>
      <c r="D115" s="1262"/>
      <c r="E115" s="1262"/>
      <c r="F115" s="1262"/>
      <c r="G115" s="1262"/>
      <c r="H115" s="1262"/>
      <c r="I115" s="1262"/>
      <c r="J115" s="1262"/>
      <c r="K115" s="1262"/>
      <c r="L115" s="1262"/>
      <c r="M115" s="1262"/>
      <c r="N115" s="1262"/>
      <c r="O115" s="1262"/>
      <c r="P115" s="1262"/>
      <c r="Q115" s="1262"/>
      <c r="R115" s="1262"/>
    </row>
    <row r="116" spans="1:18" ht="33.75" customHeight="1">
      <c r="B116" s="223" t="s">
        <v>968</v>
      </c>
      <c r="C116" s="1998">
        <f>個票ｰ1002!B239</f>
        <v>0</v>
      </c>
      <c r="D116" s="1999"/>
      <c r="E116" s="1999"/>
      <c r="F116" s="2000"/>
      <c r="G116" s="224" t="s">
        <v>969</v>
      </c>
      <c r="H116" s="2006">
        <v>11</v>
      </c>
      <c r="I116" s="2007"/>
      <c r="J116" s="2008"/>
    </row>
    <row r="117" spans="1:18" ht="30" customHeight="1" outlineLevel="1">
      <c r="B117" s="285" t="s">
        <v>970</v>
      </c>
      <c r="C117" s="1905"/>
      <c r="D117" s="1906"/>
      <c r="E117" s="1906"/>
      <c r="F117" s="1906"/>
      <c r="G117" s="1906"/>
      <c r="H117" s="1906"/>
      <c r="I117" s="1906"/>
      <c r="J117" s="1907"/>
    </row>
    <row r="118" spans="1:18" ht="30" customHeight="1" outlineLevel="1">
      <c r="B118" s="445" t="s">
        <v>972</v>
      </c>
      <c r="C118" s="1965"/>
      <c r="D118" s="1966"/>
      <c r="E118" s="1966"/>
      <c r="F118" s="1966"/>
      <c r="G118" s="1966"/>
      <c r="H118" s="1966"/>
      <c r="I118" s="1966"/>
      <c r="J118" s="1967"/>
    </row>
    <row r="119" spans="1:18" ht="30" customHeight="1" outlineLevel="1">
      <c r="B119" s="282" t="s">
        <v>973</v>
      </c>
      <c r="C119" s="1949"/>
      <c r="D119" s="1949"/>
      <c r="E119" s="1949"/>
      <c r="F119" s="1949"/>
      <c r="G119" s="1949"/>
      <c r="H119" s="1950"/>
      <c r="I119" s="1950"/>
      <c r="J119" s="1951"/>
    </row>
    <row r="120" spans="1:18" ht="14.25" customHeight="1" outlineLevel="1">
      <c r="B120" s="1968" t="s">
        <v>986</v>
      </c>
      <c r="C120" s="1931" t="s">
        <v>975</v>
      </c>
      <c r="D120" s="1931"/>
      <c r="E120" s="1931"/>
      <c r="F120" s="1931" t="s">
        <v>976</v>
      </c>
      <c r="G120" s="1931"/>
      <c r="H120" s="1932"/>
      <c r="I120" s="1932"/>
      <c r="J120" s="1933"/>
    </row>
    <row r="121" spans="1:18" ht="34.5" customHeight="1" outlineLevel="1">
      <c r="B121" s="1968"/>
      <c r="C121" s="194"/>
      <c r="D121" s="446" t="s">
        <v>380</v>
      </c>
      <c r="E121" s="194"/>
      <c r="F121" s="1934"/>
      <c r="G121" s="1934"/>
      <c r="H121" s="1935"/>
      <c r="I121" s="1935"/>
      <c r="J121" s="1936"/>
    </row>
    <row r="122" spans="1:18" ht="34.5" customHeight="1" outlineLevel="1">
      <c r="B122" s="1968"/>
      <c r="C122" s="194"/>
      <c r="D122" s="225" t="s">
        <v>380</v>
      </c>
      <c r="E122" s="194"/>
      <c r="F122" s="1923"/>
      <c r="G122" s="1923"/>
      <c r="H122" s="1924"/>
      <c r="I122" s="1924"/>
      <c r="J122" s="1925"/>
    </row>
    <row r="123" spans="1:18" ht="34.5" customHeight="1" outlineLevel="1">
      <c r="B123" s="1968"/>
      <c r="C123" s="194"/>
      <c r="D123" s="225" t="s">
        <v>380</v>
      </c>
      <c r="E123" s="194"/>
      <c r="F123" s="1923"/>
      <c r="G123" s="1923"/>
      <c r="H123" s="1924"/>
      <c r="I123" s="1924"/>
      <c r="J123" s="1925"/>
    </row>
    <row r="124" spans="1:18" ht="34.5" customHeight="1" outlineLevel="1">
      <c r="B124" s="1968"/>
      <c r="C124" s="194"/>
      <c r="D124" s="225" t="s">
        <v>380</v>
      </c>
      <c r="E124" s="194"/>
      <c r="F124" s="1923"/>
      <c r="G124" s="1923"/>
      <c r="H124" s="1924"/>
      <c r="I124" s="1924"/>
      <c r="J124" s="1925"/>
    </row>
    <row r="125" spans="1:18" ht="34.5" customHeight="1" outlineLevel="1">
      <c r="B125" s="1968"/>
      <c r="C125" s="194"/>
      <c r="D125" s="226" t="s">
        <v>380</v>
      </c>
      <c r="E125" s="194"/>
      <c r="F125" s="1961"/>
      <c r="G125" s="1962"/>
      <c r="H125" s="1963"/>
      <c r="I125" s="1963"/>
      <c r="J125" s="1964"/>
    </row>
    <row r="126" spans="1:18" ht="15" customHeight="1" outlineLevel="1">
      <c r="B126" s="1929" t="s">
        <v>977</v>
      </c>
      <c r="C126" s="1931" t="s">
        <v>975</v>
      </c>
      <c r="D126" s="1931"/>
      <c r="E126" s="1931"/>
      <c r="F126" s="1931" t="s">
        <v>978</v>
      </c>
      <c r="G126" s="1931"/>
      <c r="H126" s="1932"/>
      <c r="I126" s="1932"/>
      <c r="J126" s="1933"/>
    </row>
    <row r="127" spans="1:18" ht="31.5" customHeight="1" outlineLevel="1">
      <c r="B127" s="1909"/>
      <c r="C127" s="195"/>
      <c r="D127" s="227" t="s">
        <v>979</v>
      </c>
      <c r="E127" s="196"/>
      <c r="F127" s="1934"/>
      <c r="G127" s="1934"/>
      <c r="H127" s="1935"/>
      <c r="I127" s="1935"/>
      <c r="J127" s="1936"/>
    </row>
    <row r="128" spans="1:18" ht="31.5" customHeight="1" outlineLevel="1">
      <c r="B128" s="1909"/>
      <c r="C128" s="197"/>
      <c r="D128" s="228" t="s">
        <v>979</v>
      </c>
      <c r="E128" s="198"/>
      <c r="F128" s="1923"/>
      <c r="G128" s="1923"/>
      <c r="H128" s="1924"/>
      <c r="I128" s="1924"/>
      <c r="J128" s="1925"/>
    </row>
    <row r="129" spans="1:26" ht="31.5" customHeight="1" outlineLevel="1">
      <c r="B129" s="1909"/>
      <c r="C129" s="197"/>
      <c r="D129" s="228" t="s">
        <v>979</v>
      </c>
      <c r="E129" s="198"/>
      <c r="F129" s="1923"/>
      <c r="G129" s="1923"/>
      <c r="H129" s="1924"/>
      <c r="I129" s="1924"/>
      <c r="J129" s="1925"/>
    </row>
    <row r="130" spans="1:26" ht="31.5" customHeight="1" outlineLevel="1">
      <c r="B130" s="1909"/>
      <c r="C130" s="197"/>
      <c r="D130" s="228" t="s">
        <v>979</v>
      </c>
      <c r="E130" s="198"/>
      <c r="F130" s="1923"/>
      <c r="G130" s="1923"/>
      <c r="H130" s="1924"/>
      <c r="I130" s="1924"/>
      <c r="J130" s="1925"/>
    </row>
    <row r="131" spans="1:26" ht="31.5" customHeight="1" outlineLevel="1">
      <c r="B131" s="1930"/>
      <c r="C131" s="199"/>
      <c r="D131" s="229" t="s">
        <v>979</v>
      </c>
      <c r="E131" s="200"/>
      <c r="F131" s="1958"/>
      <c r="G131" s="1958"/>
      <c r="H131" s="1959"/>
      <c r="I131" s="1959"/>
      <c r="J131" s="1960"/>
    </row>
    <row r="132" spans="1:26" ht="15" customHeight="1" outlineLevel="1">
      <c r="B132" s="1908" t="s">
        <v>980</v>
      </c>
      <c r="C132" s="1911" t="s">
        <v>981</v>
      </c>
      <c r="D132" s="1912"/>
      <c r="E132" s="1913"/>
      <c r="F132" s="1914" t="s">
        <v>982</v>
      </c>
      <c r="G132" s="1915"/>
      <c r="H132" s="1915"/>
      <c r="I132" s="1915"/>
      <c r="J132" s="1916"/>
    </row>
    <row r="133" spans="1:26" ht="30" customHeight="1" outlineLevel="1">
      <c r="B133" s="1909"/>
      <c r="C133" s="197"/>
      <c r="D133" s="228" t="s">
        <v>979</v>
      </c>
      <c r="E133" s="194"/>
      <c r="F133" s="1920"/>
      <c r="G133" s="1920"/>
      <c r="H133" s="1921"/>
      <c r="I133" s="1921"/>
      <c r="J133" s="1922"/>
    </row>
    <row r="134" spans="1:26" ht="30" customHeight="1" outlineLevel="1">
      <c r="B134" s="1909"/>
      <c r="C134" s="197"/>
      <c r="D134" s="228" t="s">
        <v>979</v>
      </c>
      <c r="E134" s="194"/>
      <c r="F134" s="1923"/>
      <c r="G134" s="1923"/>
      <c r="H134" s="1924"/>
      <c r="I134" s="1924"/>
      <c r="J134" s="1925"/>
    </row>
    <row r="135" spans="1:26" ht="30" customHeight="1" outlineLevel="1">
      <c r="B135" s="1909"/>
      <c r="C135" s="197"/>
      <c r="D135" s="228" t="s">
        <v>979</v>
      </c>
      <c r="E135" s="194"/>
      <c r="F135" s="1923"/>
      <c r="G135" s="1923"/>
      <c r="H135" s="1924"/>
      <c r="I135" s="1924"/>
      <c r="J135" s="1925"/>
    </row>
    <row r="136" spans="1:26" ht="30" customHeight="1" outlineLevel="1" thickBot="1">
      <c r="B136" s="1910"/>
      <c r="C136" s="201"/>
      <c r="D136" s="230" t="s">
        <v>979</v>
      </c>
      <c r="E136" s="202"/>
      <c r="F136" s="1926"/>
      <c r="G136" s="1926"/>
      <c r="H136" s="1927"/>
      <c r="I136" s="1927"/>
      <c r="J136" s="1928"/>
    </row>
    <row r="137" spans="1:26" s="222" customFormat="1" ht="18.75" customHeight="1" outlineLevel="1" thickBot="1">
      <c r="A137" s="218"/>
      <c r="B137" s="231"/>
      <c r="C137" s="218"/>
      <c r="D137" s="218"/>
      <c r="E137" s="218"/>
      <c r="F137" s="218"/>
      <c r="G137" s="219"/>
      <c r="H137" s="219"/>
      <c r="I137" s="219"/>
      <c r="J137" s="219"/>
      <c r="K137" s="219"/>
      <c r="L137" s="219"/>
      <c r="M137" s="220"/>
      <c r="N137" s="2011"/>
      <c r="O137" s="2011"/>
      <c r="P137" s="2011"/>
      <c r="Q137" s="2011"/>
      <c r="R137" s="221"/>
      <c r="V137" s="220"/>
      <c r="W137" s="220"/>
      <c r="X137" s="220"/>
      <c r="Y137" s="220"/>
      <c r="Z137" s="221"/>
    </row>
    <row r="138" spans="1:26" ht="18.75" customHeight="1" outlineLevel="1">
      <c r="B138" s="2015" t="s">
        <v>983</v>
      </c>
      <c r="C138" s="2017"/>
      <c r="D138" s="2018"/>
      <c r="E138" s="2018"/>
      <c r="F138" s="2018"/>
      <c r="G138" s="2018"/>
      <c r="H138" s="2018"/>
      <c r="I138" s="2018"/>
      <c r="J138" s="2019"/>
    </row>
    <row r="139" spans="1:26" ht="18.75" customHeight="1" outlineLevel="1">
      <c r="B139" s="1938"/>
      <c r="C139" s="1943"/>
      <c r="D139" s="1944"/>
      <c r="E139" s="1944"/>
      <c r="F139" s="1944"/>
      <c r="G139" s="1944"/>
      <c r="H139" s="1944"/>
      <c r="I139" s="1944"/>
      <c r="J139" s="1945"/>
    </row>
    <row r="140" spans="1:26" ht="18.75" customHeight="1" outlineLevel="1">
      <c r="B140" s="2016"/>
      <c r="C140" s="2020"/>
      <c r="D140" s="2021"/>
      <c r="E140" s="2021"/>
      <c r="F140" s="2021"/>
      <c r="G140" s="2021"/>
      <c r="H140" s="2021"/>
      <c r="I140" s="2021"/>
      <c r="J140" s="2022"/>
    </row>
    <row r="141" spans="1:26" ht="18.75" customHeight="1" outlineLevel="1">
      <c r="B141" s="1937" t="s">
        <v>984</v>
      </c>
      <c r="C141" s="1940"/>
      <c r="D141" s="1941"/>
      <c r="E141" s="1941"/>
      <c r="F141" s="1941"/>
      <c r="G141" s="1941"/>
      <c r="H141" s="1941"/>
      <c r="I141" s="1941"/>
      <c r="J141" s="1942"/>
    </row>
    <row r="142" spans="1:26" ht="18.75" customHeight="1" outlineLevel="1">
      <c r="B142" s="1938"/>
      <c r="C142" s="1943"/>
      <c r="D142" s="1944"/>
      <c r="E142" s="1944"/>
      <c r="F142" s="1944"/>
      <c r="G142" s="1944"/>
      <c r="H142" s="1944"/>
      <c r="I142" s="1944"/>
      <c r="J142" s="1945"/>
    </row>
    <row r="143" spans="1:26" ht="18.75" customHeight="1" outlineLevel="1" thickBot="1">
      <c r="B143" s="1939"/>
      <c r="C143" s="1946"/>
      <c r="D143" s="1947"/>
      <c r="E143" s="1947"/>
      <c r="F143" s="1947"/>
      <c r="G143" s="1947"/>
      <c r="H143" s="1947"/>
      <c r="I143" s="1947"/>
      <c r="J143" s="1948"/>
    </row>
    <row r="144" spans="1:26" ht="18.75" customHeight="1" outlineLevel="1" thickBot="1">
      <c r="B144" s="232"/>
      <c r="C144" s="233"/>
      <c r="D144" s="233"/>
      <c r="E144" s="233"/>
      <c r="F144" s="233"/>
      <c r="G144" s="233"/>
      <c r="H144" s="233"/>
      <c r="I144" s="233"/>
      <c r="J144" s="233"/>
    </row>
    <row r="145" spans="2:11" ht="18.75" customHeight="1" outlineLevel="1">
      <c r="B145" s="234" t="s">
        <v>985</v>
      </c>
      <c r="C145" s="235"/>
      <c r="D145" s="235"/>
      <c r="E145" s="235"/>
      <c r="F145" s="236"/>
      <c r="G145" s="236"/>
      <c r="H145" s="236"/>
      <c r="I145" s="236"/>
      <c r="J145" s="237"/>
    </row>
    <row r="146" spans="2:11" ht="18.75" customHeight="1" outlineLevel="1">
      <c r="B146" s="1896"/>
      <c r="C146" s="1897"/>
      <c r="D146" s="1897"/>
      <c r="E146" s="1897"/>
      <c r="F146" s="1897"/>
      <c r="G146" s="1897"/>
      <c r="H146" s="1897"/>
      <c r="I146" s="1897"/>
      <c r="J146" s="1898"/>
    </row>
    <row r="147" spans="2:11" ht="12" customHeight="1" outlineLevel="1" thickBot="1">
      <c r="B147" s="284"/>
      <c r="C147" s="238"/>
      <c r="D147" s="238"/>
      <c r="E147" s="238"/>
      <c r="F147" s="238"/>
      <c r="G147" s="238"/>
      <c r="H147" s="238"/>
      <c r="I147" s="238"/>
      <c r="J147" s="239"/>
    </row>
    <row r="150" spans="2:11" ht="17.25" customHeight="1">
      <c r="B150" s="447"/>
      <c r="C150" s="447"/>
      <c r="D150" s="447"/>
      <c r="E150" s="447"/>
      <c r="F150" s="447"/>
      <c r="G150" s="447"/>
      <c r="H150" s="447"/>
      <c r="I150" s="447"/>
      <c r="J150" s="447"/>
      <c r="K150" s="447"/>
    </row>
    <row r="151" spans="2:11" ht="33.75" customHeight="1">
      <c r="B151" s="240" t="s">
        <v>968</v>
      </c>
      <c r="C151" s="1902">
        <f>個票ｰ1002!B240</f>
        <v>0</v>
      </c>
      <c r="D151" s="1903"/>
      <c r="E151" s="1903"/>
      <c r="F151" s="1904"/>
      <c r="G151" s="241" t="s">
        <v>969</v>
      </c>
      <c r="H151" s="1899">
        <v>12</v>
      </c>
      <c r="I151" s="1900"/>
      <c r="J151" s="1901"/>
    </row>
    <row r="152" spans="2:11" ht="30" customHeight="1" outlineLevel="1">
      <c r="B152" s="285" t="s">
        <v>970</v>
      </c>
      <c r="C152" s="1905"/>
      <c r="D152" s="1906"/>
      <c r="E152" s="1906"/>
      <c r="F152" s="1906"/>
      <c r="G152" s="1906"/>
      <c r="H152" s="1906"/>
      <c r="I152" s="1906"/>
      <c r="J152" s="1907"/>
    </row>
    <row r="153" spans="2:11" ht="30" customHeight="1" outlineLevel="1">
      <c r="B153" s="445" t="s">
        <v>972</v>
      </c>
      <c r="C153" s="1965"/>
      <c r="D153" s="1966"/>
      <c r="E153" s="1966"/>
      <c r="F153" s="1966"/>
      <c r="G153" s="1966"/>
      <c r="H153" s="1966"/>
      <c r="I153" s="1966"/>
      <c r="J153" s="1967"/>
    </row>
    <row r="154" spans="2:11" ht="30" customHeight="1" outlineLevel="1">
      <c r="B154" s="282" t="s">
        <v>973</v>
      </c>
      <c r="C154" s="1949"/>
      <c r="D154" s="1949"/>
      <c r="E154" s="1949"/>
      <c r="F154" s="1949"/>
      <c r="G154" s="1949"/>
      <c r="H154" s="1950"/>
      <c r="I154" s="1950"/>
      <c r="J154" s="1951"/>
    </row>
    <row r="155" spans="2:11" ht="14.25" customHeight="1" outlineLevel="1">
      <c r="B155" s="1968" t="s">
        <v>986</v>
      </c>
      <c r="C155" s="1931" t="s">
        <v>975</v>
      </c>
      <c r="D155" s="1931"/>
      <c r="E155" s="1931"/>
      <c r="F155" s="1931" t="s">
        <v>976</v>
      </c>
      <c r="G155" s="1931"/>
      <c r="H155" s="1932"/>
      <c r="I155" s="1932"/>
      <c r="J155" s="1933"/>
    </row>
    <row r="156" spans="2:11" ht="34.5" customHeight="1" outlineLevel="1">
      <c r="B156" s="1968"/>
      <c r="C156" s="194"/>
      <c r="D156" s="446" t="s">
        <v>380</v>
      </c>
      <c r="E156" s="194"/>
      <c r="F156" s="1934"/>
      <c r="G156" s="1934"/>
      <c r="H156" s="1935"/>
      <c r="I156" s="1935"/>
      <c r="J156" s="1936"/>
    </row>
    <row r="157" spans="2:11" ht="34.5" customHeight="1" outlineLevel="1">
      <c r="B157" s="1968"/>
      <c r="C157" s="194"/>
      <c r="D157" s="225" t="s">
        <v>380</v>
      </c>
      <c r="E157" s="194"/>
      <c r="F157" s="1923"/>
      <c r="G157" s="1923"/>
      <c r="H157" s="1924"/>
      <c r="I157" s="1924"/>
      <c r="J157" s="1925"/>
    </row>
    <row r="158" spans="2:11" ht="34.5" customHeight="1" outlineLevel="1">
      <c r="B158" s="1968"/>
      <c r="C158" s="194"/>
      <c r="D158" s="225" t="s">
        <v>380</v>
      </c>
      <c r="E158" s="194"/>
      <c r="F158" s="1923"/>
      <c r="G158" s="1923"/>
      <c r="H158" s="1924"/>
      <c r="I158" s="1924"/>
      <c r="J158" s="1925"/>
    </row>
    <row r="159" spans="2:11" ht="34.5" customHeight="1" outlineLevel="1">
      <c r="B159" s="1968"/>
      <c r="C159" s="194"/>
      <c r="D159" s="225" t="s">
        <v>380</v>
      </c>
      <c r="E159" s="194"/>
      <c r="F159" s="1923"/>
      <c r="G159" s="1923"/>
      <c r="H159" s="1924"/>
      <c r="I159" s="1924"/>
      <c r="J159" s="1925"/>
    </row>
    <row r="160" spans="2:11" ht="34.5" customHeight="1" outlineLevel="1">
      <c r="B160" s="1968"/>
      <c r="C160" s="194"/>
      <c r="D160" s="226" t="s">
        <v>380</v>
      </c>
      <c r="E160" s="194"/>
      <c r="F160" s="1961"/>
      <c r="G160" s="1962"/>
      <c r="H160" s="1963"/>
      <c r="I160" s="1963"/>
      <c r="J160" s="1964"/>
    </row>
    <row r="161" spans="1:26" ht="15" customHeight="1" outlineLevel="1">
      <c r="B161" s="1929" t="s">
        <v>977</v>
      </c>
      <c r="C161" s="2026" t="s">
        <v>975</v>
      </c>
      <c r="D161" s="2026"/>
      <c r="E161" s="2026"/>
      <c r="F161" s="2026" t="s">
        <v>978</v>
      </c>
      <c r="G161" s="2026"/>
      <c r="H161" s="2027"/>
      <c r="I161" s="2027"/>
      <c r="J161" s="2028"/>
    </row>
    <row r="162" spans="1:26" ht="31.5" customHeight="1" outlineLevel="1">
      <c r="B162" s="1909"/>
      <c r="C162" s="195"/>
      <c r="D162" s="227" t="s">
        <v>979</v>
      </c>
      <c r="E162" s="196"/>
      <c r="F162" s="1934"/>
      <c r="G162" s="1934"/>
      <c r="H162" s="1935"/>
      <c r="I162" s="1935"/>
      <c r="J162" s="1936"/>
    </row>
    <row r="163" spans="1:26" ht="31.5" customHeight="1" outlineLevel="1">
      <c r="B163" s="1909"/>
      <c r="C163" s="197"/>
      <c r="D163" s="228" t="s">
        <v>979</v>
      </c>
      <c r="E163" s="198"/>
      <c r="F163" s="1923"/>
      <c r="G163" s="1923"/>
      <c r="H163" s="1924"/>
      <c r="I163" s="1924"/>
      <c r="J163" s="1925"/>
    </row>
    <row r="164" spans="1:26" ht="31.5" customHeight="1" outlineLevel="1">
      <c r="B164" s="1909"/>
      <c r="C164" s="197"/>
      <c r="D164" s="228" t="s">
        <v>979</v>
      </c>
      <c r="E164" s="198"/>
      <c r="F164" s="1923"/>
      <c r="G164" s="1923"/>
      <c r="H164" s="1924"/>
      <c r="I164" s="1924"/>
      <c r="J164" s="1925"/>
    </row>
    <row r="165" spans="1:26" ht="31.5" customHeight="1" outlineLevel="1">
      <c r="B165" s="1909"/>
      <c r="C165" s="197"/>
      <c r="D165" s="228" t="s">
        <v>979</v>
      </c>
      <c r="E165" s="198"/>
      <c r="F165" s="1923"/>
      <c r="G165" s="1923"/>
      <c r="H165" s="1924"/>
      <c r="I165" s="1924"/>
      <c r="J165" s="1925"/>
    </row>
    <row r="166" spans="1:26" ht="31.5" customHeight="1" outlineLevel="1">
      <c r="B166" s="1930"/>
      <c r="C166" s="199"/>
      <c r="D166" s="229" t="s">
        <v>979</v>
      </c>
      <c r="E166" s="200"/>
      <c r="F166" s="1958"/>
      <c r="G166" s="1958"/>
      <c r="H166" s="1959"/>
      <c r="I166" s="1959"/>
      <c r="J166" s="1960"/>
    </row>
    <row r="167" spans="1:26" ht="15" customHeight="1" outlineLevel="1">
      <c r="B167" s="1908" t="s">
        <v>980</v>
      </c>
      <c r="C167" s="1911" t="s">
        <v>981</v>
      </c>
      <c r="D167" s="1912"/>
      <c r="E167" s="1913"/>
      <c r="F167" s="1914" t="s">
        <v>982</v>
      </c>
      <c r="G167" s="1915"/>
      <c r="H167" s="1915"/>
      <c r="I167" s="1915"/>
      <c r="J167" s="1916"/>
    </row>
    <row r="168" spans="1:26" ht="30" customHeight="1" outlineLevel="1">
      <c r="B168" s="1909"/>
      <c r="C168" s="197"/>
      <c r="D168" s="228" t="s">
        <v>979</v>
      </c>
      <c r="E168" s="194"/>
      <c r="F168" s="1920"/>
      <c r="G168" s="1920"/>
      <c r="H168" s="1921"/>
      <c r="I168" s="1921"/>
      <c r="J168" s="1922"/>
    </row>
    <row r="169" spans="1:26" ht="30" customHeight="1" outlineLevel="1">
      <c r="B169" s="1909"/>
      <c r="C169" s="197"/>
      <c r="D169" s="228" t="s">
        <v>979</v>
      </c>
      <c r="E169" s="194"/>
      <c r="F169" s="1923"/>
      <c r="G169" s="1923"/>
      <c r="H169" s="1924"/>
      <c r="I169" s="1924"/>
      <c r="J169" s="1925"/>
    </row>
    <row r="170" spans="1:26" ht="30" customHeight="1" outlineLevel="1">
      <c r="B170" s="1909"/>
      <c r="C170" s="197"/>
      <c r="D170" s="228" t="s">
        <v>979</v>
      </c>
      <c r="E170" s="194"/>
      <c r="F170" s="1923"/>
      <c r="G170" s="1923"/>
      <c r="H170" s="1924"/>
      <c r="I170" s="1924"/>
      <c r="J170" s="1925"/>
    </row>
    <row r="171" spans="1:26" ht="30" customHeight="1" outlineLevel="1" thickBot="1">
      <c r="B171" s="1910"/>
      <c r="C171" s="201"/>
      <c r="D171" s="230" t="s">
        <v>979</v>
      </c>
      <c r="E171" s="202"/>
      <c r="F171" s="1926"/>
      <c r="G171" s="1926"/>
      <c r="H171" s="1927"/>
      <c r="I171" s="1927"/>
      <c r="J171" s="1928"/>
    </row>
    <row r="172" spans="1:26" s="222" customFormat="1" ht="18.75" customHeight="1" outlineLevel="1" thickBot="1">
      <c r="A172" s="218"/>
      <c r="B172" s="231"/>
      <c r="C172" s="218"/>
      <c r="D172" s="218"/>
      <c r="E172" s="218"/>
      <c r="F172" s="218"/>
      <c r="G172" s="219"/>
      <c r="H172" s="219"/>
      <c r="I172" s="219"/>
      <c r="J172" s="219"/>
      <c r="K172" s="219"/>
      <c r="L172" s="219"/>
      <c r="M172" s="220"/>
      <c r="N172" s="2011"/>
      <c r="O172" s="2011"/>
      <c r="P172" s="2011"/>
      <c r="Q172" s="2011"/>
      <c r="R172" s="221"/>
      <c r="V172" s="220"/>
      <c r="W172" s="220"/>
      <c r="X172" s="220"/>
      <c r="Y172" s="220"/>
      <c r="Z172" s="221"/>
    </row>
    <row r="173" spans="1:26" ht="18.75" customHeight="1" outlineLevel="1">
      <c r="B173" s="2015" t="s">
        <v>983</v>
      </c>
      <c r="C173" s="2017"/>
      <c r="D173" s="2018"/>
      <c r="E173" s="2018"/>
      <c r="F173" s="2018"/>
      <c r="G173" s="2018"/>
      <c r="H173" s="2018"/>
      <c r="I173" s="2018"/>
      <c r="J173" s="2019"/>
    </row>
    <row r="174" spans="1:26" ht="18.75" customHeight="1" outlineLevel="1">
      <c r="B174" s="1938"/>
      <c r="C174" s="1943"/>
      <c r="D174" s="1944"/>
      <c r="E174" s="1944"/>
      <c r="F174" s="1944"/>
      <c r="G174" s="1944"/>
      <c r="H174" s="1944"/>
      <c r="I174" s="1944"/>
      <c r="J174" s="1945"/>
    </row>
    <row r="175" spans="1:26" ht="18.75" customHeight="1" outlineLevel="1">
      <c r="B175" s="2016"/>
      <c r="C175" s="2020"/>
      <c r="D175" s="2021"/>
      <c r="E175" s="2021"/>
      <c r="F175" s="2021"/>
      <c r="G175" s="2021"/>
      <c r="H175" s="2021"/>
      <c r="I175" s="2021"/>
      <c r="J175" s="2022"/>
    </row>
    <row r="176" spans="1:26" ht="18.75" customHeight="1" outlineLevel="1">
      <c r="B176" s="1937" t="s">
        <v>984</v>
      </c>
      <c r="C176" s="1940"/>
      <c r="D176" s="1941"/>
      <c r="E176" s="1941"/>
      <c r="F176" s="1941"/>
      <c r="G176" s="1941"/>
      <c r="H176" s="1941"/>
      <c r="I176" s="1941"/>
      <c r="J176" s="1942"/>
    </row>
    <row r="177" spans="2:10" ht="18.75" customHeight="1" outlineLevel="1">
      <c r="B177" s="1938"/>
      <c r="C177" s="1943"/>
      <c r="D177" s="1944"/>
      <c r="E177" s="1944"/>
      <c r="F177" s="1944"/>
      <c r="G177" s="1944"/>
      <c r="H177" s="1944"/>
      <c r="I177" s="1944"/>
      <c r="J177" s="1945"/>
    </row>
    <row r="178" spans="2:10" ht="18.75" customHeight="1" outlineLevel="1" thickBot="1">
      <c r="B178" s="1939"/>
      <c r="C178" s="1946"/>
      <c r="D178" s="1947"/>
      <c r="E178" s="1947"/>
      <c r="F178" s="1947"/>
      <c r="G178" s="1947"/>
      <c r="H178" s="1947"/>
      <c r="I178" s="1947"/>
      <c r="J178" s="1948"/>
    </row>
    <row r="179" spans="2:10" ht="18.75" customHeight="1" outlineLevel="1" thickBot="1">
      <c r="B179" s="232"/>
      <c r="C179" s="233"/>
      <c r="D179" s="233"/>
      <c r="E179" s="233"/>
      <c r="F179" s="233"/>
      <c r="G179" s="233"/>
      <c r="H179" s="233"/>
      <c r="I179" s="233"/>
      <c r="J179" s="233"/>
    </row>
    <row r="180" spans="2:10" ht="18.75" customHeight="1" outlineLevel="1">
      <c r="B180" s="234" t="s">
        <v>985</v>
      </c>
      <c r="C180" s="235"/>
      <c r="D180" s="235"/>
      <c r="E180" s="235"/>
      <c r="F180" s="236"/>
      <c r="G180" s="236"/>
      <c r="H180" s="236"/>
      <c r="I180" s="236"/>
      <c r="J180" s="237"/>
    </row>
    <row r="181" spans="2:10" ht="18.75" customHeight="1" outlineLevel="1">
      <c r="B181" s="1896"/>
      <c r="C181" s="1897"/>
      <c r="D181" s="1897"/>
      <c r="E181" s="1897"/>
      <c r="F181" s="1897"/>
      <c r="G181" s="1897"/>
      <c r="H181" s="1897"/>
      <c r="I181" s="1897"/>
      <c r="J181" s="1898"/>
    </row>
    <row r="182" spans="2:10" ht="12" customHeight="1" outlineLevel="1" thickBot="1">
      <c r="B182" s="284"/>
      <c r="C182" s="238"/>
      <c r="D182" s="238"/>
      <c r="E182" s="238"/>
      <c r="F182" s="238"/>
      <c r="G182" s="238"/>
      <c r="H182" s="238"/>
      <c r="I182" s="238"/>
      <c r="J182" s="239"/>
    </row>
    <row r="183" spans="2:10" ht="17.25" customHeight="1"/>
    <row r="185" spans="2:10" ht="33.75" customHeight="1">
      <c r="B185" s="240" t="s">
        <v>968</v>
      </c>
      <c r="C185" s="1902">
        <f>個票ｰ1002!B241</f>
        <v>0</v>
      </c>
      <c r="D185" s="1903"/>
      <c r="E185" s="1903"/>
      <c r="F185" s="1904"/>
      <c r="G185" s="241" t="s">
        <v>969</v>
      </c>
      <c r="H185" s="1899">
        <v>13</v>
      </c>
      <c r="I185" s="1900"/>
      <c r="J185" s="1901"/>
    </row>
    <row r="186" spans="2:10" ht="30" customHeight="1" outlineLevel="1">
      <c r="B186" s="285" t="s">
        <v>970</v>
      </c>
      <c r="C186" s="1905"/>
      <c r="D186" s="1906"/>
      <c r="E186" s="1906"/>
      <c r="F186" s="1906"/>
      <c r="G186" s="1906"/>
      <c r="H186" s="1906"/>
      <c r="I186" s="1906"/>
      <c r="J186" s="1907"/>
    </row>
    <row r="187" spans="2:10" ht="30" customHeight="1" outlineLevel="1">
      <c r="B187" s="445" t="s">
        <v>972</v>
      </c>
      <c r="C187" s="1965"/>
      <c r="D187" s="1966"/>
      <c r="E187" s="1966"/>
      <c r="F187" s="1966"/>
      <c r="G187" s="1966"/>
      <c r="H187" s="1966"/>
      <c r="I187" s="1966"/>
      <c r="J187" s="1967"/>
    </row>
    <row r="188" spans="2:10" ht="30" customHeight="1" outlineLevel="1">
      <c r="B188" s="282" t="s">
        <v>973</v>
      </c>
      <c r="C188" s="1949"/>
      <c r="D188" s="1949"/>
      <c r="E188" s="1949"/>
      <c r="F188" s="1949"/>
      <c r="G188" s="1949"/>
      <c r="H188" s="1950"/>
      <c r="I188" s="1950"/>
      <c r="J188" s="1951"/>
    </row>
    <row r="189" spans="2:10" ht="14.25" customHeight="1" outlineLevel="1">
      <c r="B189" s="2029" t="s">
        <v>990</v>
      </c>
      <c r="C189" s="1931" t="s">
        <v>975</v>
      </c>
      <c r="D189" s="1931"/>
      <c r="E189" s="1931"/>
      <c r="F189" s="1931" t="s">
        <v>976</v>
      </c>
      <c r="G189" s="1931"/>
      <c r="H189" s="1932"/>
      <c r="I189" s="1932"/>
      <c r="J189" s="1933"/>
    </row>
    <row r="190" spans="2:10" ht="34.5" customHeight="1" outlineLevel="1">
      <c r="B190" s="2029"/>
      <c r="C190" s="194"/>
      <c r="D190" s="446" t="s">
        <v>380</v>
      </c>
      <c r="E190" s="194"/>
      <c r="F190" s="1934"/>
      <c r="G190" s="1934"/>
      <c r="H190" s="1935"/>
      <c r="I190" s="1935"/>
      <c r="J190" s="1936"/>
    </row>
    <row r="191" spans="2:10" ht="34.5" customHeight="1" outlineLevel="1">
      <c r="B191" s="2029"/>
      <c r="C191" s="194"/>
      <c r="D191" s="225" t="s">
        <v>380</v>
      </c>
      <c r="E191" s="194"/>
      <c r="F191" s="1923"/>
      <c r="G191" s="1923"/>
      <c r="H191" s="1924"/>
      <c r="I191" s="1924"/>
      <c r="J191" s="1925"/>
    </row>
    <row r="192" spans="2:10" ht="34.5" customHeight="1" outlineLevel="1">
      <c r="B192" s="2029"/>
      <c r="C192" s="194"/>
      <c r="D192" s="225" t="s">
        <v>380</v>
      </c>
      <c r="E192" s="194"/>
      <c r="F192" s="1923"/>
      <c r="G192" s="1923"/>
      <c r="H192" s="1924"/>
      <c r="I192" s="1924"/>
      <c r="J192" s="1925"/>
    </row>
    <row r="193" spans="1:26" ht="34.5" customHeight="1" outlineLevel="1">
      <c r="B193" s="2029"/>
      <c r="C193" s="194"/>
      <c r="D193" s="225" t="s">
        <v>380</v>
      </c>
      <c r="E193" s="194"/>
      <c r="F193" s="1923"/>
      <c r="G193" s="1923"/>
      <c r="H193" s="1924"/>
      <c r="I193" s="1924"/>
      <c r="J193" s="1925"/>
    </row>
    <row r="194" spans="1:26" ht="34.5" customHeight="1" outlineLevel="1">
      <c r="B194" s="2029"/>
      <c r="C194" s="194"/>
      <c r="D194" s="226" t="s">
        <v>380</v>
      </c>
      <c r="E194" s="194"/>
      <c r="F194" s="1961"/>
      <c r="G194" s="1962"/>
      <c r="H194" s="1963"/>
      <c r="I194" s="1963"/>
      <c r="J194" s="1964"/>
    </row>
    <row r="195" spans="1:26" ht="15" customHeight="1" outlineLevel="1">
      <c r="B195" s="2030" t="s">
        <v>991</v>
      </c>
      <c r="C195" s="1931" t="s">
        <v>975</v>
      </c>
      <c r="D195" s="1931"/>
      <c r="E195" s="1931"/>
      <c r="F195" s="1931" t="s">
        <v>978</v>
      </c>
      <c r="G195" s="1931"/>
      <c r="H195" s="1932"/>
      <c r="I195" s="1932"/>
      <c r="J195" s="1933"/>
    </row>
    <row r="196" spans="1:26" ht="31.5" customHeight="1" outlineLevel="1">
      <c r="B196" s="2031"/>
      <c r="C196" s="195"/>
      <c r="D196" s="227" t="s">
        <v>979</v>
      </c>
      <c r="E196" s="196"/>
      <c r="F196" s="1934"/>
      <c r="G196" s="1934"/>
      <c r="H196" s="1935"/>
      <c r="I196" s="1935"/>
      <c r="J196" s="1936"/>
    </row>
    <row r="197" spans="1:26" ht="31.5" customHeight="1" outlineLevel="1">
      <c r="B197" s="2031"/>
      <c r="C197" s="197"/>
      <c r="D197" s="228" t="s">
        <v>979</v>
      </c>
      <c r="E197" s="198"/>
      <c r="F197" s="1923"/>
      <c r="G197" s="1923"/>
      <c r="H197" s="1924"/>
      <c r="I197" s="1924"/>
      <c r="J197" s="1925"/>
    </row>
    <row r="198" spans="1:26" ht="31.5" customHeight="1" outlineLevel="1">
      <c r="B198" s="2031"/>
      <c r="C198" s="197"/>
      <c r="D198" s="228" t="s">
        <v>979</v>
      </c>
      <c r="E198" s="198"/>
      <c r="F198" s="1923"/>
      <c r="G198" s="1923"/>
      <c r="H198" s="1924"/>
      <c r="I198" s="1924"/>
      <c r="J198" s="1925"/>
    </row>
    <row r="199" spans="1:26" ht="31.5" customHeight="1" outlineLevel="1">
      <c r="B199" s="2031"/>
      <c r="C199" s="197"/>
      <c r="D199" s="228" t="s">
        <v>979</v>
      </c>
      <c r="E199" s="198"/>
      <c r="F199" s="1923"/>
      <c r="G199" s="1923"/>
      <c r="H199" s="1924"/>
      <c r="I199" s="1924"/>
      <c r="J199" s="1925"/>
    </row>
    <row r="200" spans="1:26" ht="31.5" customHeight="1" outlineLevel="1">
      <c r="B200" s="2032"/>
      <c r="C200" s="199"/>
      <c r="D200" s="229" t="s">
        <v>979</v>
      </c>
      <c r="E200" s="200"/>
      <c r="F200" s="1958"/>
      <c r="G200" s="1958"/>
      <c r="H200" s="1959"/>
      <c r="I200" s="1959"/>
      <c r="J200" s="1960"/>
    </row>
    <row r="201" spans="1:26" ht="15" customHeight="1" outlineLevel="1">
      <c r="B201" s="1908" t="s">
        <v>992</v>
      </c>
      <c r="C201" s="1911" t="s">
        <v>981</v>
      </c>
      <c r="D201" s="1912"/>
      <c r="E201" s="1913"/>
      <c r="F201" s="1914" t="s">
        <v>982</v>
      </c>
      <c r="G201" s="1915"/>
      <c r="H201" s="1915"/>
      <c r="I201" s="1915"/>
      <c r="J201" s="1916"/>
    </row>
    <row r="202" spans="1:26" ht="30" customHeight="1" outlineLevel="1">
      <c r="B202" s="1909"/>
      <c r="C202" s="197"/>
      <c r="D202" s="228" t="s">
        <v>979</v>
      </c>
      <c r="E202" s="194"/>
      <c r="F202" s="1920"/>
      <c r="G202" s="1920"/>
      <c r="H202" s="1921"/>
      <c r="I202" s="1921"/>
      <c r="J202" s="1922"/>
    </row>
    <row r="203" spans="1:26" ht="30" customHeight="1" outlineLevel="1">
      <c r="B203" s="1909"/>
      <c r="C203" s="197"/>
      <c r="D203" s="228" t="s">
        <v>979</v>
      </c>
      <c r="E203" s="194"/>
      <c r="F203" s="1923"/>
      <c r="G203" s="1923"/>
      <c r="H203" s="1924"/>
      <c r="I203" s="1924"/>
      <c r="J203" s="1925"/>
    </row>
    <row r="204" spans="1:26" ht="30" customHeight="1" outlineLevel="1">
      <c r="B204" s="1909"/>
      <c r="C204" s="197"/>
      <c r="D204" s="228" t="s">
        <v>979</v>
      </c>
      <c r="E204" s="194"/>
      <c r="F204" s="1923"/>
      <c r="G204" s="1923"/>
      <c r="H204" s="1924"/>
      <c r="I204" s="1924"/>
      <c r="J204" s="1925"/>
    </row>
    <row r="205" spans="1:26" ht="30" customHeight="1" outlineLevel="1" thickBot="1">
      <c r="B205" s="1910"/>
      <c r="C205" s="201"/>
      <c r="D205" s="230" t="s">
        <v>979</v>
      </c>
      <c r="E205" s="202"/>
      <c r="F205" s="1926"/>
      <c r="G205" s="1926"/>
      <c r="H205" s="1927"/>
      <c r="I205" s="1927"/>
      <c r="J205" s="1928"/>
    </row>
    <row r="206" spans="1:26" s="222" customFormat="1" ht="18.75" customHeight="1" outlineLevel="1" thickBot="1">
      <c r="A206" s="218"/>
      <c r="B206" s="231"/>
      <c r="C206" s="218"/>
      <c r="D206" s="218"/>
      <c r="E206" s="218"/>
      <c r="F206" s="218"/>
      <c r="G206" s="219"/>
      <c r="H206" s="219"/>
      <c r="I206" s="219"/>
      <c r="J206" s="219"/>
      <c r="K206" s="219"/>
      <c r="L206" s="219"/>
      <c r="M206" s="220"/>
      <c r="N206" s="2011"/>
      <c r="O206" s="2011"/>
      <c r="P206" s="2011"/>
      <c r="Q206" s="2011"/>
      <c r="R206" s="221"/>
      <c r="V206" s="220"/>
      <c r="W206" s="220"/>
      <c r="X206" s="220"/>
      <c r="Y206" s="220"/>
      <c r="Z206" s="221"/>
    </row>
    <row r="207" spans="1:26" ht="18.75" customHeight="1" outlineLevel="1">
      <c r="B207" s="2015" t="s">
        <v>983</v>
      </c>
      <c r="C207" s="2017"/>
      <c r="D207" s="2018"/>
      <c r="E207" s="2018"/>
      <c r="F207" s="2018"/>
      <c r="G207" s="2018"/>
      <c r="H207" s="2018"/>
      <c r="I207" s="2018"/>
      <c r="J207" s="2019"/>
    </row>
    <row r="208" spans="1:26" ht="18.75" customHeight="1" outlineLevel="1">
      <c r="B208" s="1938"/>
      <c r="C208" s="1943"/>
      <c r="D208" s="1944"/>
      <c r="E208" s="1944"/>
      <c r="F208" s="1944"/>
      <c r="G208" s="1944"/>
      <c r="H208" s="1944"/>
      <c r="I208" s="1944"/>
      <c r="J208" s="1945"/>
    </row>
    <row r="209" spans="2:10" ht="18.75" customHeight="1" outlineLevel="1">
      <c r="B209" s="2016"/>
      <c r="C209" s="2020"/>
      <c r="D209" s="2021"/>
      <c r="E209" s="2021"/>
      <c r="F209" s="2021"/>
      <c r="G209" s="2021"/>
      <c r="H209" s="2021"/>
      <c r="I209" s="2021"/>
      <c r="J209" s="2022"/>
    </row>
    <row r="210" spans="2:10" ht="18.75" customHeight="1" outlineLevel="1">
      <c r="B210" s="1937" t="s">
        <v>984</v>
      </c>
      <c r="C210" s="1940"/>
      <c r="D210" s="1941"/>
      <c r="E210" s="1941"/>
      <c r="F210" s="1941"/>
      <c r="G210" s="1941"/>
      <c r="H210" s="1941"/>
      <c r="I210" s="1941"/>
      <c r="J210" s="1942"/>
    </row>
    <row r="211" spans="2:10" ht="18.75" customHeight="1" outlineLevel="1">
      <c r="B211" s="1938"/>
      <c r="C211" s="1943"/>
      <c r="D211" s="1944"/>
      <c r="E211" s="1944"/>
      <c r="F211" s="1944"/>
      <c r="G211" s="1944"/>
      <c r="H211" s="1944"/>
      <c r="I211" s="1944"/>
      <c r="J211" s="1945"/>
    </row>
    <row r="212" spans="2:10" ht="18.75" customHeight="1" outlineLevel="1" thickBot="1">
      <c r="B212" s="1939"/>
      <c r="C212" s="1946"/>
      <c r="D212" s="1947"/>
      <c r="E212" s="1947"/>
      <c r="F212" s="1947"/>
      <c r="G212" s="1947"/>
      <c r="H212" s="1947"/>
      <c r="I212" s="1947"/>
      <c r="J212" s="1948"/>
    </row>
    <row r="213" spans="2:10" ht="18.75" customHeight="1" outlineLevel="1" thickBot="1">
      <c r="B213" s="232"/>
      <c r="C213" s="233"/>
      <c r="D213" s="233"/>
      <c r="E213" s="233"/>
      <c r="F213" s="233"/>
      <c r="G213" s="233"/>
      <c r="H213" s="233"/>
      <c r="I213" s="233"/>
      <c r="J213" s="233"/>
    </row>
    <row r="214" spans="2:10" ht="18.75" customHeight="1" outlineLevel="1">
      <c r="B214" s="234" t="s">
        <v>985</v>
      </c>
      <c r="C214" s="235"/>
      <c r="D214" s="235"/>
      <c r="E214" s="235"/>
      <c r="F214" s="236"/>
      <c r="G214" s="236"/>
      <c r="H214" s="236"/>
      <c r="I214" s="236"/>
      <c r="J214" s="237"/>
    </row>
    <row r="215" spans="2:10" ht="18.75" customHeight="1" outlineLevel="1">
      <c r="B215" s="1896"/>
      <c r="C215" s="1897"/>
      <c r="D215" s="1897"/>
      <c r="E215" s="1897"/>
      <c r="F215" s="1897"/>
      <c r="G215" s="1897"/>
      <c r="H215" s="1897"/>
      <c r="I215" s="1897"/>
      <c r="J215" s="1898"/>
    </row>
    <row r="216" spans="2:10" ht="12" customHeight="1" outlineLevel="1" thickBot="1">
      <c r="B216" s="284"/>
      <c r="C216" s="238"/>
      <c r="D216" s="238"/>
      <c r="E216" s="238"/>
      <c r="F216" s="238"/>
      <c r="G216" s="238"/>
      <c r="H216" s="238"/>
      <c r="I216" s="238"/>
      <c r="J216" s="239"/>
    </row>
    <row r="219" spans="2:10" ht="33.75" customHeight="1">
      <c r="B219" s="240" t="s">
        <v>968</v>
      </c>
      <c r="C219" s="1902">
        <f>個票ｰ1002!B242</f>
        <v>0</v>
      </c>
      <c r="D219" s="1903"/>
      <c r="E219" s="1903"/>
      <c r="F219" s="1904"/>
      <c r="G219" s="241" t="s">
        <v>969</v>
      </c>
      <c r="H219" s="1899">
        <v>14</v>
      </c>
      <c r="I219" s="1900"/>
      <c r="J219" s="1901"/>
    </row>
    <row r="220" spans="2:10" ht="30" customHeight="1" outlineLevel="1">
      <c r="B220" s="285" t="s">
        <v>970</v>
      </c>
      <c r="C220" s="1905"/>
      <c r="D220" s="1906"/>
      <c r="E220" s="1906"/>
      <c r="F220" s="1906"/>
      <c r="G220" s="1906"/>
      <c r="H220" s="1906"/>
      <c r="I220" s="1906"/>
      <c r="J220" s="1907"/>
    </row>
    <row r="221" spans="2:10" ht="30" customHeight="1" outlineLevel="1">
      <c r="B221" s="445" t="s">
        <v>972</v>
      </c>
      <c r="C221" s="1965"/>
      <c r="D221" s="1966"/>
      <c r="E221" s="1966"/>
      <c r="F221" s="1966"/>
      <c r="G221" s="1966"/>
      <c r="H221" s="1966"/>
      <c r="I221" s="1966"/>
      <c r="J221" s="1967"/>
    </row>
    <row r="222" spans="2:10" ht="30" customHeight="1" outlineLevel="1">
      <c r="B222" s="282" t="s">
        <v>973</v>
      </c>
      <c r="C222" s="1949"/>
      <c r="D222" s="1949"/>
      <c r="E222" s="1949"/>
      <c r="F222" s="1949"/>
      <c r="G222" s="1949"/>
      <c r="H222" s="1950"/>
      <c r="I222" s="1950"/>
      <c r="J222" s="1951"/>
    </row>
    <row r="223" spans="2:10" ht="14.25" customHeight="1" outlineLevel="1">
      <c r="B223" s="1968" t="s">
        <v>986</v>
      </c>
      <c r="C223" s="1931" t="s">
        <v>975</v>
      </c>
      <c r="D223" s="1931"/>
      <c r="E223" s="1931"/>
      <c r="F223" s="1931" t="s">
        <v>976</v>
      </c>
      <c r="G223" s="1931"/>
      <c r="H223" s="1932"/>
      <c r="I223" s="1932"/>
      <c r="J223" s="1933"/>
    </row>
    <row r="224" spans="2:10" ht="34.5" customHeight="1" outlineLevel="1">
      <c r="B224" s="1968"/>
      <c r="C224" s="194"/>
      <c r="D224" s="446" t="s">
        <v>380</v>
      </c>
      <c r="E224" s="194"/>
      <c r="F224" s="1934"/>
      <c r="G224" s="1934"/>
      <c r="H224" s="1935"/>
      <c r="I224" s="1935"/>
      <c r="J224" s="1936"/>
    </row>
    <row r="225" spans="1:26" ht="34.5" customHeight="1" outlineLevel="1">
      <c r="B225" s="1968"/>
      <c r="C225" s="194"/>
      <c r="D225" s="225" t="s">
        <v>380</v>
      </c>
      <c r="E225" s="194"/>
      <c r="F225" s="1923"/>
      <c r="G225" s="1923"/>
      <c r="H225" s="1924"/>
      <c r="I225" s="1924"/>
      <c r="J225" s="1925"/>
    </row>
    <row r="226" spans="1:26" ht="34.5" customHeight="1" outlineLevel="1">
      <c r="B226" s="1968"/>
      <c r="C226" s="194"/>
      <c r="D226" s="225" t="s">
        <v>380</v>
      </c>
      <c r="E226" s="194"/>
      <c r="F226" s="1923"/>
      <c r="G226" s="1923"/>
      <c r="H226" s="1924"/>
      <c r="I226" s="1924"/>
      <c r="J226" s="1925"/>
    </row>
    <row r="227" spans="1:26" ht="34.5" customHeight="1" outlineLevel="1">
      <c r="B227" s="1968"/>
      <c r="C227" s="194"/>
      <c r="D227" s="225" t="s">
        <v>380</v>
      </c>
      <c r="E227" s="194"/>
      <c r="F227" s="1923"/>
      <c r="G227" s="1923"/>
      <c r="H227" s="1924"/>
      <c r="I227" s="1924"/>
      <c r="J227" s="1925"/>
    </row>
    <row r="228" spans="1:26" ht="34.5" customHeight="1" outlineLevel="1">
      <c r="B228" s="1968"/>
      <c r="C228" s="194"/>
      <c r="D228" s="226" t="s">
        <v>380</v>
      </c>
      <c r="E228" s="194"/>
      <c r="F228" s="1961"/>
      <c r="G228" s="1962"/>
      <c r="H228" s="1963"/>
      <c r="I228" s="1963"/>
      <c r="J228" s="1964"/>
    </row>
    <row r="229" spans="1:26" ht="15" customHeight="1" outlineLevel="1">
      <c r="B229" s="1929" t="s">
        <v>977</v>
      </c>
      <c r="C229" s="1931" t="s">
        <v>975</v>
      </c>
      <c r="D229" s="1931"/>
      <c r="E229" s="1931"/>
      <c r="F229" s="1931" t="s">
        <v>978</v>
      </c>
      <c r="G229" s="1931"/>
      <c r="H229" s="1932"/>
      <c r="I229" s="1932"/>
      <c r="J229" s="1933"/>
    </row>
    <row r="230" spans="1:26" ht="31.5" customHeight="1" outlineLevel="1">
      <c r="B230" s="1909"/>
      <c r="C230" s="195"/>
      <c r="D230" s="227" t="s">
        <v>979</v>
      </c>
      <c r="E230" s="196"/>
      <c r="F230" s="1934"/>
      <c r="G230" s="1934"/>
      <c r="H230" s="1935"/>
      <c r="I230" s="1935"/>
      <c r="J230" s="1936"/>
    </row>
    <row r="231" spans="1:26" ht="31.5" customHeight="1" outlineLevel="1">
      <c r="B231" s="1909"/>
      <c r="C231" s="197"/>
      <c r="D231" s="228" t="s">
        <v>979</v>
      </c>
      <c r="E231" s="198"/>
      <c r="F231" s="1923"/>
      <c r="G231" s="1923"/>
      <c r="H231" s="1924"/>
      <c r="I231" s="1924"/>
      <c r="J231" s="1925"/>
    </row>
    <row r="232" spans="1:26" ht="31.5" customHeight="1" outlineLevel="1">
      <c r="B232" s="1909"/>
      <c r="C232" s="197"/>
      <c r="D232" s="228" t="s">
        <v>979</v>
      </c>
      <c r="E232" s="198"/>
      <c r="F232" s="1923"/>
      <c r="G232" s="1923"/>
      <c r="H232" s="1924"/>
      <c r="I232" s="1924"/>
      <c r="J232" s="1925"/>
    </row>
    <row r="233" spans="1:26" ht="31.5" customHeight="1" outlineLevel="1">
      <c r="B233" s="1909"/>
      <c r="C233" s="197"/>
      <c r="D233" s="228" t="s">
        <v>979</v>
      </c>
      <c r="E233" s="198"/>
      <c r="F233" s="1923"/>
      <c r="G233" s="1923"/>
      <c r="H233" s="1924"/>
      <c r="I233" s="1924"/>
      <c r="J233" s="1925"/>
    </row>
    <row r="234" spans="1:26" ht="31.5" customHeight="1" outlineLevel="1">
      <c r="B234" s="1930"/>
      <c r="C234" s="199"/>
      <c r="D234" s="229" t="s">
        <v>979</v>
      </c>
      <c r="E234" s="200"/>
      <c r="F234" s="1958"/>
      <c r="G234" s="1958"/>
      <c r="H234" s="1959"/>
      <c r="I234" s="1959"/>
      <c r="J234" s="1960"/>
    </row>
    <row r="235" spans="1:26" ht="15" customHeight="1" outlineLevel="1">
      <c r="B235" s="1908" t="s">
        <v>980</v>
      </c>
      <c r="C235" s="1911" t="s">
        <v>981</v>
      </c>
      <c r="D235" s="1912"/>
      <c r="E235" s="1913"/>
      <c r="F235" s="1914" t="s">
        <v>982</v>
      </c>
      <c r="G235" s="1915"/>
      <c r="H235" s="1915"/>
      <c r="I235" s="1915"/>
      <c r="J235" s="1916"/>
    </row>
    <row r="236" spans="1:26" ht="30" customHeight="1" outlineLevel="1">
      <c r="B236" s="1909"/>
      <c r="C236" s="197"/>
      <c r="D236" s="228" t="s">
        <v>979</v>
      </c>
      <c r="E236" s="194"/>
      <c r="F236" s="1920"/>
      <c r="G236" s="1920"/>
      <c r="H236" s="1921"/>
      <c r="I236" s="1921"/>
      <c r="J236" s="1922"/>
    </row>
    <row r="237" spans="1:26" ht="30" customHeight="1" outlineLevel="1">
      <c r="B237" s="1909"/>
      <c r="C237" s="197"/>
      <c r="D237" s="228" t="s">
        <v>979</v>
      </c>
      <c r="E237" s="194"/>
      <c r="F237" s="1923"/>
      <c r="G237" s="1923"/>
      <c r="H237" s="1924"/>
      <c r="I237" s="1924"/>
      <c r="J237" s="1925"/>
    </row>
    <row r="238" spans="1:26" ht="30" customHeight="1" outlineLevel="1">
      <c r="B238" s="1909"/>
      <c r="C238" s="197"/>
      <c r="D238" s="228" t="s">
        <v>979</v>
      </c>
      <c r="E238" s="194"/>
      <c r="F238" s="1923"/>
      <c r="G238" s="1923"/>
      <c r="H238" s="1924"/>
      <c r="I238" s="1924"/>
      <c r="J238" s="1925"/>
    </row>
    <row r="239" spans="1:26" ht="30" customHeight="1" outlineLevel="1" thickBot="1">
      <c r="B239" s="1910"/>
      <c r="C239" s="201"/>
      <c r="D239" s="230" t="s">
        <v>979</v>
      </c>
      <c r="E239" s="202"/>
      <c r="F239" s="1926"/>
      <c r="G239" s="1926"/>
      <c r="H239" s="1927"/>
      <c r="I239" s="1927"/>
      <c r="J239" s="1928"/>
    </row>
    <row r="240" spans="1:26" s="222" customFormat="1" ht="18.75" customHeight="1" outlineLevel="1" thickBot="1">
      <c r="A240" s="218"/>
      <c r="B240" s="231"/>
      <c r="C240" s="218"/>
      <c r="D240" s="218"/>
      <c r="E240" s="218"/>
      <c r="F240" s="218"/>
      <c r="G240" s="219"/>
      <c r="H240" s="219"/>
      <c r="I240" s="219"/>
      <c r="J240" s="219"/>
      <c r="K240" s="219"/>
      <c r="L240" s="219"/>
      <c r="M240" s="220"/>
      <c r="N240" s="2011"/>
      <c r="O240" s="2011"/>
      <c r="P240" s="2011"/>
      <c r="Q240" s="2011"/>
      <c r="R240" s="221"/>
      <c r="V240" s="220"/>
      <c r="W240" s="220"/>
      <c r="X240" s="220"/>
      <c r="Y240" s="220"/>
      <c r="Z240" s="221"/>
    </row>
    <row r="241" spans="2:11" ht="18.75" customHeight="1" outlineLevel="1">
      <c r="B241" s="2015" t="s">
        <v>983</v>
      </c>
      <c r="C241" s="2017"/>
      <c r="D241" s="2018"/>
      <c r="E241" s="2018"/>
      <c r="F241" s="2018"/>
      <c r="G241" s="2018"/>
      <c r="H241" s="2018"/>
      <c r="I241" s="2018"/>
      <c r="J241" s="2019"/>
    </row>
    <row r="242" spans="2:11" ht="18.75" customHeight="1" outlineLevel="1">
      <c r="B242" s="1938"/>
      <c r="C242" s="1943"/>
      <c r="D242" s="1944"/>
      <c r="E242" s="1944"/>
      <c r="F242" s="1944"/>
      <c r="G242" s="1944"/>
      <c r="H242" s="1944"/>
      <c r="I242" s="1944"/>
      <c r="J242" s="1945"/>
    </row>
    <row r="243" spans="2:11" ht="18.75" customHeight="1" outlineLevel="1">
      <c r="B243" s="2016"/>
      <c r="C243" s="2020"/>
      <c r="D243" s="2021"/>
      <c r="E243" s="2021"/>
      <c r="F243" s="2021"/>
      <c r="G243" s="2021"/>
      <c r="H243" s="2021"/>
      <c r="I243" s="2021"/>
      <c r="J243" s="2022"/>
    </row>
    <row r="244" spans="2:11" ht="18.75" customHeight="1" outlineLevel="1">
      <c r="B244" s="1937" t="s">
        <v>984</v>
      </c>
      <c r="C244" s="1940"/>
      <c r="D244" s="1941"/>
      <c r="E244" s="1941"/>
      <c r="F244" s="1941"/>
      <c r="G244" s="1941"/>
      <c r="H244" s="1941"/>
      <c r="I244" s="1941"/>
      <c r="J244" s="1942"/>
    </row>
    <row r="245" spans="2:11" ht="18.75" customHeight="1" outlineLevel="1">
      <c r="B245" s="1938"/>
      <c r="C245" s="1943"/>
      <c r="D245" s="1944"/>
      <c r="E245" s="1944"/>
      <c r="F245" s="1944"/>
      <c r="G245" s="1944"/>
      <c r="H245" s="1944"/>
      <c r="I245" s="1944"/>
      <c r="J245" s="1945"/>
    </row>
    <row r="246" spans="2:11" ht="18.75" customHeight="1" outlineLevel="1" thickBot="1">
      <c r="B246" s="1939"/>
      <c r="C246" s="1946"/>
      <c r="D246" s="1947"/>
      <c r="E246" s="1947"/>
      <c r="F246" s="1947"/>
      <c r="G246" s="1947"/>
      <c r="H246" s="1947"/>
      <c r="I246" s="1947"/>
      <c r="J246" s="1948"/>
    </row>
    <row r="247" spans="2:11" ht="18.75" customHeight="1" outlineLevel="1" thickBot="1">
      <c r="B247" s="232"/>
      <c r="C247" s="233"/>
      <c r="D247" s="233"/>
      <c r="E247" s="233"/>
      <c r="F247" s="233"/>
      <c r="G247" s="233"/>
      <c r="H247" s="233"/>
      <c r="I247" s="233"/>
      <c r="J247" s="233"/>
    </row>
    <row r="248" spans="2:11" ht="18.75" customHeight="1" outlineLevel="1">
      <c r="B248" s="234" t="s">
        <v>985</v>
      </c>
      <c r="C248" s="235"/>
      <c r="D248" s="235"/>
      <c r="E248" s="235"/>
      <c r="F248" s="236"/>
      <c r="G248" s="236"/>
      <c r="H248" s="236"/>
      <c r="I248" s="236"/>
      <c r="J248" s="237"/>
    </row>
    <row r="249" spans="2:11" ht="18.75" customHeight="1" outlineLevel="1">
      <c r="B249" s="1896"/>
      <c r="C249" s="1897"/>
      <c r="D249" s="1897"/>
      <c r="E249" s="1897"/>
      <c r="F249" s="1897"/>
      <c r="G249" s="1897"/>
      <c r="H249" s="1897"/>
      <c r="I249" s="1897"/>
      <c r="J249" s="1898"/>
    </row>
    <row r="250" spans="2:11" ht="12" customHeight="1" outlineLevel="1" thickBot="1">
      <c r="B250" s="284"/>
      <c r="C250" s="238"/>
      <c r="D250" s="238"/>
      <c r="E250" s="238"/>
      <c r="F250" s="238"/>
      <c r="G250" s="238"/>
      <c r="H250" s="238"/>
      <c r="I250" s="238"/>
      <c r="J250" s="239"/>
    </row>
    <row r="253" spans="2:11" ht="17.25" customHeight="1">
      <c r="B253" s="447"/>
      <c r="C253" s="447"/>
      <c r="D253" s="447"/>
      <c r="E253" s="447"/>
      <c r="F253" s="447"/>
      <c r="G253" s="447"/>
      <c r="H253" s="447"/>
      <c r="I253" s="447"/>
      <c r="J253" s="447"/>
      <c r="K253" s="447"/>
    </row>
    <row r="254" spans="2:11" ht="33.75" customHeight="1">
      <c r="B254" s="240" t="s">
        <v>968</v>
      </c>
      <c r="C254" s="1902">
        <f>個票ｰ1002!B243</f>
        <v>0</v>
      </c>
      <c r="D254" s="1903"/>
      <c r="E254" s="1903"/>
      <c r="F254" s="1904"/>
      <c r="G254" s="241" t="s">
        <v>969</v>
      </c>
      <c r="H254" s="1899">
        <v>15</v>
      </c>
      <c r="I254" s="1900"/>
      <c r="J254" s="1901"/>
    </row>
    <row r="255" spans="2:11" ht="30" customHeight="1" outlineLevel="1">
      <c r="B255" s="285" t="s">
        <v>970</v>
      </c>
      <c r="C255" s="1905"/>
      <c r="D255" s="1906"/>
      <c r="E255" s="1906"/>
      <c r="F255" s="1906"/>
      <c r="G255" s="1906"/>
      <c r="H255" s="1906"/>
      <c r="I255" s="1906"/>
      <c r="J255" s="1907"/>
    </row>
    <row r="256" spans="2:11" ht="30" customHeight="1" outlineLevel="1">
      <c r="B256" s="445" t="s">
        <v>972</v>
      </c>
      <c r="C256" s="1965"/>
      <c r="D256" s="1966"/>
      <c r="E256" s="1966"/>
      <c r="F256" s="1966"/>
      <c r="G256" s="1966"/>
      <c r="H256" s="1966"/>
      <c r="I256" s="1966"/>
      <c r="J256" s="1967"/>
    </row>
    <row r="257" spans="2:10" ht="30" customHeight="1" outlineLevel="1">
      <c r="B257" s="282" t="s">
        <v>973</v>
      </c>
      <c r="C257" s="1949"/>
      <c r="D257" s="1949"/>
      <c r="E257" s="1949"/>
      <c r="F257" s="1949"/>
      <c r="G257" s="1949"/>
      <c r="H257" s="1950"/>
      <c r="I257" s="1950"/>
      <c r="J257" s="1951"/>
    </row>
    <row r="258" spans="2:10" ht="14.25" customHeight="1" outlineLevel="1">
      <c r="B258" s="1968" t="s">
        <v>986</v>
      </c>
      <c r="C258" s="1931" t="s">
        <v>975</v>
      </c>
      <c r="D258" s="1931"/>
      <c r="E258" s="1931"/>
      <c r="F258" s="1931" t="s">
        <v>976</v>
      </c>
      <c r="G258" s="1931"/>
      <c r="H258" s="1932"/>
      <c r="I258" s="1932"/>
      <c r="J258" s="1933"/>
    </row>
    <row r="259" spans="2:10" ht="34.5" customHeight="1" outlineLevel="1">
      <c r="B259" s="1968"/>
      <c r="C259" s="194"/>
      <c r="D259" s="446" t="s">
        <v>380</v>
      </c>
      <c r="E259" s="194"/>
      <c r="F259" s="1934"/>
      <c r="G259" s="1934"/>
      <c r="H259" s="1935"/>
      <c r="I259" s="1935"/>
      <c r="J259" s="1936"/>
    </row>
    <row r="260" spans="2:10" ht="34.5" customHeight="1" outlineLevel="1">
      <c r="B260" s="1968"/>
      <c r="C260" s="194"/>
      <c r="D260" s="225" t="s">
        <v>380</v>
      </c>
      <c r="E260" s="194"/>
      <c r="F260" s="1923"/>
      <c r="G260" s="1923"/>
      <c r="H260" s="1924"/>
      <c r="I260" s="1924"/>
      <c r="J260" s="1925"/>
    </row>
    <row r="261" spans="2:10" ht="34.5" customHeight="1" outlineLevel="1">
      <c r="B261" s="1968"/>
      <c r="C261" s="194"/>
      <c r="D261" s="225" t="s">
        <v>380</v>
      </c>
      <c r="E261" s="194"/>
      <c r="F261" s="1923"/>
      <c r="G261" s="1923"/>
      <c r="H261" s="1924"/>
      <c r="I261" s="1924"/>
      <c r="J261" s="1925"/>
    </row>
    <row r="262" spans="2:10" ht="34.5" customHeight="1" outlineLevel="1">
      <c r="B262" s="1968"/>
      <c r="C262" s="194"/>
      <c r="D262" s="225" t="s">
        <v>380</v>
      </c>
      <c r="E262" s="194"/>
      <c r="F262" s="1923"/>
      <c r="G262" s="1923"/>
      <c r="H262" s="1924"/>
      <c r="I262" s="1924"/>
      <c r="J262" s="1925"/>
    </row>
    <row r="263" spans="2:10" ht="34.5" customHeight="1" outlineLevel="1">
      <c r="B263" s="1968"/>
      <c r="C263" s="194"/>
      <c r="D263" s="226" t="s">
        <v>380</v>
      </c>
      <c r="E263" s="194"/>
      <c r="F263" s="1961"/>
      <c r="G263" s="1962"/>
      <c r="H263" s="1963"/>
      <c r="I263" s="1963"/>
      <c r="J263" s="1964"/>
    </row>
    <row r="264" spans="2:10" ht="15" customHeight="1" outlineLevel="1">
      <c r="B264" s="1929" t="s">
        <v>977</v>
      </c>
      <c r="C264" s="1931" t="s">
        <v>975</v>
      </c>
      <c r="D264" s="1931"/>
      <c r="E264" s="1931"/>
      <c r="F264" s="1931" t="s">
        <v>978</v>
      </c>
      <c r="G264" s="1931"/>
      <c r="H264" s="1932"/>
      <c r="I264" s="1932"/>
      <c r="J264" s="1933"/>
    </row>
    <row r="265" spans="2:10" ht="31.5" customHeight="1" outlineLevel="1">
      <c r="B265" s="1909"/>
      <c r="C265" s="195"/>
      <c r="D265" s="227" t="s">
        <v>979</v>
      </c>
      <c r="E265" s="196"/>
      <c r="F265" s="1934"/>
      <c r="G265" s="1934"/>
      <c r="H265" s="1935"/>
      <c r="I265" s="1935"/>
      <c r="J265" s="1936"/>
    </row>
    <row r="266" spans="2:10" ht="31.5" customHeight="1" outlineLevel="1">
      <c r="B266" s="1909"/>
      <c r="C266" s="197"/>
      <c r="D266" s="228" t="s">
        <v>979</v>
      </c>
      <c r="E266" s="198"/>
      <c r="F266" s="1923"/>
      <c r="G266" s="1923"/>
      <c r="H266" s="1924"/>
      <c r="I266" s="1924"/>
      <c r="J266" s="1925"/>
    </row>
    <row r="267" spans="2:10" ht="31.5" customHeight="1" outlineLevel="1">
      <c r="B267" s="1909"/>
      <c r="C267" s="197"/>
      <c r="D267" s="228" t="s">
        <v>979</v>
      </c>
      <c r="E267" s="198"/>
      <c r="F267" s="1923"/>
      <c r="G267" s="1923"/>
      <c r="H267" s="1924"/>
      <c r="I267" s="1924"/>
      <c r="J267" s="1925"/>
    </row>
    <row r="268" spans="2:10" ht="31.5" customHeight="1" outlineLevel="1">
      <c r="B268" s="1909"/>
      <c r="C268" s="197"/>
      <c r="D268" s="228" t="s">
        <v>979</v>
      </c>
      <c r="E268" s="198"/>
      <c r="F268" s="1923"/>
      <c r="G268" s="1923"/>
      <c r="H268" s="1924"/>
      <c r="I268" s="1924"/>
      <c r="J268" s="1925"/>
    </row>
    <row r="269" spans="2:10" ht="31.5" customHeight="1" outlineLevel="1">
      <c r="B269" s="1930"/>
      <c r="C269" s="199"/>
      <c r="D269" s="229" t="s">
        <v>979</v>
      </c>
      <c r="E269" s="200"/>
      <c r="F269" s="1958"/>
      <c r="G269" s="1958"/>
      <c r="H269" s="1959"/>
      <c r="I269" s="1959"/>
      <c r="J269" s="1960"/>
    </row>
    <row r="270" spans="2:10" ht="15" customHeight="1" outlineLevel="1">
      <c r="B270" s="1908" t="s">
        <v>980</v>
      </c>
      <c r="C270" s="1911" t="s">
        <v>981</v>
      </c>
      <c r="D270" s="1912"/>
      <c r="E270" s="1913"/>
      <c r="F270" s="1914" t="s">
        <v>982</v>
      </c>
      <c r="G270" s="1915"/>
      <c r="H270" s="1915"/>
      <c r="I270" s="1915"/>
      <c r="J270" s="1916"/>
    </row>
    <row r="271" spans="2:10" ht="30" customHeight="1" outlineLevel="1">
      <c r="B271" s="1909"/>
      <c r="C271" s="197"/>
      <c r="D271" s="228" t="s">
        <v>979</v>
      </c>
      <c r="E271" s="194"/>
      <c r="F271" s="1917"/>
      <c r="G271" s="1917"/>
      <c r="H271" s="1918"/>
      <c r="I271" s="1918"/>
      <c r="J271" s="1919"/>
    </row>
    <row r="272" spans="2:10" ht="30" customHeight="1" outlineLevel="1">
      <c r="B272" s="1909"/>
      <c r="C272" s="197"/>
      <c r="D272" s="228" t="s">
        <v>979</v>
      </c>
      <c r="E272" s="194"/>
      <c r="F272" s="1952"/>
      <c r="G272" s="1952"/>
      <c r="H272" s="1953"/>
      <c r="I272" s="1953"/>
      <c r="J272" s="1954"/>
    </row>
    <row r="273" spans="1:26" ht="30" customHeight="1" outlineLevel="1">
      <c r="B273" s="1909"/>
      <c r="C273" s="197"/>
      <c r="D273" s="228" t="s">
        <v>979</v>
      </c>
      <c r="E273" s="194"/>
      <c r="F273" s="1952"/>
      <c r="G273" s="1952"/>
      <c r="H273" s="1953"/>
      <c r="I273" s="1953"/>
      <c r="J273" s="1954"/>
    </row>
    <row r="274" spans="1:26" ht="30" customHeight="1" outlineLevel="1" thickBot="1">
      <c r="B274" s="1910"/>
      <c r="C274" s="201"/>
      <c r="D274" s="230" t="s">
        <v>979</v>
      </c>
      <c r="E274" s="202"/>
      <c r="F274" s="1955"/>
      <c r="G274" s="1955"/>
      <c r="H274" s="1956"/>
      <c r="I274" s="1956"/>
      <c r="J274" s="1957"/>
    </row>
    <row r="275" spans="1:26" s="222" customFormat="1" ht="18.75" customHeight="1" outlineLevel="1" thickBot="1">
      <c r="A275" s="218"/>
      <c r="B275" s="231"/>
      <c r="C275" s="218"/>
      <c r="D275" s="218"/>
      <c r="E275" s="218"/>
      <c r="F275" s="218"/>
      <c r="G275" s="219"/>
      <c r="H275" s="219"/>
      <c r="I275" s="219"/>
      <c r="J275" s="219"/>
      <c r="K275" s="219"/>
      <c r="L275" s="219"/>
      <c r="M275" s="220"/>
      <c r="N275" s="2011"/>
      <c r="O275" s="2011"/>
      <c r="P275" s="2011"/>
      <c r="Q275" s="2011"/>
      <c r="R275" s="221"/>
      <c r="V275" s="220"/>
      <c r="W275" s="220"/>
      <c r="X275" s="220"/>
      <c r="Y275" s="220"/>
      <c r="Z275" s="221"/>
    </row>
    <row r="276" spans="1:26" ht="18.75" customHeight="1" outlineLevel="1">
      <c r="B276" s="2015" t="s">
        <v>983</v>
      </c>
      <c r="C276" s="2017"/>
      <c r="D276" s="2018"/>
      <c r="E276" s="2018"/>
      <c r="F276" s="2018"/>
      <c r="G276" s="2018"/>
      <c r="H276" s="2018"/>
      <c r="I276" s="2018"/>
      <c r="J276" s="2019"/>
    </row>
    <row r="277" spans="1:26" ht="18.75" customHeight="1" outlineLevel="1">
      <c r="B277" s="1938"/>
      <c r="C277" s="1943"/>
      <c r="D277" s="1944"/>
      <c r="E277" s="1944"/>
      <c r="F277" s="1944"/>
      <c r="G277" s="1944"/>
      <c r="H277" s="1944"/>
      <c r="I277" s="1944"/>
      <c r="J277" s="1945"/>
    </row>
    <row r="278" spans="1:26" ht="18.75" customHeight="1" outlineLevel="1">
      <c r="B278" s="2016"/>
      <c r="C278" s="2020"/>
      <c r="D278" s="2021"/>
      <c r="E278" s="2021"/>
      <c r="F278" s="2021"/>
      <c r="G278" s="2021"/>
      <c r="H278" s="2021"/>
      <c r="I278" s="2021"/>
      <c r="J278" s="2022"/>
    </row>
    <row r="279" spans="1:26" ht="18.75" customHeight="1" outlineLevel="1">
      <c r="B279" s="1937" t="s">
        <v>984</v>
      </c>
      <c r="C279" s="1940"/>
      <c r="D279" s="1941"/>
      <c r="E279" s="1941"/>
      <c r="F279" s="1941"/>
      <c r="G279" s="1941"/>
      <c r="H279" s="1941"/>
      <c r="I279" s="1941"/>
      <c r="J279" s="1942"/>
    </row>
    <row r="280" spans="1:26" ht="18.75" customHeight="1" outlineLevel="1">
      <c r="B280" s="1938"/>
      <c r="C280" s="1943"/>
      <c r="D280" s="1944"/>
      <c r="E280" s="1944"/>
      <c r="F280" s="1944"/>
      <c r="G280" s="1944"/>
      <c r="H280" s="1944"/>
      <c r="I280" s="1944"/>
      <c r="J280" s="1945"/>
    </row>
    <row r="281" spans="1:26" ht="18.75" customHeight="1" outlineLevel="1" thickBot="1">
      <c r="B281" s="1939"/>
      <c r="C281" s="1946"/>
      <c r="D281" s="1947"/>
      <c r="E281" s="1947"/>
      <c r="F281" s="1947"/>
      <c r="G281" s="1947"/>
      <c r="H281" s="1947"/>
      <c r="I281" s="1947"/>
      <c r="J281" s="1948"/>
    </row>
    <row r="282" spans="1:26" ht="18.75" customHeight="1" outlineLevel="1" thickBot="1">
      <c r="B282" s="232"/>
      <c r="C282" s="233"/>
      <c r="D282" s="233"/>
      <c r="E282" s="233"/>
      <c r="F282" s="233"/>
      <c r="G282" s="233"/>
      <c r="H282" s="233"/>
      <c r="I282" s="233"/>
      <c r="J282" s="233"/>
    </row>
    <row r="283" spans="1:26" ht="18.75" customHeight="1" outlineLevel="1">
      <c r="B283" s="234" t="s">
        <v>985</v>
      </c>
      <c r="C283" s="235"/>
      <c r="D283" s="235"/>
      <c r="E283" s="235"/>
      <c r="F283" s="236"/>
      <c r="G283" s="236"/>
      <c r="H283" s="236"/>
      <c r="I283" s="236"/>
      <c r="J283" s="237"/>
    </row>
    <row r="284" spans="1:26" ht="18.75" customHeight="1" outlineLevel="1">
      <c r="B284" s="1896"/>
      <c r="C284" s="1897"/>
      <c r="D284" s="1897"/>
      <c r="E284" s="1897"/>
      <c r="F284" s="1897"/>
      <c r="G284" s="1897"/>
      <c r="H284" s="1897"/>
      <c r="I284" s="1897"/>
      <c r="J284" s="1898"/>
    </row>
    <row r="285" spans="1:26" ht="12" customHeight="1" outlineLevel="1" thickBot="1">
      <c r="B285" s="284"/>
      <c r="C285" s="238"/>
      <c r="D285" s="238"/>
      <c r="E285" s="238"/>
      <c r="F285" s="238"/>
      <c r="G285" s="238"/>
      <c r="H285" s="238"/>
      <c r="I285" s="238"/>
      <c r="J285" s="239"/>
    </row>
    <row r="286" spans="1:26" ht="17.25" customHeight="1"/>
    <row r="288" spans="1:26" ht="33.75" customHeight="1">
      <c r="B288" s="240" t="s">
        <v>993</v>
      </c>
      <c r="C288" s="1902">
        <f>個票ｰ1002!B244</f>
        <v>0</v>
      </c>
      <c r="D288" s="1903"/>
      <c r="E288" s="1903"/>
      <c r="F288" s="1904"/>
      <c r="G288" s="241" t="s">
        <v>969</v>
      </c>
      <c r="H288" s="1899">
        <v>16</v>
      </c>
      <c r="I288" s="1900"/>
      <c r="J288" s="1901"/>
    </row>
    <row r="289" spans="2:10" ht="30" customHeight="1" outlineLevel="1">
      <c r="B289" s="285" t="s">
        <v>970</v>
      </c>
      <c r="C289" s="1905"/>
      <c r="D289" s="1906"/>
      <c r="E289" s="1906"/>
      <c r="F289" s="1906"/>
      <c r="G289" s="1906"/>
      <c r="H289" s="1906"/>
      <c r="I289" s="1906"/>
      <c r="J289" s="1907"/>
    </row>
    <row r="290" spans="2:10" ht="30" customHeight="1" outlineLevel="1">
      <c r="B290" s="445" t="s">
        <v>972</v>
      </c>
      <c r="C290" s="1965"/>
      <c r="D290" s="1966"/>
      <c r="E290" s="1966"/>
      <c r="F290" s="1966"/>
      <c r="G290" s="1966"/>
      <c r="H290" s="1966"/>
      <c r="I290" s="1966"/>
      <c r="J290" s="1967"/>
    </row>
    <row r="291" spans="2:10" ht="30" customHeight="1" outlineLevel="1">
      <c r="B291" s="282" t="s">
        <v>973</v>
      </c>
      <c r="C291" s="1949"/>
      <c r="D291" s="1949"/>
      <c r="E291" s="1949"/>
      <c r="F291" s="1949"/>
      <c r="G291" s="1949"/>
      <c r="H291" s="1950"/>
      <c r="I291" s="1950"/>
      <c r="J291" s="1951"/>
    </row>
    <row r="292" spans="2:10" ht="14.25" customHeight="1" outlineLevel="1">
      <c r="B292" s="1968" t="s">
        <v>986</v>
      </c>
      <c r="C292" s="1931" t="s">
        <v>975</v>
      </c>
      <c r="D292" s="1931"/>
      <c r="E292" s="1931"/>
      <c r="F292" s="1931" t="s">
        <v>976</v>
      </c>
      <c r="G292" s="1931"/>
      <c r="H292" s="1932"/>
      <c r="I292" s="1932"/>
      <c r="J292" s="1933"/>
    </row>
    <row r="293" spans="2:10" ht="34.5" customHeight="1" outlineLevel="1">
      <c r="B293" s="1968"/>
      <c r="C293" s="194"/>
      <c r="D293" s="446" t="s">
        <v>380</v>
      </c>
      <c r="E293" s="194"/>
      <c r="F293" s="1934"/>
      <c r="G293" s="1934"/>
      <c r="H293" s="1935"/>
      <c r="I293" s="1935"/>
      <c r="J293" s="1936"/>
    </row>
    <row r="294" spans="2:10" ht="34.5" customHeight="1" outlineLevel="1">
      <c r="B294" s="1968"/>
      <c r="C294" s="194"/>
      <c r="D294" s="225" t="s">
        <v>380</v>
      </c>
      <c r="E294" s="194"/>
      <c r="F294" s="1923"/>
      <c r="G294" s="1923"/>
      <c r="H294" s="1924"/>
      <c r="I294" s="1924"/>
      <c r="J294" s="1925"/>
    </row>
    <row r="295" spans="2:10" ht="34.5" customHeight="1" outlineLevel="1">
      <c r="B295" s="1968"/>
      <c r="C295" s="194"/>
      <c r="D295" s="225" t="s">
        <v>380</v>
      </c>
      <c r="E295" s="194"/>
      <c r="F295" s="1923"/>
      <c r="G295" s="1923"/>
      <c r="H295" s="1924"/>
      <c r="I295" s="1924"/>
      <c r="J295" s="1925"/>
    </row>
    <row r="296" spans="2:10" ht="34.5" customHeight="1" outlineLevel="1">
      <c r="B296" s="1968"/>
      <c r="C296" s="194"/>
      <c r="D296" s="225" t="s">
        <v>380</v>
      </c>
      <c r="E296" s="194"/>
      <c r="F296" s="1923"/>
      <c r="G296" s="1923"/>
      <c r="H296" s="1924"/>
      <c r="I296" s="1924"/>
      <c r="J296" s="1925"/>
    </row>
    <row r="297" spans="2:10" ht="34.5" customHeight="1" outlineLevel="1">
      <c r="B297" s="1968"/>
      <c r="C297" s="194"/>
      <c r="D297" s="226" t="s">
        <v>380</v>
      </c>
      <c r="E297" s="194"/>
      <c r="F297" s="1961"/>
      <c r="G297" s="1962"/>
      <c r="H297" s="1963"/>
      <c r="I297" s="1963"/>
      <c r="J297" s="1964"/>
    </row>
    <row r="298" spans="2:10" ht="15" customHeight="1" outlineLevel="1">
      <c r="B298" s="1929" t="s">
        <v>977</v>
      </c>
      <c r="C298" s="1931" t="s">
        <v>975</v>
      </c>
      <c r="D298" s="1931"/>
      <c r="E298" s="1931"/>
      <c r="F298" s="1931" t="s">
        <v>978</v>
      </c>
      <c r="G298" s="1931"/>
      <c r="H298" s="1932"/>
      <c r="I298" s="1932"/>
      <c r="J298" s="1933"/>
    </row>
    <row r="299" spans="2:10" ht="31.5" customHeight="1" outlineLevel="1">
      <c r="B299" s="1909"/>
      <c r="C299" s="195"/>
      <c r="D299" s="227" t="s">
        <v>979</v>
      </c>
      <c r="E299" s="196"/>
      <c r="F299" s="1934"/>
      <c r="G299" s="1934"/>
      <c r="H299" s="1935"/>
      <c r="I299" s="1935"/>
      <c r="J299" s="1936"/>
    </row>
    <row r="300" spans="2:10" ht="31.5" customHeight="1" outlineLevel="1">
      <c r="B300" s="1909"/>
      <c r="C300" s="197"/>
      <c r="D300" s="228" t="s">
        <v>979</v>
      </c>
      <c r="E300" s="198"/>
      <c r="F300" s="1923"/>
      <c r="G300" s="1923"/>
      <c r="H300" s="1924"/>
      <c r="I300" s="1924"/>
      <c r="J300" s="1925"/>
    </row>
    <row r="301" spans="2:10" ht="31.5" customHeight="1" outlineLevel="1">
      <c r="B301" s="1909"/>
      <c r="C301" s="197"/>
      <c r="D301" s="228" t="s">
        <v>979</v>
      </c>
      <c r="E301" s="198"/>
      <c r="F301" s="1923"/>
      <c r="G301" s="1923"/>
      <c r="H301" s="1924"/>
      <c r="I301" s="1924"/>
      <c r="J301" s="1925"/>
    </row>
    <row r="302" spans="2:10" ht="31.5" customHeight="1" outlineLevel="1">
      <c r="B302" s="1909"/>
      <c r="C302" s="197"/>
      <c r="D302" s="228" t="s">
        <v>979</v>
      </c>
      <c r="E302" s="198"/>
      <c r="F302" s="1923"/>
      <c r="G302" s="1923"/>
      <c r="H302" s="1924"/>
      <c r="I302" s="1924"/>
      <c r="J302" s="1925"/>
    </row>
    <row r="303" spans="2:10" ht="31.5" customHeight="1" outlineLevel="1">
      <c r="B303" s="1930"/>
      <c r="C303" s="199"/>
      <c r="D303" s="229" t="s">
        <v>979</v>
      </c>
      <c r="E303" s="200"/>
      <c r="F303" s="1958"/>
      <c r="G303" s="1958"/>
      <c r="H303" s="1959"/>
      <c r="I303" s="1959"/>
      <c r="J303" s="1960"/>
    </row>
    <row r="304" spans="2:10" ht="15" customHeight="1" outlineLevel="1">
      <c r="B304" s="1908" t="s">
        <v>980</v>
      </c>
      <c r="C304" s="1911" t="s">
        <v>981</v>
      </c>
      <c r="D304" s="1912"/>
      <c r="E304" s="1913"/>
      <c r="F304" s="1914" t="s">
        <v>982</v>
      </c>
      <c r="G304" s="1915"/>
      <c r="H304" s="1915"/>
      <c r="I304" s="1915"/>
      <c r="J304" s="1916"/>
    </row>
    <row r="305" spans="1:26" ht="30" customHeight="1" outlineLevel="1">
      <c r="B305" s="1909"/>
      <c r="C305" s="197"/>
      <c r="D305" s="228" t="s">
        <v>979</v>
      </c>
      <c r="E305" s="194"/>
      <c r="F305" s="1917"/>
      <c r="G305" s="1917"/>
      <c r="H305" s="1918"/>
      <c r="I305" s="1918"/>
      <c r="J305" s="1919"/>
    </row>
    <row r="306" spans="1:26" ht="30" customHeight="1" outlineLevel="1">
      <c r="B306" s="1909"/>
      <c r="C306" s="197"/>
      <c r="D306" s="228" t="s">
        <v>979</v>
      </c>
      <c r="E306" s="194"/>
      <c r="F306" s="1952"/>
      <c r="G306" s="1952"/>
      <c r="H306" s="1953"/>
      <c r="I306" s="1953"/>
      <c r="J306" s="1954"/>
    </row>
    <row r="307" spans="1:26" ht="30" customHeight="1" outlineLevel="1">
      <c r="B307" s="1909"/>
      <c r="C307" s="197"/>
      <c r="D307" s="228" t="s">
        <v>979</v>
      </c>
      <c r="E307" s="194"/>
      <c r="F307" s="1952"/>
      <c r="G307" s="1952"/>
      <c r="H307" s="1953"/>
      <c r="I307" s="1953"/>
      <c r="J307" s="1954"/>
    </row>
    <row r="308" spans="1:26" ht="30" customHeight="1" outlineLevel="1" thickBot="1">
      <c r="B308" s="1910"/>
      <c r="C308" s="201"/>
      <c r="D308" s="230" t="s">
        <v>979</v>
      </c>
      <c r="E308" s="202"/>
      <c r="F308" s="1955"/>
      <c r="G308" s="1955"/>
      <c r="H308" s="1956"/>
      <c r="I308" s="1956"/>
      <c r="J308" s="1957"/>
    </row>
    <row r="309" spans="1:26" s="222" customFormat="1" ht="18.75" customHeight="1" outlineLevel="1" thickBot="1">
      <c r="A309" s="218"/>
      <c r="B309" s="231"/>
      <c r="C309" s="218"/>
      <c r="D309" s="218"/>
      <c r="E309" s="218"/>
      <c r="F309" s="218"/>
      <c r="G309" s="219"/>
      <c r="H309" s="219"/>
      <c r="I309" s="219"/>
      <c r="J309" s="219"/>
      <c r="K309" s="219"/>
      <c r="L309" s="219"/>
      <c r="M309" s="220"/>
      <c r="N309" s="2011"/>
      <c r="O309" s="2011"/>
      <c r="P309" s="2011"/>
      <c r="Q309" s="2011"/>
      <c r="R309" s="221"/>
      <c r="V309" s="220"/>
      <c r="W309" s="220"/>
      <c r="X309" s="220"/>
      <c r="Y309" s="220"/>
      <c r="Z309" s="221"/>
    </row>
    <row r="310" spans="1:26" ht="18.75" customHeight="1" outlineLevel="1">
      <c r="B310" s="2015" t="s">
        <v>983</v>
      </c>
      <c r="C310" s="2017"/>
      <c r="D310" s="2018"/>
      <c r="E310" s="2018"/>
      <c r="F310" s="2018"/>
      <c r="G310" s="2018"/>
      <c r="H310" s="2018"/>
      <c r="I310" s="2018"/>
      <c r="J310" s="2019"/>
    </row>
    <row r="311" spans="1:26" ht="18.75" customHeight="1" outlineLevel="1">
      <c r="B311" s="1938"/>
      <c r="C311" s="1943"/>
      <c r="D311" s="1944"/>
      <c r="E311" s="1944"/>
      <c r="F311" s="1944"/>
      <c r="G311" s="1944"/>
      <c r="H311" s="1944"/>
      <c r="I311" s="1944"/>
      <c r="J311" s="1945"/>
    </row>
    <row r="312" spans="1:26" ht="18.75" customHeight="1" outlineLevel="1">
      <c r="B312" s="2016"/>
      <c r="C312" s="2020"/>
      <c r="D312" s="2021"/>
      <c r="E312" s="2021"/>
      <c r="F312" s="2021"/>
      <c r="G312" s="2021"/>
      <c r="H312" s="2021"/>
      <c r="I312" s="2021"/>
      <c r="J312" s="2022"/>
    </row>
    <row r="313" spans="1:26" ht="18.75" customHeight="1" outlineLevel="1">
      <c r="B313" s="1937" t="s">
        <v>984</v>
      </c>
      <c r="C313" s="1940"/>
      <c r="D313" s="1941"/>
      <c r="E313" s="1941"/>
      <c r="F313" s="1941"/>
      <c r="G313" s="1941"/>
      <c r="H313" s="1941"/>
      <c r="I313" s="1941"/>
      <c r="J313" s="1942"/>
    </row>
    <row r="314" spans="1:26" ht="18.75" customHeight="1" outlineLevel="1">
      <c r="B314" s="1938"/>
      <c r="C314" s="1943"/>
      <c r="D314" s="1944"/>
      <c r="E314" s="1944"/>
      <c r="F314" s="1944"/>
      <c r="G314" s="1944"/>
      <c r="H314" s="1944"/>
      <c r="I314" s="1944"/>
      <c r="J314" s="1945"/>
    </row>
    <row r="315" spans="1:26" ht="18.75" customHeight="1" outlineLevel="1" thickBot="1">
      <c r="B315" s="1939"/>
      <c r="C315" s="1946"/>
      <c r="D315" s="1947"/>
      <c r="E315" s="1947"/>
      <c r="F315" s="1947"/>
      <c r="G315" s="1947"/>
      <c r="H315" s="1947"/>
      <c r="I315" s="1947"/>
      <c r="J315" s="1948"/>
    </row>
    <row r="316" spans="1:26" ht="18.75" customHeight="1" outlineLevel="1" thickBot="1">
      <c r="B316" s="232"/>
      <c r="C316" s="233"/>
      <c r="D316" s="233"/>
      <c r="E316" s="233"/>
      <c r="F316" s="233"/>
      <c r="G316" s="233"/>
      <c r="H316" s="233"/>
      <c r="I316" s="233"/>
      <c r="J316" s="233"/>
    </row>
    <row r="317" spans="1:26" ht="18.75" customHeight="1" outlineLevel="1">
      <c r="B317" s="234" t="s">
        <v>985</v>
      </c>
      <c r="C317" s="235"/>
      <c r="D317" s="235"/>
      <c r="E317" s="235"/>
      <c r="F317" s="236"/>
      <c r="G317" s="236"/>
      <c r="H317" s="236"/>
      <c r="I317" s="236"/>
      <c r="J317" s="237"/>
    </row>
    <row r="318" spans="1:26" ht="18.75" customHeight="1" outlineLevel="1">
      <c r="B318" s="1896"/>
      <c r="C318" s="1897"/>
      <c r="D318" s="1897"/>
      <c r="E318" s="1897"/>
      <c r="F318" s="1897"/>
      <c r="G318" s="1897"/>
      <c r="H318" s="1897"/>
      <c r="I318" s="1897"/>
      <c r="J318" s="1898"/>
    </row>
    <row r="319" spans="1:26" ht="12" customHeight="1" outlineLevel="1" thickBot="1">
      <c r="B319" s="284"/>
      <c r="C319" s="238"/>
      <c r="D319" s="238"/>
      <c r="E319" s="238"/>
      <c r="F319" s="238"/>
      <c r="G319" s="238"/>
      <c r="H319" s="238"/>
      <c r="I319" s="238"/>
      <c r="J319" s="239"/>
    </row>
    <row r="322" spans="2:10" ht="33.75" customHeight="1">
      <c r="B322" s="240" t="s">
        <v>968</v>
      </c>
      <c r="C322" s="1902">
        <f>個票ｰ1002!B245</f>
        <v>0</v>
      </c>
      <c r="D322" s="1903"/>
      <c r="E322" s="1903"/>
      <c r="F322" s="1904"/>
      <c r="G322" s="241" t="s">
        <v>969</v>
      </c>
      <c r="H322" s="1899">
        <v>17</v>
      </c>
      <c r="I322" s="1900"/>
      <c r="J322" s="1901"/>
    </row>
    <row r="323" spans="2:10" ht="30" customHeight="1" outlineLevel="1">
      <c r="B323" s="285" t="s">
        <v>970</v>
      </c>
      <c r="C323" s="1905"/>
      <c r="D323" s="1906"/>
      <c r="E323" s="1906"/>
      <c r="F323" s="1906"/>
      <c r="G323" s="1906"/>
      <c r="H323" s="1906"/>
      <c r="I323" s="1906"/>
      <c r="J323" s="1907"/>
    </row>
    <row r="324" spans="2:10" ht="30" customHeight="1" outlineLevel="1">
      <c r="B324" s="445" t="s">
        <v>972</v>
      </c>
      <c r="C324" s="1965"/>
      <c r="D324" s="1966"/>
      <c r="E324" s="1966"/>
      <c r="F324" s="1966"/>
      <c r="G324" s="1966"/>
      <c r="H324" s="1966"/>
      <c r="I324" s="1966"/>
      <c r="J324" s="1967"/>
    </row>
    <row r="325" spans="2:10" ht="30" customHeight="1" outlineLevel="1">
      <c r="B325" s="282" t="s">
        <v>973</v>
      </c>
      <c r="C325" s="1949"/>
      <c r="D325" s="1949"/>
      <c r="E325" s="1949"/>
      <c r="F325" s="1949"/>
      <c r="G325" s="1949"/>
      <c r="H325" s="1950"/>
      <c r="I325" s="1950"/>
      <c r="J325" s="1951"/>
    </row>
    <row r="326" spans="2:10" ht="14.25" customHeight="1" outlineLevel="1">
      <c r="B326" s="1968" t="s">
        <v>986</v>
      </c>
      <c r="C326" s="1931" t="s">
        <v>975</v>
      </c>
      <c r="D326" s="1931"/>
      <c r="E326" s="1931"/>
      <c r="F326" s="1931" t="s">
        <v>976</v>
      </c>
      <c r="G326" s="1931"/>
      <c r="H326" s="1932"/>
      <c r="I326" s="1932"/>
      <c r="J326" s="1933"/>
    </row>
    <row r="327" spans="2:10" ht="34.5" customHeight="1" outlineLevel="1">
      <c r="B327" s="1968"/>
      <c r="C327" s="194"/>
      <c r="D327" s="446" t="s">
        <v>380</v>
      </c>
      <c r="E327" s="194"/>
      <c r="F327" s="1934"/>
      <c r="G327" s="1934"/>
      <c r="H327" s="1935"/>
      <c r="I327" s="1935"/>
      <c r="J327" s="1936"/>
    </row>
    <row r="328" spans="2:10" ht="34.5" customHeight="1" outlineLevel="1">
      <c r="B328" s="1968"/>
      <c r="C328" s="194"/>
      <c r="D328" s="225" t="s">
        <v>380</v>
      </c>
      <c r="E328" s="194"/>
      <c r="F328" s="1923"/>
      <c r="G328" s="1923"/>
      <c r="H328" s="1924"/>
      <c r="I328" s="1924"/>
      <c r="J328" s="1925"/>
    </row>
    <row r="329" spans="2:10" ht="34.5" customHeight="1" outlineLevel="1">
      <c r="B329" s="1968"/>
      <c r="C329" s="194"/>
      <c r="D329" s="225" t="s">
        <v>380</v>
      </c>
      <c r="E329" s="194"/>
      <c r="F329" s="1923"/>
      <c r="G329" s="1923"/>
      <c r="H329" s="1924"/>
      <c r="I329" s="1924"/>
      <c r="J329" s="1925"/>
    </row>
    <row r="330" spans="2:10" ht="34.5" customHeight="1" outlineLevel="1">
      <c r="B330" s="1968"/>
      <c r="C330" s="194"/>
      <c r="D330" s="225" t="s">
        <v>380</v>
      </c>
      <c r="E330" s="194"/>
      <c r="F330" s="1923"/>
      <c r="G330" s="1923"/>
      <c r="H330" s="1924"/>
      <c r="I330" s="1924"/>
      <c r="J330" s="1925"/>
    </row>
    <row r="331" spans="2:10" ht="34.5" customHeight="1" outlineLevel="1">
      <c r="B331" s="1968"/>
      <c r="C331" s="194"/>
      <c r="D331" s="226" t="s">
        <v>380</v>
      </c>
      <c r="E331" s="194"/>
      <c r="F331" s="1961"/>
      <c r="G331" s="1962"/>
      <c r="H331" s="1963"/>
      <c r="I331" s="1963"/>
      <c r="J331" s="1964"/>
    </row>
    <row r="332" spans="2:10" ht="15" customHeight="1" outlineLevel="1">
      <c r="B332" s="1929" t="s">
        <v>977</v>
      </c>
      <c r="C332" s="1931" t="s">
        <v>975</v>
      </c>
      <c r="D332" s="1931"/>
      <c r="E332" s="1931"/>
      <c r="F332" s="1931" t="s">
        <v>978</v>
      </c>
      <c r="G332" s="1931"/>
      <c r="H332" s="1932"/>
      <c r="I332" s="1932"/>
      <c r="J332" s="1933"/>
    </row>
    <row r="333" spans="2:10" ht="31.5" customHeight="1" outlineLevel="1">
      <c r="B333" s="1909"/>
      <c r="C333" s="195"/>
      <c r="D333" s="227" t="s">
        <v>979</v>
      </c>
      <c r="E333" s="196"/>
      <c r="F333" s="1934"/>
      <c r="G333" s="1934"/>
      <c r="H333" s="1935"/>
      <c r="I333" s="1935"/>
      <c r="J333" s="1936"/>
    </row>
    <row r="334" spans="2:10" ht="31.5" customHeight="1" outlineLevel="1">
      <c r="B334" s="1909"/>
      <c r="C334" s="197"/>
      <c r="D334" s="228" t="s">
        <v>979</v>
      </c>
      <c r="E334" s="198"/>
      <c r="F334" s="1923"/>
      <c r="G334" s="1923"/>
      <c r="H334" s="1924"/>
      <c r="I334" s="1924"/>
      <c r="J334" s="1925"/>
    </row>
    <row r="335" spans="2:10" ht="31.5" customHeight="1" outlineLevel="1">
      <c r="B335" s="1909"/>
      <c r="C335" s="197"/>
      <c r="D335" s="228" t="s">
        <v>979</v>
      </c>
      <c r="E335" s="198"/>
      <c r="F335" s="1923"/>
      <c r="G335" s="1923"/>
      <c r="H335" s="1924"/>
      <c r="I335" s="1924"/>
      <c r="J335" s="1925"/>
    </row>
    <row r="336" spans="2:10" ht="31.5" customHeight="1" outlineLevel="1">
      <c r="B336" s="1909"/>
      <c r="C336" s="197"/>
      <c r="D336" s="228" t="s">
        <v>979</v>
      </c>
      <c r="E336" s="198"/>
      <c r="F336" s="1923"/>
      <c r="G336" s="1923"/>
      <c r="H336" s="1924"/>
      <c r="I336" s="1924"/>
      <c r="J336" s="1925"/>
    </row>
    <row r="337" spans="1:26" ht="31.5" customHeight="1" outlineLevel="1">
      <c r="B337" s="1930"/>
      <c r="C337" s="199"/>
      <c r="D337" s="229" t="s">
        <v>979</v>
      </c>
      <c r="E337" s="200"/>
      <c r="F337" s="1958"/>
      <c r="G337" s="1958"/>
      <c r="H337" s="1959"/>
      <c r="I337" s="1959"/>
      <c r="J337" s="1960"/>
    </row>
    <row r="338" spans="1:26" ht="15" customHeight="1" outlineLevel="1">
      <c r="B338" s="1908" t="s">
        <v>980</v>
      </c>
      <c r="C338" s="1911" t="s">
        <v>981</v>
      </c>
      <c r="D338" s="1912"/>
      <c r="E338" s="1913"/>
      <c r="F338" s="1914" t="s">
        <v>982</v>
      </c>
      <c r="G338" s="1915"/>
      <c r="H338" s="1915"/>
      <c r="I338" s="1915"/>
      <c r="J338" s="1916"/>
    </row>
    <row r="339" spans="1:26" ht="30" customHeight="1" outlineLevel="1">
      <c r="B339" s="1909"/>
      <c r="C339" s="197"/>
      <c r="D339" s="228" t="s">
        <v>979</v>
      </c>
      <c r="E339" s="194"/>
      <c r="F339" s="1917"/>
      <c r="G339" s="1917"/>
      <c r="H339" s="1918"/>
      <c r="I339" s="1918"/>
      <c r="J339" s="1919"/>
    </row>
    <row r="340" spans="1:26" ht="30" customHeight="1" outlineLevel="1">
      <c r="B340" s="1909"/>
      <c r="C340" s="197"/>
      <c r="D340" s="228" t="s">
        <v>979</v>
      </c>
      <c r="E340" s="194"/>
      <c r="F340" s="1952"/>
      <c r="G340" s="1952"/>
      <c r="H340" s="1953"/>
      <c r="I340" s="1953"/>
      <c r="J340" s="1954"/>
    </row>
    <row r="341" spans="1:26" ht="30" customHeight="1" outlineLevel="1">
      <c r="B341" s="1909"/>
      <c r="C341" s="197"/>
      <c r="D341" s="228" t="s">
        <v>979</v>
      </c>
      <c r="E341" s="194"/>
      <c r="F341" s="1952"/>
      <c r="G341" s="1952"/>
      <c r="H341" s="1953"/>
      <c r="I341" s="1953"/>
      <c r="J341" s="1954"/>
    </row>
    <row r="342" spans="1:26" ht="30" customHeight="1" outlineLevel="1" thickBot="1">
      <c r="B342" s="1910"/>
      <c r="C342" s="201"/>
      <c r="D342" s="230" t="s">
        <v>979</v>
      </c>
      <c r="E342" s="202"/>
      <c r="F342" s="1955"/>
      <c r="G342" s="1955"/>
      <c r="H342" s="1956"/>
      <c r="I342" s="1956"/>
      <c r="J342" s="1957"/>
    </row>
    <row r="343" spans="1:26" s="222" customFormat="1" ht="18.75" customHeight="1" outlineLevel="1" thickBot="1">
      <c r="A343" s="218"/>
      <c r="B343" s="231"/>
      <c r="C343" s="218"/>
      <c r="D343" s="218"/>
      <c r="E343" s="218"/>
      <c r="F343" s="218"/>
      <c r="G343" s="219"/>
      <c r="H343" s="219"/>
      <c r="I343" s="219"/>
      <c r="J343" s="219"/>
      <c r="K343" s="219"/>
      <c r="L343" s="219"/>
      <c r="M343" s="220"/>
      <c r="N343" s="2011"/>
      <c r="O343" s="2011"/>
      <c r="P343" s="2011"/>
      <c r="Q343" s="2011"/>
      <c r="R343" s="221"/>
      <c r="V343" s="220"/>
      <c r="W343" s="220"/>
      <c r="X343" s="220"/>
      <c r="Y343" s="220"/>
      <c r="Z343" s="221"/>
    </row>
    <row r="344" spans="1:26" ht="18.75" customHeight="1" outlineLevel="1">
      <c r="B344" s="2015" t="s">
        <v>983</v>
      </c>
      <c r="C344" s="2017"/>
      <c r="D344" s="2018"/>
      <c r="E344" s="2018"/>
      <c r="F344" s="2018"/>
      <c r="G344" s="2018"/>
      <c r="H344" s="2018"/>
      <c r="I344" s="2018"/>
      <c r="J344" s="2019"/>
    </row>
    <row r="345" spans="1:26" ht="18.75" customHeight="1" outlineLevel="1">
      <c r="B345" s="1938"/>
      <c r="C345" s="1943"/>
      <c r="D345" s="1944"/>
      <c r="E345" s="1944"/>
      <c r="F345" s="1944"/>
      <c r="G345" s="1944"/>
      <c r="H345" s="1944"/>
      <c r="I345" s="1944"/>
      <c r="J345" s="1945"/>
    </row>
    <row r="346" spans="1:26" ht="18.75" customHeight="1" outlineLevel="1">
      <c r="B346" s="2016"/>
      <c r="C346" s="2020"/>
      <c r="D346" s="2021"/>
      <c r="E346" s="2021"/>
      <c r="F346" s="2021"/>
      <c r="G346" s="2021"/>
      <c r="H346" s="2021"/>
      <c r="I346" s="2021"/>
      <c r="J346" s="2022"/>
    </row>
    <row r="347" spans="1:26" ht="18.75" customHeight="1" outlineLevel="1">
      <c r="B347" s="1937" t="s">
        <v>984</v>
      </c>
      <c r="C347" s="1940"/>
      <c r="D347" s="1941"/>
      <c r="E347" s="1941"/>
      <c r="F347" s="1941"/>
      <c r="G347" s="1941"/>
      <c r="H347" s="1941"/>
      <c r="I347" s="1941"/>
      <c r="J347" s="1942"/>
    </row>
    <row r="348" spans="1:26" ht="18.75" customHeight="1" outlineLevel="1">
      <c r="B348" s="1938"/>
      <c r="C348" s="1943"/>
      <c r="D348" s="1944"/>
      <c r="E348" s="1944"/>
      <c r="F348" s="1944"/>
      <c r="G348" s="1944"/>
      <c r="H348" s="1944"/>
      <c r="I348" s="1944"/>
      <c r="J348" s="1945"/>
    </row>
    <row r="349" spans="1:26" ht="18.75" customHeight="1" outlineLevel="1" thickBot="1">
      <c r="B349" s="1939"/>
      <c r="C349" s="1946"/>
      <c r="D349" s="1947"/>
      <c r="E349" s="1947"/>
      <c r="F349" s="1947"/>
      <c r="G349" s="1947"/>
      <c r="H349" s="1947"/>
      <c r="I349" s="1947"/>
      <c r="J349" s="1948"/>
    </row>
    <row r="350" spans="1:26" ht="18.75" customHeight="1" outlineLevel="1" thickBot="1">
      <c r="B350" s="232"/>
      <c r="C350" s="233"/>
      <c r="D350" s="233"/>
      <c r="E350" s="233"/>
      <c r="F350" s="233"/>
      <c r="G350" s="233"/>
      <c r="H350" s="233"/>
      <c r="I350" s="233"/>
      <c r="J350" s="233"/>
    </row>
    <row r="351" spans="1:26" ht="18.75" customHeight="1" outlineLevel="1">
      <c r="B351" s="234" t="s">
        <v>985</v>
      </c>
      <c r="C351" s="235"/>
      <c r="D351" s="235"/>
      <c r="E351" s="235"/>
      <c r="F351" s="236"/>
      <c r="G351" s="236"/>
      <c r="H351" s="236"/>
      <c r="I351" s="236"/>
      <c r="J351" s="237"/>
    </row>
    <row r="352" spans="1:26" ht="18.75" customHeight="1" outlineLevel="1">
      <c r="B352" s="1896"/>
      <c r="C352" s="1897"/>
      <c r="D352" s="1897"/>
      <c r="E352" s="1897"/>
      <c r="F352" s="1897"/>
      <c r="G352" s="1897"/>
      <c r="H352" s="1897"/>
      <c r="I352" s="1897"/>
      <c r="J352" s="1898"/>
    </row>
    <row r="353" spans="2:11" ht="12" customHeight="1" outlineLevel="1" thickBot="1">
      <c r="B353" s="284"/>
      <c r="C353" s="238"/>
      <c r="D353" s="238"/>
      <c r="E353" s="238"/>
      <c r="F353" s="238"/>
      <c r="G353" s="238"/>
      <c r="H353" s="238"/>
      <c r="I353" s="238"/>
      <c r="J353" s="239"/>
    </row>
    <row r="356" spans="2:11" ht="17.25" customHeight="1">
      <c r="B356" s="447"/>
      <c r="C356" s="447"/>
      <c r="D356" s="447"/>
      <c r="E356" s="447"/>
      <c r="F356" s="447"/>
      <c r="G356" s="447"/>
      <c r="H356" s="447"/>
      <c r="I356" s="447"/>
      <c r="J356" s="447"/>
      <c r="K356" s="447"/>
    </row>
    <row r="357" spans="2:11" ht="33.75" customHeight="1">
      <c r="B357" s="240" t="s">
        <v>968</v>
      </c>
      <c r="C357" s="1902">
        <f>個票ｰ1002!B246</f>
        <v>0</v>
      </c>
      <c r="D357" s="1903"/>
      <c r="E357" s="1903"/>
      <c r="F357" s="1904"/>
      <c r="G357" s="241" t="s">
        <v>969</v>
      </c>
      <c r="H357" s="1899">
        <v>18</v>
      </c>
      <c r="I357" s="1900"/>
      <c r="J357" s="1901"/>
    </row>
    <row r="358" spans="2:11" ht="30" customHeight="1" outlineLevel="1">
      <c r="B358" s="285" t="s">
        <v>970</v>
      </c>
      <c r="C358" s="1905"/>
      <c r="D358" s="1906"/>
      <c r="E358" s="1906"/>
      <c r="F358" s="1906"/>
      <c r="G358" s="1906"/>
      <c r="H358" s="1906"/>
      <c r="I358" s="1906"/>
      <c r="J358" s="1907"/>
    </row>
    <row r="359" spans="2:11" ht="30" customHeight="1" outlineLevel="1">
      <c r="B359" s="445" t="s">
        <v>972</v>
      </c>
      <c r="C359" s="1965"/>
      <c r="D359" s="1966"/>
      <c r="E359" s="1966"/>
      <c r="F359" s="1966"/>
      <c r="G359" s="1966"/>
      <c r="H359" s="1966"/>
      <c r="I359" s="1966"/>
      <c r="J359" s="1967"/>
    </row>
    <row r="360" spans="2:11" ht="30" customHeight="1" outlineLevel="1">
      <c r="B360" s="282" t="s">
        <v>973</v>
      </c>
      <c r="C360" s="1949"/>
      <c r="D360" s="1949"/>
      <c r="E360" s="1949"/>
      <c r="F360" s="1949"/>
      <c r="G360" s="1949"/>
      <c r="H360" s="1950"/>
      <c r="I360" s="1950"/>
      <c r="J360" s="1951"/>
    </row>
    <row r="361" spans="2:11" ht="14.25" customHeight="1" outlineLevel="1">
      <c r="B361" s="1968" t="s">
        <v>986</v>
      </c>
      <c r="C361" s="1931" t="s">
        <v>975</v>
      </c>
      <c r="D361" s="1931"/>
      <c r="E361" s="1931"/>
      <c r="F361" s="1931" t="s">
        <v>976</v>
      </c>
      <c r="G361" s="1931"/>
      <c r="H361" s="1932"/>
      <c r="I361" s="1932"/>
      <c r="J361" s="1933"/>
    </row>
    <row r="362" spans="2:11" ht="34.5" customHeight="1" outlineLevel="1">
      <c r="B362" s="1968"/>
      <c r="C362" s="194"/>
      <c r="D362" s="446" t="s">
        <v>380</v>
      </c>
      <c r="E362" s="194"/>
      <c r="F362" s="1934"/>
      <c r="G362" s="1934"/>
      <c r="H362" s="1935"/>
      <c r="I362" s="1935"/>
      <c r="J362" s="1936"/>
    </row>
    <row r="363" spans="2:11" ht="34.5" customHeight="1" outlineLevel="1">
      <c r="B363" s="1968"/>
      <c r="C363" s="194"/>
      <c r="D363" s="225" t="s">
        <v>380</v>
      </c>
      <c r="E363" s="194"/>
      <c r="F363" s="1923"/>
      <c r="G363" s="1923"/>
      <c r="H363" s="1924"/>
      <c r="I363" s="1924"/>
      <c r="J363" s="1925"/>
    </row>
    <row r="364" spans="2:11" ht="34.5" customHeight="1" outlineLevel="1">
      <c r="B364" s="1968"/>
      <c r="C364" s="194"/>
      <c r="D364" s="225" t="s">
        <v>380</v>
      </c>
      <c r="E364" s="194"/>
      <c r="F364" s="1923"/>
      <c r="G364" s="1923"/>
      <c r="H364" s="1924"/>
      <c r="I364" s="1924"/>
      <c r="J364" s="1925"/>
    </row>
    <row r="365" spans="2:11" ht="34.5" customHeight="1" outlineLevel="1">
      <c r="B365" s="1968"/>
      <c r="C365" s="194"/>
      <c r="D365" s="225" t="s">
        <v>380</v>
      </c>
      <c r="E365" s="194"/>
      <c r="F365" s="1923"/>
      <c r="G365" s="1923"/>
      <c r="H365" s="1924"/>
      <c r="I365" s="1924"/>
      <c r="J365" s="1925"/>
    </row>
    <row r="366" spans="2:11" ht="34.5" customHeight="1" outlineLevel="1">
      <c r="B366" s="1968"/>
      <c r="C366" s="194"/>
      <c r="D366" s="226" t="s">
        <v>380</v>
      </c>
      <c r="E366" s="194"/>
      <c r="F366" s="1961"/>
      <c r="G366" s="1962"/>
      <c r="H366" s="1963"/>
      <c r="I366" s="1963"/>
      <c r="J366" s="1964"/>
    </row>
    <row r="367" spans="2:11" ht="15" customHeight="1" outlineLevel="1">
      <c r="B367" s="1929" t="s">
        <v>977</v>
      </c>
      <c r="C367" s="1931" t="s">
        <v>975</v>
      </c>
      <c r="D367" s="1931"/>
      <c r="E367" s="1931"/>
      <c r="F367" s="1931" t="s">
        <v>978</v>
      </c>
      <c r="G367" s="1931"/>
      <c r="H367" s="1932"/>
      <c r="I367" s="1932"/>
      <c r="J367" s="1933"/>
    </row>
    <row r="368" spans="2:11" ht="31.5" customHeight="1" outlineLevel="1">
      <c r="B368" s="1909"/>
      <c r="C368" s="195"/>
      <c r="D368" s="227" t="s">
        <v>979</v>
      </c>
      <c r="E368" s="196"/>
      <c r="F368" s="1934"/>
      <c r="G368" s="1934"/>
      <c r="H368" s="1935"/>
      <c r="I368" s="1935"/>
      <c r="J368" s="1936"/>
    </row>
    <row r="369" spans="1:26" ht="31.5" customHeight="1" outlineLevel="1">
      <c r="B369" s="1909"/>
      <c r="C369" s="197"/>
      <c r="D369" s="228" t="s">
        <v>979</v>
      </c>
      <c r="E369" s="198"/>
      <c r="F369" s="1923"/>
      <c r="G369" s="1923"/>
      <c r="H369" s="1924"/>
      <c r="I369" s="1924"/>
      <c r="J369" s="1925"/>
    </row>
    <row r="370" spans="1:26" ht="31.5" customHeight="1" outlineLevel="1">
      <c r="B370" s="1909"/>
      <c r="C370" s="197"/>
      <c r="D370" s="228" t="s">
        <v>979</v>
      </c>
      <c r="E370" s="198"/>
      <c r="F370" s="1923"/>
      <c r="G370" s="1923"/>
      <c r="H370" s="1924"/>
      <c r="I370" s="1924"/>
      <c r="J370" s="1925"/>
    </row>
    <row r="371" spans="1:26" ht="31.5" customHeight="1" outlineLevel="1">
      <c r="B371" s="1909"/>
      <c r="C371" s="197"/>
      <c r="D371" s="228" t="s">
        <v>979</v>
      </c>
      <c r="E371" s="198"/>
      <c r="F371" s="1923"/>
      <c r="G371" s="1923"/>
      <c r="H371" s="1924"/>
      <c r="I371" s="1924"/>
      <c r="J371" s="1925"/>
    </row>
    <row r="372" spans="1:26" ht="31.5" customHeight="1" outlineLevel="1">
      <c r="B372" s="1930"/>
      <c r="C372" s="199"/>
      <c r="D372" s="229" t="s">
        <v>979</v>
      </c>
      <c r="E372" s="200"/>
      <c r="F372" s="1958"/>
      <c r="G372" s="1958"/>
      <c r="H372" s="1959"/>
      <c r="I372" s="1959"/>
      <c r="J372" s="1960"/>
    </row>
    <row r="373" spans="1:26" ht="15" customHeight="1" outlineLevel="1">
      <c r="B373" s="1908" t="s">
        <v>980</v>
      </c>
      <c r="C373" s="1911" t="s">
        <v>981</v>
      </c>
      <c r="D373" s="1912"/>
      <c r="E373" s="1913"/>
      <c r="F373" s="1914" t="s">
        <v>982</v>
      </c>
      <c r="G373" s="1915"/>
      <c r="H373" s="1915"/>
      <c r="I373" s="1915"/>
      <c r="J373" s="1916"/>
    </row>
    <row r="374" spans="1:26" ht="30" customHeight="1" outlineLevel="1">
      <c r="B374" s="1909"/>
      <c r="C374" s="197"/>
      <c r="D374" s="228" t="s">
        <v>979</v>
      </c>
      <c r="E374" s="194"/>
      <c r="F374" s="1920"/>
      <c r="G374" s="1920"/>
      <c r="H374" s="1921"/>
      <c r="I374" s="1921"/>
      <c r="J374" s="1922"/>
    </row>
    <row r="375" spans="1:26" ht="30" customHeight="1" outlineLevel="1">
      <c r="B375" s="1909"/>
      <c r="C375" s="197"/>
      <c r="D375" s="228" t="s">
        <v>979</v>
      </c>
      <c r="E375" s="194"/>
      <c r="F375" s="1923"/>
      <c r="G375" s="1923"/>
      <c r="H375" s="1924"/>
      <c r="I375" s="1924"/>
      <c r="J375" s="1925"/>
    </row>
    <row r="376" spans="1:26" ht="30" customHeight="1" outlineLevel="1">
      <c r="B376" s="1909"/>
      <c r="C376" s="197"/>
      <c r="D376" s="228" t="s">
        <v>979</v>
      </c>
      <c r="E376" s="194"/>
      <c r="F376" s="1923"/>
      <c r="G376" s="1923"/>
      <c r="H376" s="1924"/>
      <c r="I376" s="1924"/>
      <c r="J376" s="1925"/>
    </row>
    <row r="377" spans="1:26" ht="30" customHeight="1" outlineLevel="1" thickBot="1">
      <c r="B377" s="1910"/>
      <c r="C377" s="201"/>
      <c r="D377" s="230" t="s">
        <v>979</v>
      </c>
      <c r="E377" s="202"/>
      <c r="F377" s="1926"/>
      <c r="G377" s="1926"/>
      <c r="H377" s="1927"/>
      <c r="I377" s="1927"/>
      <c r="J377" s="1928"/>
    </row>
    <row r="378" spans="1:26" s="222" customFormat="1" ht="18.75" customHeight="1" outlineLevel="1" thickBot="1">
      <c r="A378" s="218"/>
      <c r="B378" s="231"/>
      <c r="C378" s="218"/>
      <c r="D378" s="218"/>
      <c r="E378" s="218"/>
      <c r="F378" s="218"/>
      <c r="G378" s="219"/>
      <c r="H378" s="219"/>
      <c r="I378" s="219"/>
      <c r="J378" s="219"/>
      <c r="K378" s="219"/>
      <c r="L378" s="219"/>
      <c r="M378" s="220"/>
      <c r="N378" s="2011"/>
      <c r="O378" s="2011"/>
      <c r="P378" s="2011"/>
      <c r="Q378" s="2011"/>
      <c r="R378" s="221"/>
      <c r="V378" s="220"/>
      <c r="W378" s="220"/>
      <c r="X378" s="220"/>
      <c r="Y378" s="220"/>
      <c r="Z378" s="221"/>
    </row>
    <row r="379" spans="1:26" ht="18.75" customHeight="1" outlineLevel="1">
      <c r="B379" s="2015" t="s">
        <v>983</v>
      </c>
      <c r="C379" s="2017"/>
      <c r="D379" s="2018"/>
      <c r="E379" s="2018"/>
      <c r="F379" s="2018"/>
      <c r="G379" s="2018"/>
      <c r="H379" s="2018"/>
      <c r="I379" s="2018"/>
      <c r="J379" s="2019"/>
    </row>
    <row r="380" spans="1:26" ht="18.75" customHeight="1" outlineLevel="1">
      <c r="B380" s="1938"/>
      <c r="C380" s="1943"/>
      <c r="D380" s="1944"/>
      <c r="E380" s="1944"/>
      <c r="F380" s="1944"/>
      <c r="G380" s="1944"/>
      <c r="H380" s="1944"/>
      <c r="I380" s="1944"/>
      <c r="J380" s="1945"/>
    </row>
    <row r="381" spans="1:26" ht="18.75" customHeight="1" outlineLevel="1">
      <c r="B381" s="2016"/>
      <c r="C381" s="2020"/>
      <c r="D381" s="2021"/>
      <c r="E381" s="2021"/>
      <c r="F381" s="2021"/>
      <c r="G381" s="2021"/>
      <c r="H381" s="2021"/>
      <c r="I381" s="2021"/>
      <c r="J381" s="2022"/>
    </row>
    <row r="382" spans="1:26" ht="18.75" customHeight="1" outlineLevel="1">
      <c r="B382" s="1937" t="s">
        <v>984</v>
      </c>
      <c r="C382" s="1940"/>
      <c r="D382" s="1941"/>
      <c r="E382" s="1941"/>
      <c r="F382" s="1941"/>
      <c r="G382" s="1941"/>
      <c r="H382" s="1941"/>
      <c r="I382" s="1941"/>
      <c r="J382" s="1942"/>
    </row>
    <row r="383" spans="1:26" ht="18.75" customHeight="1" outlineLevel="1">
      <c r="B383" s="1938"/>
      <c r="C383" s="1943"/>
      <c r="D383" s="1944"/>
      <c r="E383" s="1944"/>
      <c r="F383" s="1944"/>
      <c r="G383" s="1944"/>
      <c r="H383" s="1944"/>
      <c r="I383" s="1944"/>
      <c r="J383" s="1945"/>
    </row>
    <row r="384" spans="1:26" ht="18.75" customHeight="1" outlineLevel="1" thickBot="1">
      <c r="B384" s="1939"/>
      <c r="C384" s="1946"/>
      <c r="D384" s="1947"/>
      <c r="E384" s="1947"/>
      <c r="F384" s="1947"/>
      <c r="G384" s="1947"/>
      <c r="H384" s="1947"/>
      <c r="I384" s="1947"/>
      <c r="J384" s="1948"/>
    </row>
    <row r="385" spans="2:10" ht="18.75" customHeight="1" outlineLevel="1" thickBot="1">
      <c r="B385" s="232"/>
      <c r="C385" s="233"/>
      <c r="D385" s="233"/>
      <c r="E385" s="233"/>
      <c r="F385" s="233"/>
      <c r="G385" s="233"/>
      <c r="H385" s="233"/>
      <c r="I385" s="233"/>
      <c r="J385" s="233"/>
    </row>
    <row r="386" spans="2:10" ht="18.75" customHeight="1" outlineLevel="1">
      <c r="B386" s="234" t="s">
        <v>985</v>
      </c>
      <c r="C386" s="235"/>
      <c r="D386" s="235"/>
      <c r="E386" s="235"/>
      <c r="F386" s="236"/>
      <c r="G386" s="236"/>
      <c r="H386" s="236"/>
      <c r="I386" s="236"/>
      <c r="J386" s="237"/>
    </row>
    <row r="387" spans="2:10" ht="18.75" customHeight="1" outlineLevel="1">
      <c r="B387" s="1896"/>
      <c r="C387" s="1897"/>
      <c r="D387" s="1897"/>
      <c r="E387" s="1897"/>
      <c r="F387" s="1897"/>
      <c r="G387" s="1897"/>
      <c r="H387" s="1897"/>
      <c r="I387" s="1897"/>
      <c r="J387" s="1898"/>
    </row>
    <row r="388" spans="2:10" ht="12" customHeight="1" outlineLevel="1" thickBot="1">
      <c r="B388" s="284"/>
      <c r="C388" s="238"/>
      <c r="D388" s="238"/>
      <c r="E388" s="238"/>
      <c r="F388" s="238"/>
      <c r="G388" s="238"/>
      <c r="H388" s="238"/>
      <c r="I388" s="238"/>
      <c r="J388" s="239"/>
    </row>
    <row r="389" spans="2:10" ht="17.25" customHeight="1"/>
    <row r="391" spans="2:10" ht="33.75" customHeight="1">
      <c r="B391" s="240" t="s">
        <v>968</v>
      </c>
      <c r="C391" s="1902">
        <f>個票ｰ1002!B247</f>
        <v>0</v>
      </c>
      <c r="D391" s="1903"/>
      <c r="E391" s="1903"/>
      <c r="F391" s="1904"/>
      <c r="G391" s="241" t="s">
        <v>969</v>
      </c>
      <c r="H391" s="1899">
        <v>19</v>
      </c>
      <c r="I391" s="1900"/>
      <c r="J391" s="1901"/>
    </row>
    <row r="392" spans="2:10" ht="30" customHeight="1" outlineLevel="1">
      <c r="B392" s="285" t="s">
        <v>970</v>
      </c>
      <c r="C392" s="1905"/>
      <c r="D392" s="1906"/>
      <c r="E392" s="1906"/>
      <c r="F392" s="1906"/>
      <c r="G392" s="1906"/>
      <c r="H392" s="1906"/>
      <c r="I392" s="1906"/>
      <c r="J392" s="1907"/>
    </row>
    <row r="393" spans="2:10" ht="30" customHeight="1" outlineLevel="1">
      <c r="B393" s="445" t="s">
        <v>972</v>
      </c>
      <c r="C393" s="1965"/>
      <c r="D393" s="1966"/>
      <c r="E393" s="1966"/>
      <c r="F393" s="1966"/>
      <c r="G393" s="1966"/>
      <c r="H393" s="1966"/>
      <c r="I393" s="1966"/>
      <c r="J393" s="1967"/>
    </row>
    <row r="394" spans="2:10" ht="30" customHeight="1" outlineLevel="1">
      <c r="B394" s="282" t="s">
        <v>973</v>
      </c>
      <c r="C394" s="1949"/>
      <c r="D394" s="1949"/>
      <c r="E394" s="1949"/>
      <c r="F394" s="1949"/>
      <c r="G394" s="1949"/>
      <c r="H394" s="1950"/>
      <c r="I394" s="1950"/>
      <c r="J394" s="1951"/>
    </row>
    <row r="395" spans="2:10" ht="14.25" customHeight="1" outlineLevel="1">
      <c r="B395" s="1968" t="s">
        <v>986</v>
      </c>
      <c r="C395" s="1931" t="s">
        <v>975</v>
      </c>
      <c r="D395" s="1931"/>
      <c r="E395" s="1931"/>
      <c r="F395" s="1931" t="s">
        <v>976</v>
      </c>
      <c r="G395" s="1931"/>
      <c r="H395" s="1932"/>
      <c r="I395" s="1932"/>
      <c r="J395" s="1933"/>
    </row>
    <row r="396" spans="2:10" ht="34.5" customHeight="1" outlineLevel="1">
      <c r="B396" s="1968"/>
      <c r="C396" s="194"/>
      <c r="D396" s="446" t="s">
        <v>380</v>
      </c>
      <c r="E396" s="194"/>
      <c r="F396" s="1934"/>
      <c r="G396" s="1934"/>
      <c r="H396" s="1935"/>
      <c r="I396" s="1935"/>
      <c r="J396" s="1936"/>
    </row>
    <row r="397" spans="2:10" ht="34.5" customHeight="1" outlineLevel="1">
      <c r="B397" s="1968"/>
      <c r="C397" s="194"/>
      <c r="D397" s="225" t="s">
        <v>380</v>
      </c>
      <c r="E397" s="194"/>
      <c r="F397" s="1923"/>
      <c r="G397" s="1923"/>
      <c r="H397" s="1924"/>
      <c r="I397" s="1924"/>
      <c r="J397" s="1925"/>
    </row>
    <row r="398" spans="2:10" ht="34.5" customHeight="1" outlineLevel="1">
      <c r="B398" s="1968"/>
      <c r="C398" s="194"/>
      <c r="D398" s="225" t="s">
        <v>380</v>
      </c>
      <c r="E398" s="194"/>
      <c r="F398" s="1923"/>
      <c r="G398" s="1923"/>
      <c r="H398" s="1924"/>
      <c r="I398" s="1924"/>
      <c r="J398" s="1925"/>
    </row>
    <row r="399" spans="2:10" ht="34.5" customHeight="1" outlineLevel="1">
      <c r="B399" s="1968"/>
      <c r="C399" s="194"/>
      <c r="D399" s="225" t="s">
        <v>380</v>
      </c>
      <c r="E399" s="194"/>
      <c r="F399" s="1923"/>
      <c r="G399" s="1923"/>
      <c r="H399" s="1924"/>
      <c r="I399" s="1924"/>
      <c r="J399" s="1925"/>
    </row>
    <row r="400" spans="2:10" ht="34.5" customHeight="1" outlineLevel="1">
      <c r="B400" s="1968"/>
      <c r="C400" s="194"/>
      <c r="D400" s="226" t="s">
        <v>380</v>
      </c>
      <c r="E400" s="194"/>
      <c r="F400" s="1961"/>
      <c r="G400" s="1962"/>
      <c r="H400" s="1963"/>
      <c r="I400" s="1963"/>
      <c r="J400" s="1964"/>
    </row>
    <row r="401" spans="1:26" ht="15" customHeight="1" outlineLevel="1">
      <c r="B401" s="1929" t="s">
        <v>977</v>
      </c>
      <c r="C401" s="1931" t="s">
        <v>975</v>
      </c>
      <c r="D401" s="1931"/>
      <c r="E401" s="1931"/>
      <c r="F401" s="1931" t="s">
        <v>978</v>
      </c>
      <c r="G401" s="1931"/>
      <c r="H401" s="1932"/>
      <c r="I401" s="1932"/>
      <c r="J401" s="1933"/>
    </row>
    <row r="402" spans="1:26" ht="31.5" customHeight="1" outlineLevel="1">
      <c r="B402" s="1909"/>
      <c r="C402" s="195"/>
      <c r="D402" s="227" t="s">
        <v>979</v>
      </c>
      <c r="E402" s="196"/>
      <c r="F402" s="1934"/>
      <c r="G402" s="1934"/>
      <c r="H402" s="1935"/>
      <c r="I402" s="1935"/>
      <c r="J402" s="1936"/>
    </row>
    <row r="403" spans="1:26" ht="31.5" customHeight="1" outlineLevel="1">
      <c r="B403" s="1909"/>
      <c r="C403" s="197"/>
      <c r="D403" s="228" t="s">
        <v>979</v>
      </c>
      <c r="E403" s="198"/>
      <c r="F403" s="1923"/>
      <c r="G403" s="1923"/>
      <c r="H403" s="1924"/>
      <c r="I403" s="1924"/>
      <c r="J403" s="1925"/>
    </row>
    <row r="404" spans="1:26" ht="31.5" customHeight="1" outlineLevel="1">
      <c r="B404" s="1909"/>
      <c r="C404" s="197"/>
      <c r="D404" s="228" t="s">
        <v>979</v>
      </c>
      <c r="E404" s="198"/>
      <c r="F404" s="1923"/>
      <c r="G404" s="1923"/>
      <c r="H404" s="1924"/>
      <c r="I404" s="1924"/>
      <c r="J404" s="1925"/>
    </row>
    <row r="405" spans="1:26" ht="31.5" customHeight="1" outlineLevel="1">
      <c r="B405" s="1909"/>
      <c r="C405" s="197"/>
      <c r="D405" s="228" t="s">
        <v>979</v>
      </c>
      <c r="E405" s="198"/>
      <c r="F405" s="1923"/>
      <c r="G405" s="1923"/>
      <c r="H405" s="1924"/>
      <c r="I405" s="1924"/>
      <c r="J405" s="1925"/>
    </row>
    <row r="406" spans="1:26" ht="31.5" customHeight="1" outlineLevel="1">
      <c r="B406" s="1930"/>
      <c r="C406" s="199"/>
      <c r="D406" s="229" t="s">
        <v>979</v>
      </c>
      <c r="E406" s="200"/>
      <c r="F406" s="1958"/>
      <c r="G406" s="1958"/>
      <c r="H406" s="1959"/>
      <c r="I406" s="1959"/>
      <c r="J406" s="1960"/>
    </row>
    <row r="407" spans="1:26" ht="15" customHeight="1" outlineLevel="1">
      <c r="B407" s="1908" t="s">
        <v>980</v>
      </c>
      <c r="C407" s="1911" t="s">
        <v>981</v>
      </c>
      <c r="D407" s="1912"/>
      <c r="E407" s="1913"/>
      <c r="F407" s="1914" t="s">
        <v>982</v>
      </c>
      <c r="G407" s="1915"/>
      <c r="H407" s="1915"/>
      <c r="I407" s="1915"/>
      <c r="J407" s="1916"/>
    </row>
    <row r="408" spans="1:26" ht="30" customHeight="1" outlineLevel="1">
      <c r="B408" s="1909"/>
      <c r="C408" s="197"/>
      <c r="D408" s="228" t="s">
        <v>979</v>
      </c>
      <c r="E408" s="194"/>
      <c r="F408" s="1920"/>
      <c r="G408" s="1920"/>
      <c r="H408" s="1921"/>
      <c r="I408" s="1921"/>
      <c r="J408" s="1922"/>
    </row>
    <row r="409" spans="1:26" ht="30" customHeight="1" outlineLevel="1">
      <c r="B409" s="1909"/>
      <c r="C409" s="197"/>
      <c r="D409" s="228" t="s">
        <v>979</v>
      </c>
      <c r="E409" s="194"/>
      <c r="F409" s="1923"/>
      <c r="G409" s="1923"/>
      <c r="H409" s="1924"/>
      <c r="I409" s="1924"/>
      <c r="J409" s="1925"/>
    </row>
    <row r="410" spans="1:26" ht="30" customHeight="1" outlineLevel="1">
      <c r="B410" s="1909"/>
      <c r="C410" s="197"/>
      <c r="D410" s="228" t="s">
        <v>979</v>
      </c>
      <c r="E410" s="194"/>
      <c r="F410" s="1923"/>
      <c r="G410" s="1923"/>
      <c r="H410" s="1924"/>
      <c r="I410" s="1924"/>
      <c r="J410" s="1925"/>
    </row>
    <row r="411" spans="1:26" ht="30" customHeight="1" outlineLevel="1" thickBot="1">
      <c r="B411" s="1910"/>
      <c r="C411" s="201"/>
      <c r="D411" s="230" t="s">
        <v>979</v>
      </c>
      <c r="E411" s="202"/>
      <c r="F411" s="1926"/>
      <c r="G411" s="1926"/>
      <c r="H411" s="1927"/>
      <c r="I411" s="1927"/>
      <c r="J411" s="1928"/>
    </row>
    <row r="412" spans="1:26" s="222" customFormat="1" ht="18.75" customHeight="1" outlineLevel="1" thickBot="1">
      <c r="A412" s="218"/>
      <c r="B412" s="231"/>
      <c r="C412" s="218"/>
      <c r="D412" s="218"/>
      <c r="E412" s="218"/>
      <c r="F412" s="218"/>
      <c r="G412" s="219"/>
      <c r="H412" s="219"/>
      <c r="I412" s="219"/>
      <c r="J412" s="219"/>
      <c r="K412" s="219"/>
      <c r="L412" s="219"/>
      <c r="M412" s="220"/>
      <c r="N412" s="2011"/>
      <c r="O412" s="2011"/>
      <c r="P412" s="2011"/>
      <c r="Q412" s="2011"/>
      <c r="R412" s="221"/>
      <c r="V412" s="220"/>
      <c r="W412" s="220"/>
      <c r="X412" s="220"/>
      <c r="Y412" s="220"/>
      <c r="Z412" s="221"/>
    </row>
    <row r="413" spans="1:26" ht="18.75" customHeight="1" outlineLevel="1">
      <c r="B413" s="2015" t="s">
        <v>983</v>
      </c>
      <c r="C413" s="2017"/>
      <c r="D413" s="2018"/>
      <c r="E413" s="2018"/>
      <c r="F413" s="2018"/>
      <c r="G413" s="2018"/>
      <c r="H413" s="2018"/>
      <c r="I413" s="2018"/>
      <c r="J413" s="2019"/>
    </row>
    <row r="414" spans="1:26" ht="18.75" customHeight="1" outlineLevel="1">
      <c r="B414" s="1938"/>
      <c r="C414" s="1943"/>
      <c r="D414" s="1944"/>
      <c r="E414" s="1944"/>
      <c r="F414" s="1944"/>
      <c r="G414" s="1944"/>
      <c r="H414" s="1944"/>
      <c r="I414" s="1944"/>
      <c r="J414" s="1945"/>
    </row>
    <row r="415" spans="1:26" ht="18.75" customHeight="1" outlineLevel="1">
      <c r="B415" s="2016"/>
      <c r="C415" s="2020"/>
      <c r="D415" s="2021"/>
      <c r="E415" s="2021"/>
      <c r="F415" s="2021"/>
      <c r="G415" s="2021"/>
      <c r="H415" s="2021"/>
      <c r="I415" s="2021"/>
      <c r="J415" s="2022"/>
    </row>
    <row r="416" spans="1:26" ht="18.75" customHeight="1" outlineLevel="1">
      <c r="B416" s="1937" t="s">
        <v>984</v>
      </c>
      <c r="C416" s="1940"/>
      <c r="D416" s="1941"/>
      <c r="E416" s="1941"/>
      <c r="F416" s="1941"/>
      <c r="G416" s="1941"/>
      <c r="H416" s="1941"/>
      <c r="I416" s="1941"/>
      <c r="J416" s="1942"/>
    </row>
    <row r="417" spans="2:10" ht="18.75" customHeight="1" outlineLevel="1">
      <c r="B417" s="1938"/>
      <c r="C417" s="1943"/>
      <c r="D417" s="1944"/>
      <c r="E417" s="1944"/>
      <c r="F417" s="1944"/>
      <c r="G417" s="1944"/>
      <c r="H417" s="1944"/>
      <c r="I417" s="1944"/>
      <c r="J417" s="1945"/>
    </row>
    <row r="418" spans="2:10" ht="18.75" customHeight="1" outlineLevel="1" thickBot="1">
      <c r="B418" s="1939"/>
      <c r="C418" s="1946"/>
      <c r="D418" s="1947"/>
      <c r="E418" s="1947"/>
      <c r="F418" s="1947"/>
      <c r="G418" s="1947"/>
      <c r="H418" s="1947"/>
      <c r="I418" s="1947"/>
      <c r="J418" s="1948"/>
    </row>
    <row r="419" spans="2:10" ht="18.75" customHeight="1" outlineLevel="1" thickBot="1">
      <c r="B419" s="232"/>
      <c r="C419" s="233"/>
      <c r="D419" s="233"/>
      <c r="E419" s="233"/>
      <c r="F419" s="233"/>
      <c r="G419" s="233"/>
      <c r="H419" s="233"/>
      <c r="I419" s="233"/>
      <c r="J419" s="233"/>
    </row>
    <row r="420" spans="2:10" ht="18.75" customHeight="1" outlineLevel="1">
      <c r="B420" s="234" t="s">
        <v>985</v>
      </c>
      <c r="C420" s="235"/>
      <c r="D420" s="235"/>
      <c r="E420" s="235"/>
      <c r="F420" s="236"/>
      <c r="G420" s="236"/>
      <c r="H420" s="236"/>
      <c r="I420" s="236"/>
      <c r="J420" s="237"/>
    </row>
    <row r="421" spans="2:10" ht="18.75" customHeight="1" outlineLevel="1">
      <c r="B421" s="1896"/>
      <c r="C421" s="1897"/>
      <c r="D421" s="1897"/>
      <c r="E421" s="1897"/>
      <c r="F421" s="1897"/>
      <c r="G421" s="1897"/>
      <c r="H421" s="1897"/>
      <c r="I421" s="1897"/>
      <c r="J421" s="1898"/>
    </row>
    <row r="422" spans="2:10" ht="12" customHeight="1" outlineLevel="1" thickBot="1">
      <c r="B422" s="284"/>
      <c r="C422" s="238"/>
      <c r="D422" s="238"/>
      <c r="E422" s="238"/>
      <c r="F422" s="238"/>
      <c r="G422" s="238"/>
      <c r="H422" s="238"/>
      <c r="I422" s="238"/>
      <c r="J422" s="239"/>
    </row>
    <row r="425" spans="2:10" ht="33" customHeight="1">
      <c r="B425" s="240" t="s">
        <v>968</v>
      </c>
      <c r="C425" s="1902">
        <f>個票ｰ1002!B248</f>
        <v>0</v>
      </c>
      <c r="D425" s="1903"/>
      <c r="E425" s="1903"/>
      <c r="F425" s="1904"/>
      <c r="G425" s="241" t="s">
        <v>969</v>
      </c>
      <c r="H425" s="1899">
        <v>20</v>
      </c>
      <c r="I425" s="1900"/>
      <c r="J425" s="1901"/>
    </row>
    <row r="426" spans="2:10" ht="30" customHeight="1" outlineLevel="1">
      <c r="B426" s="285" t="s">
        <v>970</v>
      </c>
      <c r="C426" s="1905"/>
      <c r="D426" s="1906"/>
      <c r="E426" s="1906"/>
      <c r="F426" s="1906"/>
      <c r="G426" s="1906"/>
      <c r="H426" s="1906"/>
      <c r="I426" s="1906"/>
      <c r="J426" s="1907"/>
    </row>
    <row r="427" spans="2:10" ht="30" customHeight="1" outlineLevel="1">
      <c r="B427" s="445" t="s">
        <v>972</v>
      </c>
      <c r="C427" s="1965"/>
      <c r="D427" s="1966"/>
      <c r="E427" s="1966"/>
      <c r="F427" s="1966"/>
      <c r="G427" s="1966"/>
      <c r="H427" s="1966"/>
      <c r="I427" s="1966"/>
      <c r="J427" s="1967"/>
    </row>
    <row r="428" spans="2:10" ht="30" customHeight="1" outlineLevel="1">
      <c r="B428" s="282" t="s">
        <v>973</v>
      </c>
      <c r="C428" s="1949"/>
      <c r="D428" s="1949"/>
      <c r="E428" s="1949"/>
      <c r="F428" s="1949"/>
      <c r="G428" s="1949"/>
      <c r="H428" s="1950"/>
      <c r="I428" s="1950"/>
      <c r="J428" s="1951"/>
    </row>
    <row r="429" spans="2:10" ht="14.25" customHeight="1" outlineLevel="1">
      <c r="B429" s="1968" t="s">
        <v>986</v>
      </c>
      <c r="C429" s="1931" t="s">
        <v>975</v>
      </c>
      <c r="D429" s="1931"/>
      <c r="E429" s="1931"/>
      <c r="F429" s="1931" t="s">
        <v>976</v>
      </c>
      <c r="G429" s="1931"/>
      <c r="H429" s="1932"/>
      <c r="I429" s="1932"/>
      <c r="J429" s="1933"/>
    </row>
    <row r="430" spans="2:10" ht="34.5" customHeight="1" outlineLevel="1">
      <c r="B430" s="1968"/>
      <c r="C430" s="194"/>
      <c r="D430" s="446" t="s">
        <v>380</v>
      </c>
      <c r="E430" s="194"/>
      <c r="F430" s="1934"/>
      <c r="G430" s="1934"/>
      <c r="H430" s="1935"/>
      <c r="I430" s="1935"/>
      <c r="J430" s="1936"/>
    </row>
    <row r="431" spans="2:10" ht="34.5" customHeight="1" outlineLevel="1">
      <c r="B431" s="1968"/>
      <c r="C431" s="194"/>
      <c r="D431" s="225" t="s">
        <v>380</v>
      </c>
      <c r="E431" s="194"/>
      <c r="F431" s="1923"/>
      <c r="G431" s="1923"/>
      <c r="H431" s="1924"/>
      <c r="I431" s="1924"/>
      <c r="J431" s="1925"/>
    </row>
    <row r="432" spans="2:10" ht="34.5" customHeight="1" outlineLevel="1">
      <c r="B432" s="1968"/>
      <c r="C432" s="194"/>
      <c r="D432" s="225" t="s">
        <v>380</v>
      </c>
      <c r="E432" s="194"/>
      <c r="F432" s="1923"/>
      <c r="G432" s="1923"/>
      <c r="H432" s="1924"/>
      <c r="I432" s="1924"/>
      <c r="J432" s="1925"/>
    </row>
    <row r="433" spans="1:26" ht="34.5" customHeight="1" outlineLevel="1">
      <c r="B433" s="1968"/>
      <c r="C433" s="194"/>
      <c r="D433" s="225" t="s">
        <v>380</v>
      </c>
      <c r="E433" s="194"/>
      <c r="F433" s="1923"/>
      <c r="G433" s="1923"/>
      <c r="H433" s="1924"/>
      <c r="I433" s="1924"/>
      <c r="J433" s="1925"/>
    </row>
    <row r="434" spans="1:26" ht="34.5" customHeight="1" outlineLevel="1">
      <c r="B434" s="1968"/>
      <c r="C434" s="194"/>
      <c r="D434" s="226" t="s">
        <v>380</v>
      </c>
      <c r="E434" s="194"/>
      <c r="F434" s="1961"/>
      <c r="G434" s="1962"/>
      <c r="H434" s="1963"/>
      <c r="I434" s="1963"/>
      <c r="J434" s="1964"/>
    </row>
    <row r="435" spans="1:26" ht="15" customHeight="1" outlineLevel="1">
      <c r="B435" s="1929" t="s">
        <v>977</v>
      </c>
      <c r="C435" s="1931" t="s">
        <v>975</v>
      </c>
      <c r="D435" s="1931"/>
      <c r="E435" s="1931"/>
      <c r="F435" s="1931" t="s">
        <v>978</v>
      </c>
      <c r="G435" s="1931"/>
      <c r="H435" s="1932"/>
      <c r="I435" s="1932"/>
      <c r="J435" s="1933"/>
    </row>
    <row r="436" spans="1:26" ht="31.5" customHeight="1" outlineLevel="1">
      <c r="B436" s="1909"/>
      <c r="C436" s="195"/>
      <c r="D436" s="227" t="s">
        <v>979</v>
      </c>
      <c r="E436" s="196"/>
      <c r="F436" s="1934"/>
      <c r="G436" s="1934"/>
      <c r="H436" s="1935"/>
      <c r="I436" s="1935"/>
      <c r="J436" s="1936"/>
    </row>
    <row r="437" spans="1:26" ht="31.5" customHeight="1" outlineLevel="1">
      <c r="B437" s="1909"/>
      <c r="C437" s="197"/>
      <c r="D437" s="228" t="s">
        <v>979</v>
      </c>
      <c r="E437" s="198"/>
      <c r="F437" s="1923"/>
      <c r="G437" s="1923"/>
      <c r="H437" s="1924"/>
      <c r="I437" s="1924"/>
      <c r="J437" s="1925"/>
    </row>
    <row r="438" spans="1:26" ht="31.5" customHeight="1" outlineLevel="1">
      <c r="B438" s="1909"/>
      <c r="C438" s="197"/>
      <c r="D438" s="228" t="s">
        <v>979</v>
      </c>
      <c r="E438" s="198"/>
      <c r="F438" s="1923"/>
      <c r="G438" s="1923"/>
      <c r="H438" s="1924"/>
      <c r="I438" s="1924"/>
      <c r="J438" s="1925"/>
    </row>
    <row r="439" spans="1:26" ht="31.5" customHeight="1" outlineLevel="1">
      <c r="B439" s="1909"/>
      <c r="C439" s="197"/>
      <c r="D439" s="228" t="s">
        <v>979</v>
      </c>
      <c r="E439" s="198"/>
      <c r="F439" s="1923"/>
      <c r="G439" s="1923"/>
      <c r="H439" s="1924"/>
      <c r="I439" s="1924"/>
      <c r="J439" s="1925"/>
    </row>
    <row r="440" spans="1:26" ht="31.5" customHeight="1" outlineLevel="1">
      <c r="B440" s="1930"/>
      <c r="C440" s="199"/>
      <c r="D440" s="229" t="s">
        <v>979</v>
      </c>
      <c r="E440" s="200"/>
      <c r="F440" s="1958"/>
      <c r="G440" s="1958"/>
      <c r="H440" s="1959"/>
      <c r="I440" s="1959"/>
      <c r="J440" s="1960"/>
    </row>
    <row r="441" spans="1:26" ht="15" customHeight="1" outlineLevel="1">
      <c r="B441" s="1908" t="s">
        <v>980</v>
      </c>
      <c r="C441" s="1911" t="s">
        <v>981</v>
      </c>
      <c r="D441" s="1912"/>
      <c r="E441" s="1913"/>
      <c r="F441" s="1914" t="s">
        <v>982</v>
      </c>
      <c r="G441" s="1915"/>
      <c r="H441" s="1915"/>
      <c r="I441" s="1915"/>
      <c r="J441" s="1916"/>
    </row>
    <row r="442" spans="1:26" ht="30" customHeight="1" outlineLevel="1">
      <c r="B442" s="1909"/>
      <c r="C442" s="197"/>
      <c r="D442" s="228" t="s">
        <v>979</v>
      </c>
      <c r="E442" s="194"/>
      <c r="F442" s="1920"/>
      <c r="G442" s="1920"/>
      <c r="H442" s="1921"/>
      <c r="I442" s="1921"/>
      <c r="J442" s="1922"/>
    </row>
    <row r="443" spans="1:26" ht="30" customHeight="1" outlineLevel="1">
      <c r="B443" s="1909"/>
      <c r="C443" s="197"/>
      <c r="D443" s="228" t="s">
        <v>979</v>
      </c>
      <c r="E443" s="194"/>
      <c r="F443" s="1923"/>
      <c r="G443" s="1923"/>
      <c r="H443" s="1924"/>
      <c r="I443" s="1924"/>
      <c r="J443" s="1925"/>
    </row>
    <row r="444" spans="1:26" ht="30" customHeight="1" outlineLevel="1">
      <c r="B444" s="1909"/>
      <c r="C444" s="197"/>
      <c r="D444" s="228" t="s">
        <v>979</v>
      </c>
      <c r="E444" s="194"/>
      <c r="F444" s="1923"/>
      <c r="G444" s="1923"/>
      <c r="H444" s="1924"/>
      <c r="I444" s="1924"/>
      <c r="J444" s="1925"/>
    </row>
    <row r="445" spans="1:26" ht="30" customHeight="1" outlineLevel="1" thickBot="1">
      <c r="B445" s="1910"/>
      <c r="C445" s="201"/>
      <c r="D445" s="230" t="s">
        <v>979</v>
      </c>
      <c r="E445" s="202"/>
      <c r="F445" s="1926"/>
      <c r="G445" s="1926"/>
      <c r="H445" s="1927"/>
      <c r="I445" s="1927"/>
      <c r="J445" s="1928"/>
    </row>
    <row r="446" spans="1:26" s="222" customFormat="1" ht="18.75" customHeight="1" outlineLevel="1" thickBot="1">
      <c r="A446" s="218"/>
      <c r="B446" s="231"/>
      <c r="C446" s="218"/>
      <c r="D446" s="218"/>
      <c r="E446" s="218"/>
      <c r="F446" s="218"/>
      <c r="G446" s="219"/>
      <c r="H446" s="219"/>
      <c r="I446" s="219"/>
      <c r="J446" s="219"/>
      <c r="K446" s="219"/>
      <c r="L446" s="219"/>
      <c r="M446" s="220"/>
      <c r="N446" s="2011"/>
      <c r="O446" s="2011"/>
      <c r="P446" s="2011"/>
      <c r="Q446" s="2011"/>
      <c r="R446" s="221"/>
      <c r="V446" s="220"/>
      <c r="W446" s="220"/>
      <c r="X446" s="220"/>
      <c r="Y446" s="220"/>
      <c r="Z446" s="221"/>
    </row>
    <row r="447" spans="1:26" ht="18.75" customHeight="1" outlineLevel="1">
      <c r="B447" s="2015" t="s">
        <v>983</v>
      </c>
      <c r="C447" s="2017"/>
      <c r="D447" s="2018"/>
      <c r="E447" s="2018"/>
      <c r="F447" s="2018"/>
      <c r="G447" s="2018"/>
      <c r="H447" s="2018"/>
      <c r="I447" s="2018"/>
      <c r="J447" s="2019"/>
    </row>
    <row r="448" spans="1:26" ht="18.75" customHeight="1" outlineLevel="1">
      <c r="B448" s="1938"/>
      <c r="C448" s="1943"/>
      <c r="D448" s="1944"/>
      <c r="E448" s="1944"/>
      <c r="F448" s="1944"/>
      <c r="G448" s="1944"/>
      <c r="H448" s="1944"/>
      <c r="I448" s="1944"/>
      <c r="J448" s="1945"/>
    </row>
    <row r="449" spans="2:10" ht="18.75" customHeight="1" outlineLevel="1">
      <c r="B449" s="2016"/>
      <c r="C449" s="2020"/>
      <c r="D449" s="2021"/>
      <c r="E449" s="2021"/>
      <c r="F449" s="2021"/>
      <c r="G449" s="2021"/>
      <c r="H449" s="2021"/>
      <c r="I449" s="2021"/>
      <c r="J449" s="2022"/>
    </row>
    <row r="450" spans="2:10" ht="18.75" customHeight="1" outlineLevel="1">
      <c r="B450" s="1937" t="s">
        <v>984</v>
      </c>
      <c r="C450" s="1940"/>
      <c r="D450" s="1941"/>
      <c r="E450" s="1941"/>
      <c r="F450" s="1941"/>
      <c r="G450" s="1941"/>
      <c r="H450" s="1941"/>
      <c r="I450" s="1941"/>
      <c r="J450" s="1942"/>
    </row>
    <row r="451" spans="2:10" ht="18.75" customHeight="1" outlineLevel="1">
      <c r="B451" s="1938"/>
      <c r="C451" s="1943"/>
      <c r="D451" s="1944"/>
      <c r="E451" s="1944"/>
      <c r="F451" s="1944"/>
      <c r="G451" s="1944"/>
      <c r="H451" s="1944"/>
      <c r="I451" s="1944"/>
      <c r="J451" s="1945"/>
    </row>
    <row r="452" spans="2:10" ht="18.75" customHeight="1" outlineLevel="1" thickBot="1">
      <c r="B452" s="1939"/>
      <c r="C452" s="1946"/>
      <c r="D452" s="1947"/>
      <c r="E452" s="1947"/>
      <c r="F452" s="1947"/>
      <c r="G452" s="1947"/>
      <c r="H452" s="1947"/>
      <c r="I452" s="1947"/>
      <c r="J452" s="1948"/>
    </row>
    <row r="453" spans="2:10" ht="18.75" customHeight="1" outlineLevel="1" thickBot="1">
      <c r="B453" s="232"/>
      <c r="C453" s="233"/>
      <c r="D453" s="233"/>
      <c r="E453" s="233"/>
      <c r="F453" s="233"/>
      <c r="G453" s="233"/>
      <c r="H453" s="233"/>
      <c r="I453" s="233"/>
      <c r="J453" s="233"/>
    </row>
    <row r="454" spans="2:10" ht="18.75" customHeight="1" outlineLevel="1">
      <c r="B454" s="234" t="s">
        <v>985</v>
      </c>
      <c r="C454" s="235"/>
      <c r="D454" s="235"/>
      <c r="E454" s="235"/>
      <c r="F454" s="236"/>
      <c r="G454" s="236"/>
      <c r="H454" s="236"/>
      <c r="I454" s="236"/>
      <c r="J454" s="237"/>
    </row>
    <row r="455" spans="2:10" ht="18.75" customHeight="1" outlineLevel="1">
      <c r="B455" s="1896"/>
      <c r="C455" s="1897"/>
      <c r="D455" s="1897"/>
      <c r="E455" s="1897"/>
      <c r="F455" s="1897"/>
      <c r="G455" s="1897"/>
      <c r="H455" s="1897"/>
      <c r="I455" s="1897"/>
      <c r="J455" s="1898"/>
    </row>
    <row r="456" spans="2:10" ht="12" customHeight="1" outlineLevel="1" thickBot="1">
      <c r="B456" s="284"/>
      <c r="C456" s="238"/>
      <c r="D456" s="238"/>
      <c r="E456" s="238"/>
      <c r="F456" s="238"/>
      <c r="G456" s="238"/>
      <c r="H456" s="238"/>
      <c r="I456" s="238"/>
      <c r="J456" s="239"/>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1"/>
  <conditionalFormatting sqref="C7:J9 C37:J39 C44:F44 C78:F78 C116:F116 C151:F151 C185:F185 C219:F219 C254:F254 C288:F288 C322:F322 C357:F357 C391:F391 C425:F425">
    <cfRule type="cellIs" dxfId="97" priority="5" operator="equal">
      <formula>0</formula>
    </cfRule>
  </conditionalFormatting>
  <conditionalFormatting sqref="E25:J27">
    <cfRule type="expression" dxfId="96" priority="1">
      <formula>$H$23="含んでいない"</formula>
    </cfRule>
  </conditionalFormatting>
  <conditionalFormatting sqref="F28:J28">
    <cfRule type="expression" dxfId="95" priority="2">
      <formula>$E$27="○"</formula>
    </cfRule>
  </conditionalFormatting>
  <conditionalFormatting sqref="H3:K3">
    <cfRule type="cellIs" dxfId="94" priority="4" operator="equal">
      <formula>0</formula>
    </cfRule>
  </conditionalFormatting>
  <conditionalFormatting sqref="H32:K32">
    <cfRule type="cellIs" dxfId="93"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7E0BB4DB-B207-4AFC-A277-C980C8223A8A}">
      <formula1>"含んでいる,含んでいない"</formula1>
    </dataValidation>
    <dataValidation type="list" allowBlank="1" showInputMessage="1" showErrorMessage="1" sqref="E25:E27" xr:uid="{1B45F7E1-ACC8-4964-8F76-F6091E70669C}">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75"/>
      <c r="B1" s="275"/>
      <c r="C1" s="141"/>
      <c r="L1" s="142"/>
      <c r="M1" s="142"/>
      <c r="N1" s="142"/>
      <c r="O1" s="1610" t="s">
        <v>580</v>
      </c>
      <c r="P1" s="1610"/>
      <c r="Q1" s="1610"/>
      <c r="R1" s="1610"/>
      <c r="AE1" s="294" t="s">
        <v>581</v>
      </c>
      <c r="AF1" s="295" t="s">
        <v>582</v>
      </c>
      <c r="AG1" s="295"/>
    </row>
    <row r="2" spans="1:33" ht="15" customHeight="1">
      <c r="A2" s="275"/>
      <c r="B2" s="275"/>
      <c r="C2" s="141"/>
      <c r="L2" s="142"/>
      <c r="M2" s="142"/>
      <c r="N2" s="142"/>
      <c r="O2" s="1610" t="s">
        <v>583</v>
      </c>
      <c r="P2" s="1610"/>
      <c r="Q2" s="1610"/>
      <c r="R2" s="1610"/>
      <c r="AE2" s="294"/>
      <c r="AF2" s="295"/>
      <c r="AG2" s="295"/>
    </row>
    <row r="3" spans="1:33" ht="15" customHeight="1">
      <c r="A3" s="275"/>
      <c r="B3" s="143"/>
      <c r="C3" s="144"/>
      <c r="D3" s="145"/>
      <c r="F3" s="146"/>
      <c r="L3" s="142"/>
      <c r="M3" s="142"/>
      <c r="N3" s="142"/>
      <c r="O3" s="1611">
        <f>'申請書・総括票（共通）'!L3</f>
        <v>0</v>
      </c>
      <c r="P3" s="1611"/>
      <c r="Q3" s="1611"/>
      <c r="R3" s="1611"/>
      <c r="AE3" s="294" t="s">
        <v>584</v>
      </c>
      <c r="AF3" s="295" t="s">
        <v>582</v>
      </c>
      <c r="AG3" s="294"/>
    </row>
    <row r="4" spans="1:33" ht="6.75" customHeight="1">
      <c r="A4" s="275"/>
      <c r="B4" s="143"/>
      <c r="C4" s="144"/>
      <c r="D4" s="145"/>
      <c r="L4" s="147"/>
      <c r="M4" s="147"/>
      <c r="N4" s="147"/>
      <c r="O4" s="147"/>
      <c r="P4" s="147"/>
      <c r="Q4" s="147"/>
      <c r="R4" s="147"/>
      <c r="AE4" s="294" t="s">
        <v>585</v>
      </c>
      <c r="AF4" s="295" t="s">
        <v>586</v>
      </c>
      <c r="AG4" s="294"/>
    </row>
    <row r="5" spans="1:33" ht="24" customHeight="1">
      <c r="A5" s="1576" t="s">
        <v>587</v>
      </c>
      <c r="B5" s="1576"/>
      <c r="C5" s="1576"/>
      <c r="D5" s="1576"/>
      <c r="E5" s="1576"/>
      <c r="F5" s="1576"/>
      <c r="G5" s="1576"/>
      <c r="H5" s="1576"/>
      <c r="I5" s="1576"/>
      <c r="J5" s="1576"/>
      <c r="K5" s="1576"/>
      <c r="L5" s="1576"/>
      <c r="M5" s="1576"/>
      <c r="N5" s="1576"/>
      <c r="O5" s="1576"/>
      <c r="P5" s="1576"/>
      <c r="Q5" s="1576"/>
      <c r="R5" s="1576"/>
      <c r="AE5" s="294" t="s">
        <v>65</v>
      </c>
      <c r="AF5" s="295" t="s">
        <v>588</v>
      </c>
      <c r="AG5" s="294"/>
    </row>
    <row r="6" spans="1:33" ht="8.25" customHeight="1">
      <c r="A6" s="272"/>
      <c r="B6" s="272"/>
      <c r="C6" s="272"/>
      <c r="D6" s="272"/>
      <c r="E6" s="272"/>
      <c r="F6" s="272"/>
      <c r="G6" s="272"/>
      <c r="H6" s="272"/>
      <c r="I6" s="272"/>
      <c r="J6" s="272"/>
      <c r="K6" s="272"/>
      <c r="L6" s="272"/>
      <c r="M6" s="272"/>
      <c r="N6" s="272"/>
      <c r="O6" s="272"/>
      <c r="P6" s="272"/>
      <c r="Q6" s="272"/>
      <c r="R6" s="272"/>
      <c r="AE6" s="294" t="s">
        <v>589</v>
      </c>
      <c r="AF6" s="295"/>
      <c r="AG6" s="294"/>
    </row>
    <row r="7" spans="1:33" ht="45" customHeight="1">
      <c r="A7" s="1129" t="s">
        <v>590</v>
      </c>
      <c r="B7" s="1179"/>
      <c r="C7" s="1577">
        <f>'申請書・総括票（共通）'!C19</f>
        <v>0</v>
      </c>
      <c r="D7" s="1577"/>
      <c r="E7" s="1577"/>
      <c r="F7" s="1577"/>
      <c r="G7" s="1577"/>
      <c r="H7" s="1577"/>
      <c r="I7" s="1577"/>
      <c r="J7" s="1577"/>
      <c r="K7" s="1577"/>
      <c r="L7" s="1577"/>
      <c r="M7" s="1577"/>
      <c r="N7" s="1577"/>
      <c r="O7" s="1577"/>
      <c r="P7" s="1577"/>
      <c r="Q7" s="1577"/>
      <c r="R7" s="1577"/>
      <c r="AE7" s="294" t="s">
        <v>591</v>
      </c>
      <c r="AF7" s="295"/>
      <c r="AG7" s="294"/>
    </row>
    <row r="8" spans="1:33" ht="44.25" customHeight="1">
      <c r="A8" s="1179" t="s">
        <v>592</v>
      </c>
      <c r="B8" s="1179"/>
      <c r="C8" s="1577">
        <f>'申請書・総括票（共通）'!B41</f>
        <v>0</v>
      </c>
      <c r="D8" s="1577"/>
      <c r="E8" s="1577"/>
      <c r="F8" s="1577"/>
      <c r="G8" s="1577"/>
      <c r="H8" s="1577"/>
      <c r="I8" s="1577"/>
      <c r="J8" s="1577"/>
      <c r="K8" s="1577"/>
      <c r="L8" s="1577"/>
      <c r="M8" s="1577"/>
      <c r="N8" s="1129" t="s">
        <v>593</v>
      </c>
      <c r="O8" s="1129"/>
      <c r="P8" s="1578">
        <f>'申請書・総括票（共通）'!A41</f>
        <v>1003</v>
      </c>
      <c r="Q8" s="1578"/>
      <c r="R8" s="1578"/>
    </row>
    <row r="9" spans="1:33" ht="36.75" customHeight="1">
      <c r="A9" s="1588" t="s">
        <v>594</v>
      </c>
      <c r="B9" s="1548"/>
      <c r="C9" s="1589"/>
      <c r="D9" s="2101"/>
      <c r="E9" s="2101"/>
      <c r="F9" s="2101"/>
      <c r="G9" s="2101"/>
      <c r="H9" s="2101"/>
      <c r="I9" s="1591"/>
      <c r="J9" s="1588" t="s">
        <v>595</v>
      </c>
      <c r="K9" s="1548"/>
      <c r="L9" s="1592"/>
      <c r="M9" s="2102"/>
      <c r="N9" s="2102"/>
      <c r="O9" s="2102"/>
      <c r="P9" s="2102"/>
      <c r="Q9" s="2102"/>
      <c r="R9" s="1594"/>
    </row>
    <row r="10" spans="1:33" ht="9" customHeight="1">
      <c r="R10" s="1"/>
    </row>
    <row r="11" spans="1:33" ht="18.75" customHeight="1">
      <c r="A11" s="148" t="s">
        <v>596</v>
      </c>
    </row>
    <row r="12" spans="1:33" ht="3.75" customHeight="1">
      <c r="A12" s="148"/>
    </row>
    <row r="13" spans="1:33" ht="47.25" customHeight="1">
      <c r="A13" s="1142" t="s">
        <v>597</v>
      </c>
      <c r="B13" s="1142"/>
      <c r="C13" s="1142"/>
      <c r="D13" s="1142"/>
      <c r="E13" s="2100"/>
      <c r="F13" s="2100"/>
      <c r="G13" s="2100"/>
      <c r="H13" s="2100"/>
      <c r="I13" s="2100"/>
      <c r="J13" s="2100"/>
      <c r="K13" s="2100"/>
      <c r="L13" s="2100"/>
      <c r="M13" s="2100"/>
      <c r="N13" s="2100"/>
      <c r="O13" s="2100"/>
      <c r="P13" s="2100"/>
      <c r="Q13" s="2100"/>
      <c r="R13" s="2100"/>
    </row>
    <row r="14" spans="1:33" ht="26.25" customHeight="1">
      <c r="A14" s="1552" t="s">
        <v>598</v>
      </c>
      <c r="B14" s="1553"/>
      <c r="C14" s="1553"/>
      <c r="D14" s="1554"/>
      <c r="E14" s="5"/>
      <c r="F14" s="149" t="s">
        <v>599</v>
      </c>
      <c r="G14" s="6"/>
      <c r="H14" s="150" t="s">
        <v>600</v>
      </c>
      <c r="I14" s="1555" t="s">
        <v>601</v>
      </c>
      <c r="J14" s="1553"/>
      <c r="K14" s="1553"/>
      <c r="L14" s="1556"/>
      <c r="M14" s="1579"/>
      <c r="N14" s="1580"/>
      <c r="O14" s="149" t="s">
        <v>602</v>
      </c>
      <c r="P14" s="1581"/>
      <c r="Q14" s="1581"/>
      <c r="R14" s="1582"/>
    </row>
    <row r="15" spans="1:33" ht="26.25" customHeight="1">
      <c r="A15" s="1583" t="s">
        <v>603</v>
      </c>
      <c r="B15" s="1584"/>
      <c r="C15" s="1584"/>
      <c r="D15" s="1585"/>
      <c r="E15" s="1586"/>
      <c r="F15" s="2098"/>
      <c r="G15" s="2098"/>
      <c r="H15" s="151" t="s">
        <v>512</v>
      </c>
      <c r="I15" s="1562" t="s">
        <v>604</v>
      </c>
      <c r="J15" s="1560"/>
      <c r="K15" s="1560"/>
      <c r="L15" s="1561"/>
      <c r="M15" s="1563"/>
      <c r="N15" s="2099"/>
      <c r="O15" s="2099"/>
      <c r="P15" s="2099"/>
      <c r="Q15" s="2099"/>
      <c r="R15" s="1565"/>
    </row>
    <row r="16" spans="1:33" ht="13.35" customHeight="1">
      <c r="A16" s="1571" t="s">
        <v>605</v>
      </c>
      <c r="B16" s="1572"/>
      <c r="C16" s="1572"/>
      <c r="D16" s="1573"/>
      <c r="E16" s="273" t="s">
        <v>606</v>
      </c>
      <c r="F16" s="1599" t="s">
        <v>607</v>
      </c>
      <c r="G16" s="2103"/>
      <c r="H16" s="1601"/>
      <c r="I16" s="1602" t="s">
        <v>608</v>
      </c>
      <c r="J16" s="1572"/>
      <c r="K16" s="1572"/>
      <c r="L16" s="1573"/>
      <c r="M16" s="448" t="s">
        <v>609</v>
      </c>
      <c r="N16" s="448" t="s">
        <v>610</v>
      </c>
      <c r="O16" s="448" t="s">
        <v>611</v>
      </c>
      <c r="P16" s="448" t="s">
        <v>612</v>
      </c>
      <c r="Q16" s="448" t="s">
        <v>613</v>
      </c>
      <c r="R16" s="448" t="s">
        <v>614</v>
      </c>
    </row>
    <row r="17" spans="1:21 16384:16384" ht="18" customHeight="1">
      <c r="A17" s="1596"/>
      <c r="B17" s="1597"/>
      <c r="C17" s="1597"/>
      <c r="D17" s="1598"/>
      <c r="E17" s="1604"/>
      <c r="F17" s="1545"/>
      <c r="G17" s="1384"/>
      <c r="H17" s="1546"/>
      <c r="I17" s="1603"/>
      <c r="J17" s="1597"/>
      <c r="K17" s="1597"/>
      <c r="L17" s="1598"/>
      <c r="M17" s="7"/>
      <c r="N17" s="7"/>
      <c r="O17" s="7"/>
      <c r="P17" s="7"/>
      <c r="Q17" s="7"/>
      <c r="R17" s="7"/>
    </row>
    <row r="18" spans="1:21 16384:16384" ht="13.35" customHeight="1">
      <c r="A18" s="1596"/>
      <c r="B18" s="1597"/>
      <c r="C18" s="1597"/>
      <c r="D18" s="1598"/>
      <c r="E18" s="1604"/>
      <c r="F18" s="1547" t="s">
        <v>615</v>
      </c>
      <c r="G18" s="2104"/>
      <c r="H18" s="1548"/>
      <c r="I18" s="1603"/>
      <c r="J18" s="1597"/>
      <c r="K18" s="1597"/>
      <c r="L18" s="1598"/>
      <c r="M18" s="152" t="s">
        <v>616</v>
      </c>
      <c r="N18" s="152" t="s">
        <v>617</v>
      </c>
      <c r="O18" s="152" t="s">
        <v>618</v>
      </c>
      <c r="P18" s="152" t="s">
        <v>619</v>
      </c>
      <c r="Q18" s="152" t="s">
        <v>620</v>
      </c>
      <c r="R18" s="152" t="s">
        <v>621</v>
      </c>
    </row>
    <row r="19" spans="1:21 16384:16384" ht="18" customHeight="1">
      <c r="A19" s="1552"/>
      <c r="B19" s="1553"/>
      <c r="C19" s="1553"/>
      <c r="D19" s="1556"/>
      <c r="E19" s="1605"/>
      <c r="F19" s="1549"/>
      <c r="G19" s="1550"/>
      <c r="H19" s="1551"/>
      <c r="I19" s="1555"/>
      <c r="J19" s="1553"/>
      <c r="K19" s="1553"/>
      <c r="L19" s="1556"/>
      <c r="M19" s="7"/>
      <c r="N19" s="7"/>
      <c r="O19" s="7"/>
      <c r="P19" s="7"/>
      <c r="Q19" s="7"/>
      <c r="R19" s="7"/>
    </row>
    <row r="20" spans="1:21 16384:16384" ht="26.25" customHeight="1">
      <c r="A20" s="1559" t="s">
        <v>622</v>
      </c>
      <c r="B20" s="1560"/>
      <c r="C20" s="1560"/>
      <c r="D20" s="1561"/>
      <c r="E20" s="1315"/>
      <c r="F20" s="1320"/>
      <c r="G20" s="2105"/>
      <c r="H20" s="1316"/>
      <c r="I20" s="1562" t="s">
        <v>623</v>
      </c>
      <c r="J20" s="1560"/>
      <c r="K20" s="1560"/>
      <c r="L20" s="1561"/>
      <c r="M20" s="1563"/>
      <c r="N20" s="2099"/>
      <c r="O20" s="2099"/>
      <c r="P20" s="2099"/>
      <c r="Q20" s="2099"/>
      <c r="R20" s="1565"/>
    </row>
    <row r="21" spans="1:21 16384:16384" ht="26.25" customHeight="1">
      <c r="A21" s="1566" t="s">
        <v>624</v>
      </c>
      <c r="B21" s="1567"/>
      <c r="C21" s="1567"/>
      <c r="D21" s="1568"/>
      <c r="E21" s="2106"/>
      <c r="F21" s="2107"/>
      <c r="G21" s="2107"/>
      <c r="H21" s="449" t="s">
        <v>625</v>
      </c>
      <c r="I21" s="1571" t="s">
        <v>626</v>
      </c>
      <c r="J21" s="1572"/>
      <c r="K21" s="1572"/>
      <c r="L21" s="1573"/>
      <c r="M21" s="1574"/>
      <c r="N21" s="2108"/>
      <c r="O21" s="2109" t="s">
        <v>512</v>
      </c>
      <c r="P21" s="2109"/>
      <c r="Q21" s="2109"/>
      <c r="R21" s="1284"/>
    </row>
    <row r="22" spans="1:21 16384:16384" ht="9.9499999999999993" customHeight="1">
      <c r="A22" s="1521" t="s">
        <v>627</v>
      </c>
      <c r="B22" s="1522"/>
      <c r="C22" s="1522"/>
      <c r="D22" s="1523"/>
      <c r="E22" s="153" t="s">
        <v>628</v>
      </c>
      <c r="F22" s="1530"/>
      <c r="G22" s="1531"/>
      <c r="H22" s="449" t="s">
        <v>625</v>
      </c>
      <c r="I22" s="1532" t="s">
        <v>629</v>
      </c>
      <c r="J22" s="1522"/>
      <c r="K22" s="1522"/>
      <c r="L22" s="1523"/>
      <c r="M22" s="153" t="s">
        <v>628</v>
      </c>
      <c r="N22" s="1537"/>
      <c r="O22" s="1538"/>
      <c r="P22" s="1289" t="s">
        <v>512</v>
      </c>
      <c r="Q22" s="1289"/>
      <c r="R22" s="1290"/>
    </row>
    <row r="23" spans="1:21 16384:16384" ht="9.9499999999999993" customHeight="1">
      <c r="A23" s="1524"/>
      <c r="B23" s="1525"/>
      <c r="C23" s="1525"/>
      <c r="D23" s="1526"/>
      <c r="E23" s="154" t="s">
        <v>630</v>
      </c>
      <c r="F23" s="1539"/>
      <c r="G23" s="1540"/>
      <c r="H23" s="155" t="s">
        <v>625</v>
      </c>
      <c r="I23" s="1533"/>
      <c r="J23" s="1525"/>
      <c r="K23" s="1525"/>
      <c r="L23" s="1526"/>
      <c r="M23" s="154" t="s">
        <v>630</v>
      </c>
      <c r="N23" s="1541"/>
      <c r="O23" s="1542"/>
      <c r="P23" s="1254" t="s">
        <v>512</v>
      </c>
      <c r="Q23" s="1254"/>
      <c r="R23" s="1255"/>
    </row>
    <row r="24" spans="1:21 16384:16384" ht="9.9499999999999993" customHeight="1">
      <c r="A24" s="1527"/>
      <c r="B24" s="1528"/>
      <c r="C24" s="1528"/>
      <c r="D24" s="1529"/>
      <c r="E24" s="156" t="s">
        <v>631</v>
      </c>
      <c r="F24" s="1543"/>
      <c r="G24" s="1544"/>
      <c r="H24" s="157" t="s">
        <v>625</v>
      </c>
      <c r="I24" s="1534"/>
      <c r="J24" s="1535"/>
      <c r="K24" s="1535"/>
      <c r="L24" s="1536"/>
      <c r="M24" s="156" t="s">
        <v>631</v>
      </c>
      <c r="N24" s="1557"/>
      <c r="O24" s="1558"/>
      <c r="P24" s="1508" t="s">
        <v>512</v>
      </c>
      <c r="Q24" s="1508"/>
      <c r="R24" s="1509"/>
    </row>
    <row r="25" spans="1:21 16384:16384" ht="30.95" customHeight="1">
      <c r="A25" s="1500" t="s">
        <v>632</v>
      </c>
      <c r="B25" s="1501"/>
      <c r="C25" s="1501"/>
      <c r="D25" s="1510"/>
      <c r="E25" s="2113" t="s">
        <v>633</v>
      </c>
      <c r="F25" s="2114"/>
      <c r="G25" s="2114"/>
      <c r="H25" s="2114"/>
      <c r="I25" s="2114"/>
      <c r="J25" s="2115" t="s">
        <v>634</v>
      </c>
      <c r="K25" s="2116"/>
      <c r="L25" s="2116"/>
      <c r="M25" s="2116"/>
      <c r="N25" s="2117"/>
      <c r="O25" s="2114" t="s">
        <v>635</v>
      </c>
      <c r="P25" s="2116"/>
      <c r="Q25" s="2116"/>
      <c r="R25" s="2117"/>
    </row>
    <row r="26" spans="1:21 16384:16384" ht="18" customHeight="1">
      <c r="A26" s="1502"/>
      <c r="B26" s="1503"/>
      <c r="C26" s="1503"/>
      <c r="D26" s="1504"/>
      <c r="E26" s="1516"/>
      <c r="F26" s="2118"/>
      <c r="G26" s="2118"/>
      <c r="H26" s="2118"/>
      <c r="I26" s="2118"/>
      <c r="J26" s="1516"/>
      <c r="K26" s="2118"/>
      <c r="L26" s="2118"/>
      <c r="M26" s="2118"/>
      <c r="N26" s="1518"/>
      <c r="O26" s="2119"/>
      <c r="P26" s="2119"/>
      <c r="Q26" s="2119"/>
      <c r="R26" s="1520"/>
    </row>
    <row r="27" spans="1:21 16384:16384" ht="28.5" customHeight="1">
      <c r="A27" s="1500" t="s">
        <v>636</v>
      </c>
      <c r="B27" s="1501"/>
      <c r="C27" s="1501"/>
      <c r="D27" s="1501"/>
      <c r="E27" s="1505" t="s">
        <v>637</v>
      </c>
      <c r="F27" s="2110"/>
      <c r="G27" s="2110"/>
      <c r="H27" s="2110"/>
      <c r="I27" s="1507"/>
      <c r="J27" s="1505" t="s">
        <v>638</v>
      </c>
      <c r="K27" s="2110"/>
      <c r="L27" s="2110"/>
      <c r="M27" s="2110"/>
      <c r="N27" s="1507"/>
      <c r="O27" s="1505" t="s">
        <v>639</v>
      </c>
      <c r="P27" s="2110"/>
      <c r="Q27" s="2110"/>
      <c r="R27" s="1507"/>
    </row>
    <row r="28" spans="1:21 16384:16384" ht="18" customHeight="1">
      <c r="A28" s="1502"/>
      <c r="B28" s="1503"/>
      <c r="C28" s="1503"/>
      <c r="D28" s="1504"/>
      <c r="E28" s="1206"/>
      <c r="F28" s="2111"/>
      <c r="G28" s="2111"/>
      <c r="H28" s="2111"/>
      <c r="I28" s="2111"/>
      <c r="J28" s="1206"/>
      <c r="K28" s="2111"/>
      <c r="L28" s="2111"/>
      <c r="M28" s="2111"/>
      <c r="N28" s="1207"/>
      <c r="O28" s="2112"/>
      <c r="P28" s="2112"/>
      <c r="Q28" s="2112"/>
      <c r="R28" s="1265"/>
      <c r="U28" s="299"/>
      <c r="XFD28" s="299"/>
    </row>
    <row r="29" spans="1:21 16384:16384" ht="43.5" customHeight="1">
      <c r="A29" s="1473" t="s">
        <v>640</v>
      </c>
      <c r="B29" s="1474"/>
      <c r="C29" s="1474"/>
      <c r="D29" s="1474"/>
      <c r="E29" s="1475"/>
      <c r="F29" s="2120"/>
      <c r="G29" s="2120"/>
      <c r="H29" s="2120"/>
      <c r="I29" s="2120"/>
      <c r="J29" s="2120"/>
      <c r="K29" s="2120"/>
      <c r="L29" s="2120"/>
      <c r="M29" s="2120"/>
      <c r="N29" s="2120"/>
      <c r="O29" s="2120"/>
      <c r="P29" s="2120"/>
      <c r="Q29" s="2120"/>
      <c r="R29" s="1477"/>
    </row>
    <row r="30" spans="1:21 16384:16384" s="2" customFormat="1" ht="11.25" customHeight="1">
      <c r="A30" s="1478" t="s">
        <v>641</v>
      </c>
      <c r="B30" s="1479"/>
      <c r="C30" s="1479"/>
      <c r="D30" s="1480"/>
      <c r="E30" s="2121" t="s">
        <v>642</v>
      </c>
      <c r="F30" s="2122"/>
      <c r="G30" s="2122"/>
      <c r="H30" s="2123" t="s">
        <v>643</v>
      </c>
      <c r="I30" s="2123"/>
      <c r="J30" s="2123"/>
      <c r="K30" s="2123" t="s">
        <v>644</v>
      </c>
      <c r="L30" s="2123"/>
      <c r="M30" s="2123"/>
      <c r="N30" s="2123" t="s">
        <v>645</v>
      </c>
      <c r="O30" s="2123"/>
      <c r="P30" s="2123"/>
      <c r="Q30" s="2124"/>
      <c r="R30" s="2125"/>
    </row>
    <row r="31" spans="1:21 16384:16384" s="2" customFormat="1" ht="11.25" customHeight="1">
      <c r="A31" s="1481"/>
      <c r="B31" s="1482"/>
      <c r="C31" s="1482"/>
      <c r="D31" s="1483"/>
      <c r="E31" s="1494"/>
      <c r="F31" s="1496"/>
      <c r="G31" s="1495"/>
      <c r="H31" s="1494"/>
      <c r="I31" s="1496"/>
      <c r="J31" s="1495"/>
      <c r="K31" s="1494"/>
      <c r="L31" s="1496"/>
      <c r="M31" s="1495"/>
      <c r="N31" s="1494"/>
      <c r="O31" s="1496"/>
      <c r="P31" s="1495"/>
      <c r="Q31" s="1492"/>
      <c r="R31" s="1493"/>
    </row>
    <row r="32" spans="1:21 16384:16384" s="2" customFormat="1" ht="11.25" customHeight="1">
      <c r="A32" s="1481"/>
      <c r="B32" s="1482"/>
      <c r="C32" s="1482"/>
      <c r="D32" s="1483"/>
      <c r="E32" s="1498" t="s">
        <v>646</v>
      </c>
      <c r="F32" s="1498"/>
      <c r="G32" s="1498"/>
      <c r="H32" s="1498"/>
      <c r="I32" s="2123" t="s">
        <v>647</v>
      </c>
      <c r="J32" s="2123"/>
      <c r="K32" s="2123"/>
      <c r="L32" s="2123"/>
      <c r="M32" s="2123" t="s">
        <v>648</v>
      </c>
      <c r="N32" s="2123"/>
      <c r="O32" s="2123"/>
      <c r="P32" s="2123"/>
      <c r="Q32" s="1492"/>
      <c r="R32" s="1493"/>
    </row>
    <row r="33" spans="1:26" s="2" customFormat="1" ht="11.25" customHeight="1">
      <c r="A33" s="1481"/>
      <c r="B33" s="1482"/>
      <c r="C33" s="1482"/>
      <c r="D33" s="1483"/>
      <c r="E33" s="1497"/>
      <c r="F33" s="1497"/>
      <c r="G33" s="1497"/>
      <c r="H33" s="1494"/>
      <c r="I33" s="1499"/>
      <c r="J33" s="1499"/>
      <c r="K33" s="1499"/>
      <c r="L33" s="1499"/>
      <c r="M33" s="1499"/>
      <c r="N33" s="1499"/>
      <c r="O33" s="1499"/>
      <c r="P33" s="1499"/>
      <c r="Q33" s="1492"/>
      <c r="R33" s="1493"/>
    </row>
    <row r="34" spans="1:26" s="2" customFormat="1" ht="11.25" customHeight="1">
      <c r="A34" s="1481"/>
      <c r="B34" s="1482"/>
      <c r="C34" s="1482"/>
      <c r="D34" s="1483"/>
      <c r="E34" s="2123" t="s">
        <v>649</v>
      </c>
      <c r="F34" s="2123"/>
      <c r="G34" s="2123"/>
      <c r="H34" s="2123"/>
      <c r="I34" s="2123" t="s">
        <v>650</v>
      </c>
      <c r="J34" s="2123"/>
      <c r="K34" s="2123"/>
      <c r="L34" s="2123"/>
      <c r="M34" s="2123" t="s">
        <v>651</v>
      </c>
      <c r="N34" s="2123"/>
      <c r="O34" s="2123"/>
      <c r="P34" s="2123"/>
      <c r="Q34" s="1492"/>
      <c r="R34" s="1493"/>
    </row>
    <row r="35" spans="1:26" s="2" customFormat="1" ht="11.25" customHeight="1">
      <c r="A35" s="1484"/>
      <c r="B35" s="1485"/>
      <c r="C35" s="1485"/>
      <c r="D35" s="1486"/>
      <c r="E35" s="1497"/>
      <c r="F35" s="1497"/>
      <c r="G35" s="1497"/>
      <c r="H35" s="1497"/>
      <c r="I35" s="1497"/>
      <c r="J35" s="1497"/>
      <c r="K35" s="1497"/>
      <c r="L35" s="1497"/>
      <c r="M35" s="1497"/>
      <c r="N35" s="1497"/>
      <c r="O35" s="1497"/>
      <c r="P35" s="1497"/>
      <c r="Q35" s="1494"/>
      <c r="R35" s="1495"/>
    </row>
    <row r="36" spans="1:26" s="2" customFormat="1" ht="57" customHeight="1">
      <c r="A36" s="1272" t="s">
        <v>652</v>
      </c>
      <c r="B36" s="1273"/>
      <c r="C36" s="1273"/>
      <c r="D36" s="1273"/>
      <c r="E36" s="1143"/>
      <c r="F36" s="2109"/>
      <c r="G36" s="2109"/>
      <c r="H36" s="2109"/>
      <c r="I36" s="2109"/>
      <c r="J36" s="2109"/>
      <c r="K36" s="2109"/>
      <c r="L36" s="2109"/>
      <c r="M36" s="2109"/>
      <c r="N36" s="2109"/>
      <c r="O36" s="2109"/>
      <c r="P36" s="2109"/>
      <c r="Q36" s="2109"/>
      <c r="R36" s="1284"/>
    </row>
    <row r="37" spans="1:26" s="2" customFormat="1" ht="19.5" customHeight="1">
      <c r="A37" s="1444" t="s">
        <v>653</v>
      </c>
      <c r="B37" s="1444"/>
      <c r="C37" s="1444"/>
      <c r="D37" s="1444"/>
      <c r="E37" s="1444"/>
      <c r="F37" s="1444"/>
      <c r="G37" s="1444"/>
      <c r="H37" s="1444"/>
      <c r="I37" s="1444"/>
      <c r="J37" s="1444"/>
      <c r="K37" s="1444"/>
      <c r="L37" s="1444"/>
      <c r="M37" s="1444"/>
      <c r="N37" s="1444"/>
      <c r="O37" s="1444"/>
      <c r="P37" s="1444"/>
      <c r="Q37" s="1444"/>
      <c r="R37" s="1444"/>
    </row>
    <row r="38" spans="1:26" s="2" customFormat="1" ht="28.5" customHeight="1">
      <c r="A38" s="1444"/>
      <c r="B38" s="1444"/>
      <c r="C38" s="1444"/>
      <c r="D38" s="1444"/>
      <c r="E38" s="1444"/>
      <c r="F38" s="1444"/>
      <c r="G38" s="1444"/>
      <c r="H38" s="1444"/>
      <c r="I38" s="1444"/>
      <c r="J38" s="1444"/>
      <c r="K38" s="1444"/>
      <c r="L38" s="1444"/>
      <c r="M38" s="1444"/>
      <c r="N38" s="1444"/>
      <c r="O38" s="1444"/>
      <c r="P38" s="1444"/>
      <c r="Q38" s="1444"/>
      <c r="R38" s="1444"/>
    </row>
    <row r="39" spans="1:26" s="2" customFormat="1" ht="11.25">
      <c r="A39" s="1444" t="s">
        <v>654</v>
      </c>
      <c r="B39" s="1444"/>
      <c r="C39" s="1444"/>
      <c r="D39" s="1444"/>
      <c r="E39" s="1444"/>
      <c r="F39" s="1444"/>
      <c r="G39" s="1444"/>
      <c r="H39" s="1444"/>
      <c r="I39" s="1444"/>
      <c r="J39" s="1444"/>
      <c r="K39" s="1444"/>
      <c r="L39" s="1444"/>
      <c r="M39" s="1444"/>
      <c r="N39" s="1444"/>
      <c r="O39" s="1444"/>
      <c r="P39" s="1444"/>
      <c r="Q39" s="1444"/>
      <c r="R39" s="1444"/>
    </row>
    <row r="40" spans="1:26" s="2" customFormat="1" ht="11.25">
      <c r="A40" s="1444"/>
      <c r="B40" s="1444"/>
      <c r="C40" s="1444"/>
      <c r="D40" s="1444"/>
      <c r="E40" s="1444"/>
      <c r="F40" s="1444"/>
      <c r="G40" s="1444"/>
      <c r="H40" s="1444"/>
      <c r="I40" s="1444"/>
      <c r="J40" s="1444"/>
      <c r="K40" s="1444"/>
      <c r="L40" s="1444"/>
      <c r="M40" s="1444"/>
      <c r="N40" s="1444"/>
      <c r="O40" s="1444"/>
      <c r="P40" s="1444"/>
      <c r="Q40" s="1444"/>
      <c r="R40" s="1444"/>
    </row>
    <row r="41" spans="1:26" s="2" customFormat="1" ht="24.75" customHeight="1">
      <c r="A41" s="1444"/>
      <c r="B41" s="1444"/>
      <c r="C41" s="1444"/>
      <c r="D41" s="1444"/>
      <c r="E41" s="1444"/>
      <c r="F41" s="1444"/>
      <c r="G41" s="1444"/>
      <c r="H41" s="1444"/>
      <c r="I41" s="1444"/>
      <c r="J41" s="1444"/>
      <c r="K41" s="1444"/>
      <c r="L41" s="1444"/>
      <c r="M41" s="1444"/>
      <c r="N41" s="1444"/>
      <c r="O41" s="1444"/>
      <c r="P41" s="1444"/>
      <c r="Q41" s="1444"/>
      <c r="R41" s="1444"/>
    </row>
    <row r="42" spans="1:26" s="2" customFormat="1">
      <c r="A42" s="1444" t="s">
        <v>655</v>
      </c>
      <c r="B42" s="1444"/>
      <c r="C42" s="1444"/>
      <c r="D42" s="1444"/>
      <c r="E42" s="1444"/>
      <c r="F42" s="1444"/>
      <c r="G42" s="1444"/>
      <c r="H42" s="1444"/>
      <c r="I42" s="1444"/>
      <c r="J42" s="1444"/>
      <c r="K42" s="1444"/>
      <c r="L42" s="1444"/>
      <c r="M42" s="1444"/>
      <c r="N42" s="1444"/>
      <c r="O42" s="1444"/>
      <c r="P42" s="1444"/>
      <c r="Q42" s="1444"/>
      <c r="R42" s="1444"/>
    </row>
    <row r="43" spans="1:26" s="2" customFormat="1" ht="11.25">
      <c r="A43" s="158" t="s">
        <v>656</v>
      </c>
      <c r="B43" s="276"/>
      <c r="C43" s="276"/>
      <c r="D43" s="276"/>
      <c r="E43" s="276"/>
      <c r="F43" s="276"/>
      <c r="G43" s="158"/>
      <c r="H43" s="276"/>
      <c r="I43" s="276"/>
      <c r="J43" s="276"/>
      <c r="K43" s="276"/>
      <c r="L43" s="276"/>
      <c r="M43" s="276"/>
      <c r="N43" s="276"/>
      <c r="O43" s="276"/>
      <c r="P43" s="276"/>
      <c r="Q43" s="276"/>
      <c r="R43" s="276"/>
    </row>
    <row r="44" spans="1:26" s="2" customFormat="1">
      <c r="A44" s="1367" t="s">
        <v>657</v>
      </c>
      <c r="B44" s="1367"/>
      <c r="C44" s="1367"/>
      <c r="D44" s="1368"/>
      <c r="E44" s="562"/>
      <c r="F44" s="562"/>
      <c r="G44" s="562"/>
      <c r="H44" s="562"/>
      <c r="I44" s="562"/>
      <c r="J44" s="562"/>
      <c r="K44" s="562"/>
      <c r="L44" s="562"/>
      <c r="M44" s="562"/>
      <c r="N44" s="562"/>
      <c r="O44" s="562"/>
      <c r="P44" s="562"/>
      <c r="Q44" s="562"/>
      <c r="R44" s="562"/>
      <c r="S44" s="3"/>
      <c r="T44" s="36"/>
      <c r="U44" s="36"/>
      <c r="V44" s="36"/>
      <c r="W44" s="36"/>
      <c r="X44" s="36"/>
      <c r="Y44" s="36"/>
      <c r="Z44" s="36"/>
    </row>
    <row r="45" spans="1:26" s="2" customFormat="1">
      <c r="A45" s="1367"/>
      <c r="B45" s="1367"/>
      <c r="C45" s="1367"/>
      <c r="D45" s="562"/>
      <c r="E45" s="562"/>
      <c r="F45" s="562"/>
      <c r="G45" s="562"/>
      <c r="H45" s="562"/>
      <c r="I45" s="562"/>
      <c r="J45" s="562"/>
      <c r="K45" s="562"/>
      <c r="L45" s="562"/>
      <c r="M45" s="562"/>
      <c r="N45" s="562"/>
      <c r="O45" s="562"/>
      <c r="P45" s="562"/>
      <c r="Q45" s="562"/>
      <c r="R45" s="562"/>
      <c r="S45" s="3"/>
      <c r="T45" s="36"/>
      <c r="U45" s="36"/>
      <c r="V45" s="36"/>
      <c r="W45" s="36"/>
      <c r="X45" s="36"/>
      <c r="Y45" s="36"/>
      <c r="Z45" s="36"/>
    </row>
    <row r="46" spans="1:26" s="301" customFormat="1" ht="31.5" customHeight="1">
      <c r="A46" s="1379" t="s">
        <v>1004</v>
      </c>
      <c r="B46" s="1368"/>
      <c r="C46" s="1368"/>
      <c r="D46" s="1368"/>
      <c r="E46" s="1368"/>
      <c r="F46" s="1368"/>
      <c r="G46" s="1368"/>
      <c r="H46" s="1368"/>
      <c r="I46" s="1368"/>
      <c r="J46" s="1368"/>
      <c r="K46" s="1368"/>
      <c r="L46" s="1368"/>
      <c r="M46" s="1368"/>
      <c r="N46" s="1368"/>
      <c r="O46" s="1368"/>
      <c r="P46" s="1368"/>
      <c r="Q46" s="1368"/>
      <c r="R46" s="1368"/>
      <c r="S46" s="344"/>
      <c r="T46" s="344"/>
      <c r="U46" s="344"/>
      <c r="V46" s="344"/>
      <c r="W46" s="344"/>
      <c r="X46" s="344"/>
      <c r="Y46" s="344"/>
      <c r="Z46" s="344"/>
    </row>
    <row r="47" spans="1:26" s="2" customFormat="1" ht="12" customHeight="1">
      <c r="A47" s="2126" t="s">
        <v>659</v>
      </c>
      <c r="B47" s="2127"/>
      <c r="C47" s="2127"/>
      <c r="D47" s="2128"/>
      <c r="E47" s="1396" t="s">
        <v>660</v>
      </c>
      <c r="F47" s="1396"/>
      <c r="G47" s="1396"/>
      <c r="H47" s="1396"/>
      <c r="I47" s="1396"/>
      <c r="J47" s="1396"/>
      <c r="K47" s="1396"/>
      <c r="L47" s="1396"/>
      <c r="M47" s="1396"/>
      <c r="N47" s="1396"/>
      <c r="O47" s="1396"/>
      <c r="P47" s="1396"/>
      <c r="Q47" s="1396"/>
      <c r="R47" s="1396"/>
      <c r="S47" s="3"/>
      <c r="T47" s="36"/>
      <c r="U47" s="36"/>
      <c r="V47" s="36"/>
      <c r="W47" s="36"/>
      <c r="X47" s="36"/>
      <c r="Y47" s="36"/>
      <c r="Z47" s="36"/>
    </row>
    <row r="48" spans="1:26" s="2" customFormat="1" ht="30" customHeight="1">
      <c r="A48" s="833"/>
      <c r="B48" s="834"/>
      <c r="C48" s="834"/>
      <c r="D48" s="1372"/>
      <c r="E48" s="2129"/>
      <c r="F48" s="1396"/>
      <c r="G48" s="1396"/>
      <c r="H48" s="1396"/>
      <c r="I48" s="1396"/>
      <c r="J48" s="1396"/>
      <c r="K48" s="1396"/>
      <c r="L48" s="1396"/>
      <c r="M48" s="1396"/>
      <c r="N48" s="1396"/>
      <c r="O48" s="1396"/>
      <c r="P48" s="1396"/>
      <c r="Q48" s="1396"/>
      <c r="R48" s="1396"/>
      <c r="S48" s="3"/>
      <c r="T48" s="36"/>
      <c r="U48" s="36"/>
      <c r="V48" s="36"/>
      <c r="W48" s="36"/>
      <c r="X48" s="36"/>
      <c r="Y48" s="36"/>
      <c r="Z48" s="36"/>
    </row>
    <row r="49" spans="1:26" s="2" customFormat="1" ht="22.5" customHeight="1">
      <c r="A49" s="833"/>
      <c r="B49" s="834"/>
      <c r="C49" s="834"/>
      <c r="D49" s="1372"/>
      <c r="E49" s="345"/>
      <c r="F49" s="1376" t="s">
        <v>661</v>
      </c>
      <c r="G49" s="2130"/>
      <c r="H49" s="2130"/>
      <c r="I49" s="2130"/>
      <c r="J49" s="2130"/>
      <c r="K49" s="2130"/>
      <c r="L49" s="2130"/>
      <c r="M49" s="2130"/>
      <c r="N49" s="2130"/>
      <c r="O49" s="2130"/>
      <c r="P49" s="2130"/>
      <c r="Q49" s="2130"/>
      <c r="R49" s="1378"/>
      <c r="S49" s="146" t="str">
        <f>IF(COUNTIF(ロール対応表ｰ1003!$D$58:$S$58,F49)=0,"【ERROR正しいロールを選択してください】","")</f>
        <v/>
      </c>
      <c r="T49" s="36"/>
      <c r="U49" s="36"/>
      <c r="V49" s="36"/>
      <c r="W49" s="36"/>
      <c r="X49" s="36"/>
      <c r="Y49" s="36"/>
      <c r="Z49" s="36"/>
    </row>
    <row r="50" spans="1:26" s="2" customFormat="1" ht="12" customHeight="1">
      <c r="A50" s="833"/>
      <c r="B50" s="834"/>
      <c r="C50" s="834"/>
      <c r="D50" s="1372"/>
      <c r="E50" s="2129" t="s">
        <v>662</v>
      </c>
      <c r="F50" s="1396"/>
      <c r="G50" s="1396"/>
      <c r="H50" s="1396"/>
      <c r="I50" s="1396"/>
      <c r="J50" s="1396"/>
      <c r="K50" s="1396"/>
      <c r="L50" s="1396"/>
      <c r="M50" s="1396"/>
      <c r="N50" s="1396"/>
      <c r="O50" s="1396"/>
      <c r="P50" s="1396"/>
      <c r="Q50" s="1396"/>
      <c r="R50" s="1396"/>
      <c r="S50" s="146"/>
      <c r="T50" s="36"/>
      <c r="U50" s="36"/>
      <c r="V50" s="36"/>
      <c r="W50" s="36"/>
      <c r="X50" s="36"/>
      <c r="Y50" s="36"/>
      <c r="Z50" s="36"/>
    </row>
    <row r="51" spans="1:26" s="2" customFormat="1" ht="22.5" customHeight="1">
      <c r="A51" s="1373"/>
      <c r="B51" s="1374"/>
      <c r="C51" s="1374"/>
      <c r="D51" s="1375"/>
      <c r="E51" s="346"/>
      <c r="F51" s="1376" t="s">
        <v>663</v>
      </c>
      <c r="G51" s="2130"/>
      <c r="H51" s="2130"/>
      <c r="I51" s="2130"/>
      <c r="J51" s="2130"/>
      <c r="K51" s="2130"/>
      <c r="L51" s="2130"/>
      <c r="M51" s="2130"/>
      <c r="N51" s="2130"/>
      <c r="O51" s="2130"/>
      <c r="P51" s="2130"/>
      <c r="Q51" s="2130"/>
      <c r="R51" s="1378"/>
      <c r="S51" s="146" t="str">
        <f>IF(COUNTIF(ロール対応表ｰ1003!$D$59:$S$59,F51)=0,"【ERROR正しいロールを選択してください】","")</f>
        <v/>
      </c>
      <c r="T51" s="36"/>
      <c r="U51" s="36"/>
      <c r="V51" s="36"/>
      <c r="W51" s="36"/>
      <c r="X51" s="36"/>
      <c r="Y51" s="36"/>
      <c r="Z51" s="36"/>
    </row>
    <row r="52" spans="1:26" s="2" customFormat="1" ht="30" customHeight="1">
      <c r="A52" s="1142" t="s">
        <v>664</v>
      </c>
      <c r="B52" s="1142"/>
      <c r="C52" s="1142"/>
      <c r="D52" s="1142"/>
      <c r="E52" s="1612" t="s">
        <v>665</v>
      </c>
      <c r="F52" s="2245"/>
      <c r="G52" s="2245"/>
      <c r="H52" s="2245"/>
      <c r="I52" s="2245"/>
      <c r="J52" s="2245"/>
      <c r="K52" s="2245"/>
      <c r="L52" s="2245"/>
      <c r="M52" s="2245"/>
      <c r="N52" s="2245"/>
      <c r="O52" s="2246"/>
      <c r="P52" s="1315"/>
      <c r="Q52" s="2105"/>
      <c r="R52" s="2247"/>
      <c r="S52" s="146"/>
    </row>
    <row r="53" spans="1:26" s="2" customFormat="1" ht="48.75" customHeight="1">
      <c r="A53" s="1142"/>
      <c r="B53" s="1142"/>
      <c r="C53" s="1142"/>
      <c r="D53" s="1142"/>
      <c r="E53" s="2248" t="s">
        <v>995</v>
      </c>
      <c r="F53" s="1616"/>
      <c r="G53" s="1616"/>
      <c r="H53" s="1616"/>
      <c r="I53" s="1616"/>
      <c r="J53" s="1616"/>
      <c r="K53" s="1616"/>
      <c r="L53" s="1616"/>
      <c r="M53" s="1616"/>
      <c r="N53" s="1616"/>
      <c r="O53" s="1616"/>
      <c r="P53" s="1616"/>
      <c r="Q53" s="1616"/>
      <c r="R53" s="1616"/>
      <c r="S53" s="146"/>
    </row>
    <row r="54" spans="1:26" s="2" customFormat="1" ht="23.25" customHeight="1">
      <c r="A54" s="1142"/>
      <c r="B54" s="1142"/>
      <c r="C54" s="1142"/>
      <c r="D54" s="1142"/>
      <c r="E54" s="366"/>
      <c r="F54" s="1617" t="s">
        <v>667</v>
      </c>
      <c r="G54" s="2249"/>
      <c r="H54" s="2249"/>
      <c r="I54" s="2249"/>
      <c r="J54" s="2249"/>
      <c r="K54" s="2249"/>
      <c r="L54" s="2249"/>
      <c r="M54" s="2249"/>
      <c r="N54" s="2249"/>
      <c r="O54" s="2249"/>
      <c r="P54" s="2249"/>
      <c r="Q54" s="2249"/>
      <c r="R54" s="2250"/>
      <c r="S54" s="146"/>
    </row>
    <row r="55" spans="1:26" s="2" customFormat="1" ht="23.25" customHeight="1">
      <c r="A55" s="1142"/>
      <c r="B55" s="1142"/>
      <c r="C55" s="1142"/>
      <c r="D55" s="1142"/>
      <c r="E55" s="366"/>
      <c r="F55" s="1617" t="s">
        <v>668</v>
      </c>
      <c r="G55" s="2249"/>
      <c r="H55" s="2249"/>
      <c r="I55" s="2249"/>
      <c r="J55" s="2249"/>
      <c r="K55" s="2249"/>
      <c r="L55" s="2249"/>
      <c r="M55" s="2249"/>
      <c r="N55" s="2249"/>
      <c r="O55" s="2249"/>
      <c r="P55" s="2249"/>
      <c r="Q55" s="2249"/>
      <c r="R55" s="2250"/>
      <c r="S55" s="146"/>
    </row>
    <row r="56" spans="1:26" s="2" customFormat="1" ht="23.25" customHeight="1">
      <c r="A56" s="1142"/>
      <c r="B56" s="1142"/>
      <c r="C56" s="1142"/>
      <c r="D56" s="1142"/>
      <c r="E56" s="366"/>
      <c r="F56" s="1617" t="s">
        <v>669</v>
      </c>
      <c r="G56" s="2249"/>
      <c r="H56" s="2249"/>
      <c r="I56" s="2249"/>
      <c r="J56" s="2249"/>
      <c r="K56" s="2249"/>
      <c r="L56" s="2249"/>
      <c r="M56" s="2249"/>
      <c r="N56" s="2249"/>
      <c r="O56" s="2249"/>
      <c r="P56" s="2249"/>
      <c r="Q56" s="2249"/>
      <c r="R56" s="2250"/>
      <c r="S56" s="146"/>
    </row>
    <row r="57" spans="1:26" s="2" customFormat="1" ht="23.25" customHeight="1">
      <c r="A57" s="1142"/>
      <c r="B57" s="1142"/>
      <c r="C57" s="1142"/>
      <c r="D57" s="1142"/>
      <c r="E57" s="366"/>
      <c r="F57" s="1617" t="s">
        <v>670</v>
      </c>
      <c r="G57" s="2249"/>
      <c r="H57" s="2249"/>
      <c r="I57" s="2249"/>
      <c r="J57" s="2249"/>
      <c r="K57" s="2249"/>
      <c r="L57" s="2249"/>
      <c r="M57" s="2249"/>
      <c r="N57" s="2249"/>
      <c r="O57" s="2249"/>
      <c r="P57" s="2249"/>
      <c r="Q57" s="2249"/>
      <c r="R57" s="2250"/>
      <c r="S57" s="146"/>
    </row>
    <row r="58" spans="1:26" s="2" customFormat="1" ht="49.5" customHeight="1">
      <c r="A58" s="1142"/>
      <c r="B58" s="1142"/>
      <c r="C58" s="1142"/>
      <c r="D58" s="1142"/>
      <c r="E58" s="355"/>
      <c r="F58" s="1620"/>
      <c r="G58" s="2251"/>
      <c r="H58" s="2251"/>
      <c r="I58" s="2251"/>
      <c r="J58" s="2251"/>
      <c r="K58" s="2251"/>
      <c r="L58" s="2251"/>
      <c r="M58" s="2251"/>
      <c r="N58" s="2251"/>
      <c r="O58" s="2251"/>
      <c r="P58" s="2251"/>
      <c r="Q58" s="2251"/>
      <c r="R58" s="2252"/>
      <c r="S58" s="146"/>
    </row>
    <row r="59" spans="1:26" s="2" customFormat="1" ht="13.5">
      <c r="A59" s="347"/>
      <c r="B59" s="347"/>
      <c r="C59" s="347"/>
      <c r="D59" s="347"/>
      <c r="E59" s="347"/>
      <c r="F59" s="347"/>
      <c r="G59" s="347"/>
      <c r="H59" s="347"/>
      <c r="I59" s="347"/>
      <c r="J59" s="347"/>
      <c r="K59" s="347"/>
      <c r="L59" s="347"/>
      <c r="M59" s="347"/>
      <c r="N59" s="347"/>
      <c r="O59" s="347"/>
      <c r="P59" s="347"/>
      <c r="Q59" s="347"/>
      <c r="R59" s="347"/>
      <c r="S59" s="36"/>
      <c r="T59" s="36"/>
      <c r="U59" s="36"/>
      <c r="V59" s="36"/>
      <c r="W59" s="36"/>
      <c r="X59" s="36"/>
      <c r="Y59" s="36"/>
      <c r="Z59" s="36"/>
    </row>
    <row r="60" spans="1:26" s="2" customFormat="1" ht="13.5">
      <c r="A60" s="44" t="s">
        <v>671</v>
      </c>
      <c r="B60" s="348"/>
      <c r="C60" s="348"/>
      <c r="D60" s="348"/>
      <c r="E60" s="348"/>
      <c r="F60" s="348"/>
      <c r="G60" s="348"/>
      <c r="H60" s="348"/>
      <c r="I60" s="348"/>
      <c r="J60" s="348"/>
      <c r="K60" s="348"/>
      <c r="L60" s="348"/>
      <c r="M60" s="348"/>
      <c r="N60" s="348"/>
      <c r="O60" s="348"/>
      <c r="P60" s="348"/>
      <c r="Q60" s="348"/>
      <c r="R60" s="348"/>
      <c r="S60" s="3"/>
      <c r="T60" s="36"/>
      <c r="U60" s="36"/>
      <c r="V60" s="36"/>
      <c r="W60" s="36"/>
      <c r="X60" s="36"/>
      <c r="Y60" s="36"/>
      <c r="Z60" s="36"/>
    </row>
    <row r="61" spans="1:26" s="2" customFormat="1">
      <c r="A61" s="1450" t="s">
        <v>672</v>
      </c>
      <c r="B61" s="832"/>
      <c r="C61" s="832"/>
      <c r="D61" s="1451"/>
      <c r="E61" s="1452" t="s">
        <v>673</v>
      </c>
      <c r="F61" s="1453"/>
      <c r="G61" s="1453"/>
      <c r="H61" s="1453"/>
      <c r="I61" s="1453"/>
      <c r="J61" s="1453"/>
      <c r="K61" s="1453"/>
      <c r="L61" s="1453"/>
      <c r="M61" s="1453"/>
      <c r="N61" s="1453"/>
      <c r="O61" s="1453"/>
      <c r="P61" s="1453"/>
      <c r="Q61" s="1453"/>
      <c r="R61" s="1454"/>
      <c r="S61" s="3"/>
      <c r="T61" s="36"/>
      <c r="U61" s="36"/>
      <c r="V61" s="36"/>
      <c r="W61" s="36"/>
      <c r="X61" s="36"/>
      <c r="Y61" s="36"/>
      <c r="Z61" s="36"/>
    </row>
    <row r="62" spans="1:26" s="2" customFormat="1" ht="30" customHeight="1">
      <c r="A62" s="833"/>
      <c r="B62" s="834"/>
      <c r="C62" s="834"/>
      <c r="D62" s="1372"/>
      <c r="E62" s="349"/>
      <c r="F62" s="1455" t="s">
        <v>674</v>
      </c>
      <c r="G62" s="1456"/>
      <c r="H62" s="1456"/>
      <c r="I62" s="1456"/>
      <c r="J62" s="1456"/>
      <c r="K62" s="1456"/>
      <c r="L62" s="1456"/>
      <c r="M62" s="1456"/>
      <c r="N62" s="1456"/>
      <c r="O62" s="1456"/>
      <c r="P62" s="1456"/>
      <c r="Q62" s="1456"/>
      <c r="R62" s="1457"/>
      <c r="S62" s="3"/>
      <c r="T62" s="36"/>
      <c r="U62" s="36"/>
      <c r="V62" s="36"/>
      <c r="W62" s="36"/>
      <c r="X62" s="36"/>
      <c r="Y62" s="36"/>
      <c r="Z62" s="36"/>
    </row>
    <row r="63" spans="1:26" s="2" customFormat="1">
      <c r="A63" s="831" t="s">
        <v>675</v>
      </c>
      <c r="B63" s="832"/>
      <c r="C63" s="832"/>
      <c r="D63" s="1451"/>
      <c r="E63" s="1464" t="s">
        <v>676</v>
      </c>
      <c r="F63" s="1453"/>
      <c r="G63" s="1453"/>
      <c r="H63" s="1453"/>
      <c r="I63" s="1453"/>
      <c r="J63" s="1453"/>
      <c r="K63" s="1453"/>
      <c r="L63" s="1453"/>
      <c r="M63" s="1453"/>
      <c r="N63" s="1453"/>
      <c r="O63" s="1453"/>
      <c r="P63" s="1453"/>
      <c r="Q63" s="1453"/>
      <c r="R63" s="1454"/>
      <c r="S63" s="3"/>
      <c r="T63" s="36"/>
      <c r="U63" s="36"/>
      <c r="V63" s="36"/>
      <c r="W63" s="36"/>
      <c r="X63" s="36"/>
      <c r="Y63" s="36"/>
      <c r="Z63" s="36"/>
    </row>
    <row r="64" spans="1:26" s="2" customFormat="1" ht="105.75" customHeight="1">
      <c r="A64" s="835"/>
      <c r="B64" s="836"/>
      <c r="C64" s="836"/>
      <c r="D64" s="1463"/>
      <c r="E64" s="1465"/>
      <c r="F64" s="1466"/>
      <c r="G64" s="1466"/>
      <c r="H64" s="1466"/>
      <c r="I64" s="1466"/>
      <c r="J64" s="1466"/>
      <c r="K64" s="1466"/>
      <c r="L64" s="1466"/>
      <c r="M64" s="1466"/>
      <c r="N64" s="1466"/>
      <c r="O64" s="1466"/>
      <c r="P64" s="1466"/>
      <c r="Q64" s="1466"/>
      <c r="R64" s="1467"/>
      <c r="S64" s="3"/>
      <c r="T64" s="36"/>
      <c r="U64" s="36"/>
      <c r="V64" s="36"/>
      <c r="W64" s="36"/>
      <c r="X64" s="36"/>
      <c r="Y64" s="36"/>
      <c r="Z64" s="36"/>
    </row>
    <row r="65" spans="1:29" s="2" customFormat="1" ht="83.25" customHeight="1">
      <c r="A65" s="1450" t="s">
        <v>677</v>
      </c>
      <c r="B65" s="1468"/>
      <c r="C65" s="1468"/>
      <c r="D65" s="1469"/>
      <c r="E65" s="1452" t="s">
        <v>1005</v>
      </c>
      <c r="F65" s="1453"/>
      <c r="G65" s="1453"/>
      <c r="H65" s="1453"/>
      <c r="I65" s="1453"/>
      <c r="J65" s="1453"/>
      <c r="K65" s="1453"/>
      <c r="L65" s="1453"/>
      <c r="M65" s="1453"/>
      <c r="N65" s="1453"/>
      <c r="O65" s="1453"/>
      <c r="P65" s="1453"/>
      <c r="Q65" s="1453"/>
      <c r="R65" s="1454"/>
      <c r="S65" s="350"/>
      <c r="T65" s="36"/>
      <c r="U65" s="36"/>
      <c r="V65" s="36"/>
      <c r="W65" s="36"/>
      <c r="X65" s="36"/>
      <c r="Y65" s="36"/>
      <c r="Z65" s="36"/>
    </row>
    <row r="66" spans="1:29" s="2" customFormat="1" ht="22.5" customHeight="1">
      <c r="A66" s="1470"/>
      <c r="B66" s="1471"/>
      <c r="C66" s="1471"/>
      <c r="D66" s="1472"/>
      <c r="E66" s="1338" t="s">
        <v>679</v>
      </c>
      <c r="F66" s="552"/>
      <c r="G66" s="1339"/>
      <c r="H66" s="512" t="str">
        <f>IF(F49=0,"自動で入力されます",F49)</f>
        <v>プルダウンメニューよりロールを選択してください</v>
      </c>
      <c r="I66" s="552"/>
      <c r="J66" s="552"/>
      <c r="K66" s="552"/>
      <c r="L66" s="552"/>
      <c r="M66" s="552"/>
      <c r="N66" s="552"/>
      <c r="O66" s="552"/>
      <c r="P66" s="552"/>
      <c r="Q66" s="552"/>
      <c r="R66" s="548"/>
      <c r="S66" s="3"/>
      <c r="T66" s="36"/>
      <c r="U66" s="36"/>
      <c r="V66" s="36"/>
      <c r="W66" s="36"/>
      <c r="X66" s="36"/>
      <c r="Y66" s="36"/>
      <c r="Z66" s="36"/>
    </row>
    <row r="67" spans="1:29" s="2" customFormat="1" ht="105" customHeight="1">
      <c r="A67" s="1470"/>
      <c r="B67" s="1471"/>
      <c r="C67" s="1471"/>
      <c r="D67" s="1472"/>
      <c r="E67" s="1340"/>
      <c r="F67" s="1341"/>
      <c r="G67" s="1341"/>
      <c r="H67" s="1341"/>
      <c r="I67" s="1341"/>
      <c r="J67" s="1341"/>
      <c r="K67" s="1341"/>
      <c r="L67" s="1341"/>
      <c r="M67" s="1341"/>
      <c r="N67" s="1341"/>
      <c r="O67" s="1341"/>
      <c r="P67" s="1341"/>
      <c r="Q67" s="1341"/>
      <c r="R67" s="1342"/>
      <c r="S67" s="3"/>
      <c r="T67" s="36"/>
      <c r="U67" s="36"/>
      <c r="V67" s="36"/>
      <c r="W67" s="36"/>
      <c r="X67" s="36"/>
      <c r="Y67" s="36"/>
      <c r="Z67" s="36"/>
    </row>
    <row r="68" spans="1:29" s="2" customFormat="1" ht="22.5" customHeight="1">
      <c r="A68" s="1470"/>
      <c r="B68" s="1471"/>
      <c r="C68" s="1471"/>
      <c r="D68" s="1472"/>
      <c r="E68" s="1343" t="s">
        <v>680</v>
      </c>
      <c r="F68" s="661"/>
      <c r="G68" s="661"/>
      <c r="H68" s="512" t="str">
        <f>IF(F51=0,"自動で入力されます",F51)</f>
        <v>プルダウンメニューよりロールを選択してください（任意）</v>
      </c>
      <c r="I68" s="552"/>
      <c r="J68" s="552"/>
      <c r="K68" s="552"/>
      <c r="L68" s="552"/>
      <c r="M68" s="552"/>
      <c r="N68" s="552"/>
      <c r="O68" s="552"/>
      <c r="P68" s="552"/>
      <c r="Q68" s="552"/>
      <c r="R68" s="548"/>
      <c r="S68" s="3"/>
      <c r="T68" s="36"/>
      <c r="U68" s="36"/>
      <c r="V68" s="36"/>
      <c r="W68" s="36"/>
      <c r="X68" s="36"/>
      <c r="Y68" s="36"/>
      <c r="Z68" s="36"/>
    </row>
    <row r="69" spans="1:29" s="2" customFormat="1" ht="105" customHeight="1">
      <c r="A69" s="1470"/>
      <c r="B69" s="1471"/>
      <c r="C69" s="1471"/>
      <c r="D69" s="1472"/>
      <c r="E69" s="1340"/>
      <c r="F69" s="1341"/>
      <c r="G69" s="1341"/>
      <c r="H69" s="1341"/>
      <c r="I69" s="1341"/>
      <c r="J69" s="1341"/>
      <c r="K69" s="1341"/>
      <c r="L69" s="1341"/>
      <c r="M69" s="1341"/>
      <c r="N69" s="1341"/>
      <c r="O69" s="1341"/>
      <c r="P69" s="1341"/>
      <c r="Q69" s="1341"/>
      <c r="R69" s="1342"/>
      <c r="S69" s="3"/>
      <c r="T69" s="36"/>
      <c r="U69" s="36"/>
      <c r="V69" s="36"/>
      <c r="W69" s="36"/>
      <c r="X69" s="36"/>
      <c r="Y69" s="36"/>
      <c r="Z69" s="36"/>
    </row>
    <row r="70" spans="1:29" s="2" customFormat="1" ht="22.5" customHeight="1">
      <c r="A70" s="720" t="s">
        <v>681</v>
      </c>
      <c r="B70" s="808"/>
      <c r="C70" s="808"/>
      <c r="D70" s="808"/>
      <c r="E70" s="658"/>
      <c r="F70" s="2131"/>
      <c r="G70" s="2131"/>
      <c r="H70" s="2131"/>
      <c r="I70" s="1458" t="s">
        <v>445</v>
      </c>
      <c r="J70" s="2132"/>
      <c r="K70" s="1460"/>
      <c r="L70" s="2133"/>
      <c r="M70" s="2133"/>
      <c r="N70" s="2133"/>
      <c r="O70" s="2133"/>
      <c r="P70" s="2133"/>
      <c r="Q70" s="2133"/>
      <c r="R70" s="2134"/>
      <c r="S70" s="3"/>
      <c r="T70" s="36"/>
      <c r="U70" s="36"/>
      <c r="V70" s="36"/>
      <c r="W70" s="36"/>
      <c r="X70" s="36"/>
      <c r="Y70" s="36"/>
      <c r="Z70" s="36"/>
    </row>
    <row r="71" spans="1:29" s="2" customFormat="1" ht="11.25">
      <c r="A71" s="351"/>
      <c r="B71" s="265"/>
      <c r="C71" s="265"/>
      <c r="D71" s="265"/>
      <c r="E71" s="265"/>
      <c r="F71" s="265"/>
      <c r="G71" s="351"/>
      <c r="H71" s="265"/>
      <c r="I71" s="265"/>
      <c r="J71" s="265"/>
      <c r="K71" s="265"/>
      <c r="L71" s="265"/>
      <c r="M71" s="265"/>
      <c r="N71" s="265"/>
      <c r="O71" s="265"/>
      <c r="P71" s="265"/>
      <c r="Q71" s="265"/>
      <c r="R71" s="265"/>
      <c r="S71" s="36"/>
      <c r="T71" s="36"/>
      <c r="U71" s="36"/>
      <c r="V71" s="36"/>
      <c r="W71" s="36"/>
      <c r="X71" s="36"/>
      <c r="Y71" s="36"/>
      <c r="Z71" s="36"/>
    </row>
    <row r="72" spans="1:29" ht="21" customHeight="1">
      <c r="A72" s="343" t="s">
        <v>682</v>
      </c>
      <c r="B72" s="342"/>
      <c r="C72" s="342"/>
      <c r="D72" s="342"/>
      <c r="E72" s="3"/>
      <c r="F72" s="348"/>
      <c r="G72" s="352"/>
      <c r="H72" s="352"/>
      <c r="I72" s="352"/>
      <c r="J72" s="352"/>
      <c r="K72" s="352"/>
      <c r="L72" s="352"/>
      <c r="M72" s="352"/>
      <c r="N72" s="352"/>
      <c r="O72" s="352"/>
      <c r="P72" s="352"/>
      <c r="Q72" s="352"/>
      <c r="R72" s="352"/>
      <c r="S72" s="3"/>
      <c r="T72" s="41"/>
      <c r="U72" s="41"/>
      <c r="V72" s="41"/>
      <c r="W72" s="353"/>
      <c r="X72" s="41"/>
      <c r="Y72" s="3"/>
      <c r="Z72" s="3"/>
    </row>
    <row r="73" spans="1:29" ht="44.25" customHeight="1">
      <c r="A73" s="1366" t="s">
        <v>1006</v>
      </c>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row>
    <row r="74" spans="1:29" ht="60" customHeight="1">
      <c r="A74" s="1428" t="s">
        <v>684</v>
      </c>
      <c r="B74" s="1430" t="s">
        <v>685</v>
      </c>
      <c r="C74" s="1431"/>
      <c r="D74" s="1431"/>
      <c r="E74" s="1431"/>
      <c r="F74" s="1432"/>
      <c r="G74" s="1436" t="s">
        <v>686</v>
      </c>
      <c r="H74" s="1437"/>
      <c r="I74" s="1437"/>
      <c r="J74" s="1437"/>
      <c r="K74" s="1438"/>
      <c r="L74" s="1430" t="s">
        <v>687</v>
      </c>
      <c r="M74" s="1432"/>
      <c r="N74" s="1442" t="s">
        <v>688</v>
      </c>
      <c r="O74" s="1445" t="s">
        <v>689</v>
      </c>
      <c r="P74" s="1445" t="s">
        <v>690</v>
      </c>
      <c r="Q74" s="1447" t="s">
        <v>691</v>
      </c>
      <c r="R74" s="1448"/>
      <c r="S74" s="1448"/>
      <c r="T74" s="1448"/>
      <c r="U74" s="1449"/>
      <c r="V74" s="2083" t="s">
        <v>692</v>
      </c>
      <c r="W74" s="2084"/>
      <c r="X74" s="2084"/>
      <c r="Y74" s="2084"/>
      <c r="Z74" s="2085"/>
      <c r="AA74" s="2065" t="s">
        <v>999</v>
      </c>
      <c r="AB74" s="2066"/>
      <c r="AC74" s="2067"/>
    </row>
    <row r="75" spans="1:29" ht="21.75" customHeight="1">
      <c r="A75" s="1429"/>
      <c r="B75" s="1433"/>
      <c r="C75" s="1434"/>
      <c r="D75" s="1434"/>
      <c r="E75" s="1434"/>
      <c r="F75" s="1435"/>
      <c r="G75" s="1439"/>
      <c r="H75" s="1440"/>
      <c r="I75" s="1440"/>
      <c r="J75" s="1440"/>
      <c r="K75" s="1441"/>
      <c r="L75" s="1433"/>
      <c r="M75" s="1435"/>
      <c r="N75" s="1443"/>
      <c r="O75" s="1446"/>
      <c r="P75" s="1446"/>
      <c r="Q75" s="1419" t="s">
        <v>694</v>
      </c>
      <c r="R75" s="1420"/>
      <c r="S75" s="1419" t="s">
        <v>695</v>
      </c>
      <c r="T75" s="1420"/>
      <c r="U75" s="354" t="s">
        <v>28</v>
      </c>
      <c r="V75" s="2086"/>
      <c r="W75" s="2087"/>
      <c r="X75" s="2087"/>
      <c r="Y75" s="2087"/>
      <c r="Z75" s="2088"/>
      <c r="AA75" s="2068"/>
      <c r="AB75" s="2069"/>
      <c r="AC75" s="2070"/>
    </row>
    <row r="76" spans="1:29" s="299" customFormat="1" ht="15" customHeight="1">
      <c r="A76" s="2135">
        <v>1</v>
      </c>
      <c r="B76" s="2138"/>
      <c r="C76" s="2139"/>
      <c r="D76" s="2139"/>
      <c r="E76" s="2139"/>
      <c r="F76" s="2140"/>
      <c r="G76" s="2147"/>
      <c r="H76" s="2139"/>
      <c r="I76" s="2139"/>
      <c r="J76" s="2139"/>
      <c r="K76" s="2140"/>
      <c r="L76" s="2150"/>
      <c r="M76" s="2151"/>
      <c r="N76" s="2154"/>
      <c r="O76" s="2154"/>
      <c r="P76" s="2154"/>
      <c r="Q76" s="2157" t="str">
        <f>IFERROR(VLOOKUP(U76,リスト!$AW$1:$AY$44,2,0),"")</f>
        <v/>
      </c>
      <c r="R76" s="2158"/>
      <c r="S76" s="2157" t="str">
        <f>IFERROR(VLOOKUP(U76,リスト!$AW$1:$AY$44,3,0),"")</f>
        <v/>
      </c>
      <c r="T76" s="2158"/>
      <c r="U76" s="450"/>
      <c r="V76" s="2159"/>
      <c r="W76" s="2160"/>
      <c r="X76" s="2160"/>
      <c r="Y76" s="2160"/>
      <c r="Z76" s="2161"/>
      <c r="AA76" s="2253"/>
      <c r="AB76" s="2254"/>
      <c r="AC76" s="2254"/>
    </row>
    <row r="77" spans="1:29" s="299" customFormat="1" ht="15" customHeight="1">
      <c r="A77" s="2136"/>
      <c r="B77" s="2141"/>
      <c r="C77" s="2142"/>
      <c r="D77" s="2142"/>
      <c r="E77" s="2142"/>
      <c r="F77" s="2143"/>
      <c r="G77" s="2148"/>
      <c r="H77" s="2142"/>
      <c r="I77" s="2142"/>
      <c r="J77" s="2142"/>
      <c r="K77" s="2143"/>
      <c r="L77" s="2152"/>
      <c r="M77" s="2153"/>
      <c r="N77" s="2155"/>
      <c r="O77" s="2155"/>
      <c r="P77" s="2155"/>
      <c r="Q77" s="2168" t="str">
        <f>IFERROR(VLOOKUP(U77,リスト!$AW$1:$AY$44,2,0),"")</f>
        <v/>
      </c>
      <c r="R77" s="2169"/>
      <c r="S77" s="2170" t="str">
        <f>IFERROR(VLOOKUP(U77,リスト!$AW$1:$AY$44,3,0),"")</f>
        <v/>
      </c>
      <c r="T77" s="2171"/>
      <c r="U77" s="362"/>
      <c r="V77" s="2162"/>
      <c r="W77" s="2163"/>
      <c r="X77" s="2163"/>
      <c r="Y77" s="2163"/>
      <c r="Z77" s="2164"/>
      <c r="AA77" s="2255"/>
      <c r="AB77" s="2256"/>
      <c r="AC77" s="2256"/>
    </row>
    <row r="78" spans="1:29" s="299" customFormat="1" ht="15" customHeight="1">
      <c r="A78" s="2136"/>
      <c r="B78" s="2141"/>
      <c r="C78" s="2142"/>
      <c r="D78" s="2142"/>
      <c r="E78" s="2142"/>
      <c r="F78" s="2143"/>
      <c r="G78" s="2148"/>
      <c r="H78" s="2142"/>
      <c r="I78" s="2142"/>
      <c r="J78" s="2142"/>
      <c r="K78" s="2143"/>
      <c r="L78" s="2152"/>
      <c r="M78" s="2153"/>
      <c r="N78" s="2155"/>
      <c r="O78" s="2155"/>
      <c r="P78" s="2155"/>
      <c r="Q78" s="2168" t="str">
        <f>IFERROR(VLOOKUP(U78,リスト!$AW$1:$AY$44,2,0),"")</f>
        <v/>
      </c>
      <c r="R78" s="2169"/>
      <c r="S78" s="2170" t="str">
        <f>IFERROR(VLOOKUP(U78,リスト!$AW$1:$AY$44,3,0),"")</f>
        <v/>
      </c>
      <c r="T78" s="2171"/>
      <c r="U78" s="362"/>
      <c r="V78" s="2162"/>
      <c r="W78" s="2163"/>
      <c r="X78" s="2163"/>
      <c r="Y78" s="2163"/>
      <c r="Z78" s="2164"/>
      <c r="AA78" s="2255"/>
      <c r="AB78" s="2256"/>
      <c r="AC78" s="2256"/>
    </row>
    <row r="79" spans="1:29" s="299" customFormat="1" ht="15" customHeight="1">
      <c r="A79" s="2136"/>
      <c r="B79" s="2141"/>
      <c r="C79" s="2142"/>
      <c r="D79" s="2142"/>
      <c r="E79" s="2142"/>
      <c r="F79" s="2143"/>
      <c r="G79" s="2148"/>
      <c r="H79" s="2142"/>
      <c r="I79" s="2142"/>
      <c r="J79" s="2142"/>
      <c r="K79" s="2143"/>
      <c r="L79" s="2152"/>
      <c r="M79" s="2153"/>
      <c r="N79" s="2155"/>
      <c r="O79" s="2155"/>
      <c r="P79" s="2155"/>
      <c r="Q79" s="2168" t="str">
        <f>IFERROR(VLOOKUP(U79,リスト!$AW$1:$AY$44,2,0),"")</f>
        <v/>
      </c>
      <c r="R79" s="2169"/>
      <c r="S79" s="2170" t="str">
        <f>IFERROR(VLOOKUP(U79,リスト!$AW$1:$AY$44,3,0),"")</f>
        <v/>
      </c>
      <c r="T79" s="2171"/>
      <c r="U79" s="362"/>
      <c r="V79" s="2162"/>
      <c r="W79" s="2163"/>
      <c r="X79" s="2163"/>
      <c r="Y79" s="2163"/>
      <c r="Z79" s="2164"/>
      <c r="AA79" s="2255"/>
      <c r="AB79" s="2256"/>
      <c r="AC79" s="2256"/>
    </row>
    <row r="80" spans="1:29" s="299" customFormat="1" ht="15" customHeight="1">
      <c r="A80" s="2136"/>
      <c r="B80" s="2141"/>
      <c r="C80" s="2142"/>
      <c r="D80" s="2142"/>
      <c r="E80" s="2142"/>
      <c r="F80" s="2143"/>
      <c r="G80" s="2148"/>
      <c r="H80" s="2142"/>
      <c r="I80" s="2142"/>
      <c r="J80" s="2142"/>
      <c r="K80" s="2143"/>
      <c r="L80" s="2152"/>
      <c r="M80" s="2153"/>
      <c r="N80" s="2155"/>
      <c r="O80" s="2155"/>
      <c r="P80" s="2155"/>
      <c r="Q80" s="2168" t="str">
        <f>IFERROR(VLOOKUP(U80,リスト!$AW$1:$AY$44,2,0),"")</f>
        <v/>
      </c>
      <c r="R80" s="2169"/>
      <c r="S80" s="2170" t="str">
        <f>IFERROR(VLOOKUP(U80,リスト!$AW$1:$AY$44,3,0),"")</f>
        <v/>
      </c>
      <c r="T80" s="2171"/>
      <c r="U80" s="362"/>
      <c r="V80" s="2162"/>
      <c r="W80" s="2163"/>
      <c r="X80" s="2163"/>
      <c r="Y80" s="2163"/>
      <c r="Z80" s="2164"/>
      <c r="AA80" s="2255"/>
      <c r="AB80" s="2256"/>
      <c r="AC80" s="2256"/>
    </row>
    <row r="81" spans="1:29" s="299" customFormat="1" ht="15" customHeight="1">
      <c r="A81" s="2137"/>
      <c r="B81" s="2144"/>
      <c r="C81" s="2145"/>
      <c r="D81" s="2145"/>
      <c r="E81" s="2145"/>
      <c r="F81" s="2146"/>
      <c r="G81" s="2149"/>
      <c r="H81" s="2145"/>
      <c r="I81" s="2145"/>
      <c r="J81" s="2145"/>
      <c r="K81" s="2146"/>
      <c r="L81" s="369"/>
      <c r="M81" s="370" t="s">
        <v>418</v>
      </c>
      <c r="N81" s="2156"/>
      <c r="O81" s="2156"/>
      <c r="P81" s="2156"/>
      <c r="Q81" s="2172" t="str">
        <f>IFERROR(VLOOKUP(U81,リスト!$AW$1:$AY$44,2,0),"")</f>
        <v/>
      </c>
      <c r="R81" s="2173"/>
      <c r="S81" s="2174" t="str">
        <f>IFERROR(VLOOKUP(U81,リスト!$AW$1:$AY$44,3,0),"")</f>
        <v/>
      </c>
      <c r="T81" s="2175"/>
      <c r="U81" s="363"/>
      <c r="V81" s="2165"/>
      <c r="W81" s="2166"/>
      <c r="X81" s="2166"/>
      <c r="Y81" s="2166"/>
      <c r="Z81" s="2167"/>
      <c r="AA81" s="2255"/>
      <c r="AB81" s="2256"/>
      <c r="AC81" s="2256"/>
    </row>
    <row r="82" spans="1:29" s="299" customFormat="1" ht="15" customHeight="1">
      <c r="A82" s="2135">
        <v>2</v>
      </c>
      <c r="B82" s="2138"/>
      <c r="C82" s="2139"/>
      <c r="D82" s="2139"/>
      <c r="E82" s="2139"/>
      <c r="F82" s="2140"/>
      <c r="G82" s="2147"/>
      <c r="H82" s="2139"/>
      <c r="I82" s="2139"/>
      <c r="J82" s="2139"/>
      <c r="K82" s="2140"/>
      <c r="L82" s="2150"/>
      <c r="M82" s="2151"/>
      <c r="N82" s="2154"/>
      <c r="O82" s="2154"/>
      <c r="P82" s="2154"/>
      <c r="Q82" s="2183" t="str">
        <f>IFERROR(VLOOKUP(U82,リスト!$AW$1:$AY$44,2,0),"")</f>
        <v/>
      </c>
      <c r="R82" s="2184"/>
      <c r="S82" s="2157" t="str">
        <f>IFERROR(VLOOKUP(U82,リスト!$AW$1:$AY$44,3,0),"")</f>
        <v/>
      </c>
      <c r="T82" s="2158"/>
      <c r="U82" s="364"/>
      <c r="V82" s="2159"/>
      <c r="W82" s="2160"/>
      <c r="X82" s="2160"/>
      <c r="Y82" s="2160"/>
      <c r="Z82" s="2161"/>
      <c r="AA82" s="2253"/>
      <c r="AB82" s="2254"/>
      <c r="AC82" s="2254"/>
    </row>
    <row r="83" spans="1:29" s="299" customFormat="1" ht="15" customHeight="1">
      <c r="A83" s="2136"/>
      <c r="B83" s="2141"/>
      <c r="C83" s="2142"/>
      <c r="D83" s="2142"/>
      <c r="E83" s="2142"/>
      <c r="F83" s="2143"/>
      <c r="G83" s="2148"/>
      <c r="H83" s="2142"/>
      <c r="I83" s="2142"/>
      <c r="J83" s="2142"/>
      <c r="K83" s="2143"/>
      <c r="L83" s="2152"/>
      <c r="M83" s="2153"/>
      <c r="N83" s="2155"/>
      <c r="O83" s="2155"/>
      <c r="P83" s="2155"/>
      <c r="Q83" s="2168" t="str">
        <f>IFERROR(VLOOKUP(U83,リスト!$AW$1:$AY$44,2,0),"")</f>
        <v/>
      </c>
      <c r="R83" s="2169"/>
      <c r="S83" s="2170" t="str">
        <f>IFERROR(VLOOKUP(U83,リスト!$AW$1:$AY$44,3,0),"")</f>
        <v/>
      </c>
      <c r="T83" s="2171"/>
      <c r="U83" s="362"/>
      <c r="V83" s="2162"/>
      <c r="W83" s="2163"/>
      <c r="X83" s="2163"/>
      <c r="Y83" s="2163"/>
      <c r="Z83" s="2164"/>
      <c r="AA83" s="2255"/>
      <c r="AB83" s="2256"/>
      <c r="AC83" s="2256"/>
    </row>
    <row r="84" spans="1:29" s="299" customFormat="1" ht="15" customHeight="1">
      <c r="A84" s="2136"/>
      <c r="B84" s="2141"/>
      <c r="C84" s="2142"/>
      <c r="D84" s="2142"/>
      <c r="E84" s="2142"/>
      <c r="F84" s="2143"/>
      <c r="G84" s="2148"/>
      <c r="H84" s="2142"/>
      <c r="I84" s="2142"/>
      <c r="J84" s="2142"/>
      <c r="K84" s="2143"/>
      <c r="L84" s="2152"/>
      <c r="M84" s="2153"/>
      <c r="N84" s="2155"/>
      <c r="O84" s="2155"/>
      <c r="P84" s="2155"/>
      <c r="Q84" s="2168" t="str">
        <f>IFERROR(VLOOKUP(U84,リスト!$AW$1:$AY$44,2,0),"")</f>
        <v/>
      </c>
      <c r="R84" s="2169"/>
      <c r="S84" s="2170" t="str">
        <f>IFERROR(VLOOKUP(U84,リスト!$AW$1:$AY$44,3,0),"")</f>
        <v/>
      </c>
      <c r="T84" s="2171"/>
      <c r="U84" s="362"/>
      <c r="V84" s="2162"/>
      <c r="W84" s="2163"/>
      <c r="X84" s="2163"/>
      <c r="Y84" s="2163"/>
      <c r="Z84" s="2164"/>
      <c r="AA84" s="2255"/>
      <c r="AB84" s="2256"/>
      <c r="AC84" s="2256"/>
    </row>
    <row r="85" spans="1:29" s="299" customFormat="1" ht="15" customHeight="1">
      <c r="A85" s="2136"/>
      <c r="B85" s="2141"/>
      <c r="C85" s="2142"/>
      <c r="D85" s="2142"/>
      <c r="E85" s="2142"/>
      <c r="F85" s="2143"/>
      <c r="G85" s="2148"/>
      <c r="H85" s="2142"/>
      <c r="I85" s="2142"/>
      <c r="J85" s="2142"/>
      <c r="K85" s="2143"/>
      <c r="L85" s="2152"/>
      <c r="M85" s="2153"/>
      <c r="N85" s="2155"/>
      <c r="O85" s="2155"/>
      <c r="P85" s="2155"/>
      <c r="Q85" s="2168" t="str">
        <f>IFERROR(VLOOKUP(U85,リスト!$AW$1:$AY$44,2,0),"")</f>
        <v/>
      </c>
      <c r="R85" s="2169"/>
      <c r="S85" s="2170" t="str">
        <f>IFERROR(VLOOKUP(U85,リスト!$AW$1:$AY$44,3,0),"")</f>
        <v/>
      </c>
      <c r="T85" s="2171"/>
      <c r="U85" s="362"/>
      <c r="V85" s="2162"/>
      <c r="W85" s="2163"/>
      <c r="X85" s="2163"/>
      <c r="Y85" s="2163"/>
      <c r="Z85" s="2164"/>
      <c r="AA85" s="2255"/>
      <c r="AB85" s="2256"/>
      <c r="AC85" s="2256"/>
    </row>
    <row r="86" spans="1:29" s="299" customFormat="1" ht="15" customHeight="1">
      <c r="A86" s="2136"/>
      <c r="B86" s="2141"/>
      <c r="C86" s="2142"/>
      <c r="D86" s="2142"/>
      <c r="E86" s="2142"/>
      <c r="F86" s="2143"/>
      <c r="G86" s="2148"/>
      <c r="H86" s="2142"/>
      <c r="I86" s="2142"/>
      <c r="J86" s="2142"/>
      <c r="K86" s="2143"/>
      <c r="L86" s="2152"/>
      <c r="M86" s="2153"/>
      <c r="N86" s="2155"/>
      <c r="O86" s="2155"/>
      <c r="P86" s="2155"/>
      <c r="Q86" s="2168" t="str">
        <f>IFERROR(VLOOKUP(U86,リスト!$AW$1:$AY$44,2,0),"")</f>
        <v/>
      </c>
      <c r="R86" s="2169"/>
      <c r="S86" s="2170" t="str">
        <f>IFERROR(VLOOKUP(U86,リスト!$AW$1:$AY$44,3,0),"")</f>
        <v/>
      </c>
      <c r="T86" s="2171"/>
      <c r="U86" s="362"/>
      <c r="V86" s="2162"/>
      <c r="W86" s="2163"/>
      <c r="X86" s="2163"/>
      <c r="Y86" s="2163"/>
      <c r="Z86" s="2164"/>
      <c r="AA86" s="2255"/>
      <c r="AB86" s="2256"/>
      <c r="AC86" s="2256"/>
    </row>
    <row r="87" spans="1:29" s="299" customFormat="1" ht="15" customHeight="1">
      <c r="A87" s="2137"/>
      <c r="B87" s="2144"/>
      <c r="C87" s="2145"/>
      <c r="D87" s="2145"/>
      <c r="E87" s="2145"/>
      <c r="F87" s="2146"/>
      <c r="G87" s="2149"/>
      <c r="H87" s="2145"/>
      <c r="I87" s="2145"/>
      <c r="J87" s="2145"/>
      <c r="K87" s="2146"/>
      <c r="L87" s="369"/>
      <c r="M87" s="370" t="s">
        <v>418</v>
      </c>
      <c r="N87" s="2156"/>
      <c r="O87" s="2156"/>
      <c r="P87" s="2156"/>
      <c r="Q87" s="2172" t="str">
        <f>IFERROR(VLOOKUP(U87,リスト!$AW$1:$AY$44,2,0),"")</f>
        <v/>
      </c>
      <c r="R87" s="2173"/>
      <c r="S87" s="2174" t="str">
        <f>IFERROR(VLOOKUP(U87,リスト!$AW$1:$AY$44,3,0),"")</f>
        <v/>
      </c>
      <c r="T87" s="2175"/>
      <c r="U87" s="363"/>
      <c r="V87" s="2165"/>
      <c r="W87" s="2166"/>
      <c r="X87" s="2166"/>
      <c r="Y87" s="2166"/>
      <c r="Z87" s="2167"/>
      <c r="AA87" s="2255"/>
      <c r="AB87" s="2256"/>
      <c r="AC87" s="2256"/>
    </row>
    <row r="88" spans="1:29" s="299" customFormat="1" ht="15" customHeight="1">
      <c r="A88" s="1391">
        <v>3</v>
      </c>
      <c r="B88" s="2176"/>
      <c r="C88" s="2177"/>
      <c r="D88" s="2177"/>
      <c r="E88" s="2177"/>
      <c r="F88" s="2178"/>
      <c r="G88" s="2179"/>
      <c r="H88" s="2177"/>
      <c r="I88" s="2177"/>
      <c r="J88" s="2177"/>
      <c r="K88" s="2178"/>
      <c r="L88" s="2180"/>
      <c r="M88" s="2181"/>
      <c r="N88" s="2182"/>
      <c r="O88" s="2182"/>
      <c r="P88" s="2182"/>
      <c r="Q88" s="2185" t="str">
        <f>IFERROR(VLOOKUP(U88,リスト!$AW$1:$AY$44,2,0),"")</f>
        <v/>
      </c>
      <c r="R88" s="2186"/>
      <c r="S88" s="2187" t="str">
        <f>IFERROR(VLOOKUP(U88,リスト!$AW$1:$AY$44,3,0),"")</f>
        <v/>
      </c>
      <c r="T88" s="2188"/>
      <c r="U88" s="86"/>
      <c r="V88" s="2189"/>
      <c r="W88" s="2190"/>
      <c r="X88" s="2190"/>
      <c r="Y88" s="2190"/>
      <c r="Z88" s="2191"/>
      <c r="AA88" s="2253"/>
      <c r="AB88" s="2254"/>
      <c r="AC88" s="2254"/>
    </row>
    <row r="89" spans="1:29" s="299" customFormat="1" ht="15" customHeight="1">
      <c r="A89" s="1392"/>
      <c r="B89" s="1394"/>
      <c r="C89" s="1349"/>
      <c r="D89" s="1349"/>
      <c r="E89" s="1349"/>
      <c r="F89" s="1350"/>
      <c r="G89" s="1348"/>
      <c r="H89" s="1349"/>
      <c r="I89" s="1349"/>
      <c r="J89" s="1349"/>
      <c r="K89" s="1350"/>
      <c r="L89" s="1356"/>
      <c r="M89" s="1357"/>
      <c r="N89" s="1359"/>
      <c r="O89" s="1359"/>
      <c r="P89" s="1359"/>
      <c r="Q89" s="1361" t="str">
        <f>IFERROR(VLOOKUP(U89,リスト!$AW$1:$AY$44,2,0),"")</f>
        <v/>
      </c>
      <c r="R89" s="1362"/>
      <c r="S89" s="2078" t="str">
        <f>IFERROR(VLOOKUP(U89,リスト!$AW$1:$AY$44,3,0),"")</f>
        <v/>
      </c>
      <c r="T89" s="2080"/>
      <c r="U89" s="87"/>
      <c r="V89" s="1383"/>
      <c r="W89" s="1384"/>
      <c r="X89" s="1384"/>
      <c r="Y89" s="1384"/>
      <c r="Z89" s="1385"/>
      <c r="AA89" s="2255"/>
      <c r="AB89" s="2256"/>
      <c r="AC89" s="2256"/>
    </row>
    <row r="90" spans="1:29" s="299" customFormat="1" ht="15" customHeight="1">
      <c r="A90" s="1392"/>
      <c r="B90" s="1394"/>
      <c r="C90" s="1349"/>
      <c r="D90" s="1349"/>
      <c r="E90" s="1349"/>
      <c r="F90" s="1350"/>
      <c r="G90" s="1348"/>
      <c r="H90" s="1349"/>
      <c r="I90" s="1349"/>
      <c r="J90" s="1349"/>
      <c r="K90" s="1350"/>
      <c r="L90" s="1356"/>
      <c r="M90" s="1357"/>
      <c r="N90" s="1359"/>
      <c r="O90" s="1359"/>
      <c r="P90" s="1359"/>
      <c r="Q90" s="1361" t="str">
        <f>IFERROR(VLOOKUP(U90,リスト!$AW$1:$AY$44,2,0),"")</f>
        <v/>
      </c>
      <c r="R90" s="1362"/>
      <c r="S90" s="2078" t="str">
        <f>IFERROR(VLOOKUP(U90,リスト!$AW$1:$AY$44,3,0),"")</f>
        <v/>
      </c>
      <c r="T90" s="2080"/>
      <c r="U90" s="87"/>
      <c r="V90" s="1383"/>
      <c r="W90" s="1384"/>
      <c r="X90" s="1384"/>
      <c r="Y90" s="1384"/>
      <c r="Z90" s="1385"/>
      <c r="AA90" s="2255"/>
      <c r="AB90" s="2256"/>
      <c r="AC90" s="2256"/>
    </row>
    <row r="91" spans="1:29" s="299" customFormat="1" ht="15" customHeight="1">
      <c r="A91" s="1392"/>
      <c r="B91" s="1394"/>
      <c r="C91" s="1349"/>
      <c r="D91" s="1349"/>
      <c r="E91" s="1349"/>
      <c r="F91" s="1350"/>
      <c r="G91" s="1348"/>
      <c r="H91" s="1349"/>
      <c r="I91" s="1349"/>
      <c r="J91" s="1349"/>
      <c r="K91" s="1350"/>
      <c r="L91" s="1356"/>
      <c r="M91" s="1357"/>
      <c r="N91" s="1359"/>
      <c r="O91" s="1359"/>
      <c r="P91" s="1359"/>
      <c r="Q91" s="1361" t="str">
        <f>IFERROR(VLOOKUP(U91,リスト!$AW$1:$AY$44,2,0),"")</f>
        <v/>
      </c>
      <c r="R91" s="1362"/>
      <c r="S91" s="2078" t="str">
        <f>IFERROR(VLOOKUP(U91,リスト!$AW$1:$AY$44,3,0),"")</f>
        <v/>
      </c>
      <c r="T91" s="2080"/>
      <c r="U91" s="87"/>
      <c r="V91" s="1383"/>
      <c r="W91" s="1384"/>
      <c r="X91" s="1384"/>
      <c r="Y91" s="1384"/>
      <c r="Z91" s="1385"/>
      <c r="AA91" s="2255"/>
      <c r="AB91" s="2256"/>
      <c r="AC91" s="2256"/>
    </row>
    <row r="92" spans="1:29" s="299" customFormat="1" ht="15" customHeight="1">
      <c r="A92" s="1392"/>
      <c r="B92" s="1394"/>
      <c r="C92" s="1349"/>
      <c r="D92" s="1349"/>
      <c r="E92" s="1349"/>
      <c r="F92" s="1350"/>
      <c r="G92" s="1348"/>
      <c r="H92" s="1349"/>
      <c r="I92" s="1349"/>
      <c r="J92" s="1349"/>
      <c r="K92" s="1350"/>
      <c r="L92" s="1356"/>
      <c r="M92" s="1357"/>
      <c r="N92" s="1359"/>
      <c r="O92" s="1359"/>
      <c r="P92" s="1359"/>
      <c r="Q92" s="1361" t="str">
        <f>IFERROR(VLOOKUP(U92,リスト!$AW$1:$AY$44,2,0),"")</f>
        <v/>
      </c>
      <c r="R92" s="1362"/>
      <c r="S92" s="2078" t="str">
        <f>IFERROR(VLOOKUP(U92,リスト!$AW$1:$AY$44,3,0),"")</f>
        <v/>
      </c>
      <c r="T92" s="2080"/>
      <c r="U92" s="87"/>
      <c r="V92" s="1383"/>
      <c r="W92" s="1384"/>
      <c r="X92" s="1384"/>
      <c r="Y92" s="1384"/>
      <c r="Z92" s="1385"/>
      <c r="AA92" s="2255"/>
      <c r="AB92" s="2256"/>
      <c r="AC92" s="2256"/>
    </row>
    <row r="93" spans="1:29" s="299" customFormat="1" ht="15" customHeight="1">
      <c r="A93" s="1411"/>
      <c r="B93" s="1285"/>
      <c r="C93" s="1286"/>
      <c r="D93" s="1286"/>
      <c r="E93" s="1286"/>
      <c r="F93" s="1414"/>
      <c r="G93" s="1415"/>
      <c r="H93" s="1286"/>
      <c r="I93" s="1286"/>
      <c r="J93" s="1286"/>
      <c r="K93" s="1414"/>
      <c r="L93" s="367"/>
      <c r="M93" s="368" t="s">
        <v>418</v>
      </c>
      <c r="N93" s="1416"/>
      <c r="O93" s="1416"/>
      <c r="P93" s="1416"/>
      <c r="Q93" s="1363" t="str">
        <f>IFERROR(VLOOKUP(U93,リスト!$AW$1:$AY$44,2,0),"")</f>
        <v/>
      </c>
      <c r="R93" s="1413"/>
      <c r="S93" s="2081" t="str">
        <f>IFERROR(VLOOKUP(U93,リスト!$AW$1:$AY$44,3,0),"")</f>
        <v/>
      </c>
      <c r="T93" s="2082"/>
      <c r="U93" s="88"/>
      <c r="V93" s="1386"/>
      <c r="W93" s="1387"/>
      <c r="X93" s="1387"/>
      <c r="Y93" s="1387"/>
      <c r="Z93" s="1388"/>
      <c r="AA93" s="2255"/>
      <c r="AB93" s="2256"/>
      <c r="AC93" s="2256"/>
    </row>
    <row r="94" spans="1:29" s="299" customFormat="1" ht="15" customHeight="1">
      <c r="A94" s="1391">
        <v>4</v>
      </c>
      <c r="B94" s="2176"/>
      <c r="C94" s="2177"/>
      <c r="D94" s="2177"/>
      <c r="E94" s="2177"/>
      <c r="F94" s="2178"/>
      <c r="G94" s="2179"/>
      <c r="H94" s="2177"/>
      <c r="I94" s="2177"/>
      <c r="J94" s="2177"/>
      <c r="K94" s="2178"/>
      <c r="L94" s="2180"/>
      <c r="M94" s="2181"/>
      <c r="N94" s="2182"/>
      <c r="O94" s="2192"/>
      <c r="P94" s="2192"/>
      <c r="Q94" s="1361" t="str">
        <f>IFERROR(VLOOKUP(U94,リスト!$AW$1:$AY$44,2,0),"")</f>
        <v/>
      </c>
      <c r="R94" s="1365"/>
      <c r="S94" s="2078" t="str">
        <f>IFERROR(VLOOKUP(U94,リスト!$AW$1:$AY$44,3,0),"")</f>
        <v/>
      </c>
      <c r="T94" s="2079"/>
      <c r="U94" s="86"/>
      <c r="V94" s="2189"/>
      <c r="W94" s="2190"/>
      <c r="X94" s="2190"/>
      <c r="Y94" s="2190"/>
      <c r="Z94" s="2191"/>
      <c r="AA94" s="2253"/>
      <c r="AB94" s="2254"/>
      <c r="AC94" s="2254"/>
    </row>
    <row r="95" spans="1:29" s="299" customFormat="1" ht="15" customHeight="1">
      <c r="A95" s="1392"/>
      <c r="B95" s="1394"/>
      <c r="C95" s="1349"/>
      <c r="D95" s="1349"/>
      <c r="E95" s="1349"/>
      <c r="F95" s="1350"/>
      <c r="G95" s="1348"/>
      <c r="H95" s="1349"/>
      <c r="I95" s="1349"/>
      <c r="J95" s="1349"/>
      <c r="K95" s="1350"/>
      <c r="L95" s="1356"/>
      <c r="M95" s="1357"/>
      <c r="N95" s="1359"/>
      <c r="O95" s="1407"/>
      <c r="P95" s="1407"/>
      <c r="Q95" s="1361" t="str">
        <f>IFERROR(VLOOKUP(U95,リスト!$AW$1:$AY$44,2,0),"")</f>
        <v/>
      </c>
      <c r="R95" s="1362"/>
      <c r="S95" s="2078" t="str">
        <f>IFERROR(VLOOKUP(U95,リスト!$AW$1:$AY$44,3,0),"")</f>
        <v/>
      </c>
      <c r="T95" s="2080"/>
      <c r="U95" s="87"/>
      <c r="V95" s="1383"/>
      <c r="W95" s="1384"/>
      <c r="X95" s="1384"/>
      <c r="Y95" s="1384"/>
      <c r="Z95" s="1385"/>
      <c r="AA95" s="2255"/>
      <c r="AB95" s="2256"/>
      <c r="AC95" s="2256"/>
    </row>
    <row r="96" spans="1:29" s="299" customFormat="1" ht="15" customHeight="1">
      <c r="A96" s="1392"/>
      <c r="B96" s="1394"/>
      <c r="C96" s="1349"/>
      <c r="D96" s="1349"/>
      <c r="E96" s="1349"/>
      <c r="F96" s="1350"/>
      <c r="G96" s="1348"/>
      <c r="H96" s="1349"/>
      <c r="I96" s="1349"/>
      <c r="J96" s="1349"/>
      <c r="K96" s="1350"/>
      <c r="L96" s="1356"/>
      <c r="M96" s="1357"/>
      <c r="N96" s="1359"/>
      <c r="O96" s="1407"/>
      <c r="P96" s="1407"/>
      <c r="Q96" s="1361" t="str">
        <f>IFERROR(VLOOKUP(U96,リスト!$AW$1:$AY$44,2,0),"")</f>
        <v/>
      </c>
      <c r="R96" s="1365"/>
      <c r="S96" s="2078" t="str">
        <f>IFERROR(VLOOKUP(U96,リスト!$AW$1:$AY$44,3,0),"")</f>
        <v/>
      </c>
      <c r="T96" s="2079"/>
      <c r="U96" s="87"/>
      <c r="V96" s="1383"/>
      <c r="W96" s="1384"/>
      <c r="X96" s="1384"/>
      <c r="Y96" s="1384"/>
      <c r="Z96" s="1385"/>
      <c r="AA96" s="2255"/>
      <c r="AB96" s="2256"/>
      <c r="AC96" s="2256"/>
    </row>
    <row r="97" spans="1:29" s="299" customFormat="1" ht="15" customHeight="1">
      <c r="A97" s="1392"/>
      <c r="B97" s="1394"/>
      <c r="C97" s="1349"/>
      <c r="D97" s="1349"/>
      <c r="E97" s="1349"/>
      <c r="F97" s="1350"/>
      <c r="G97" s="1348"/>
      <c r="H97" s="1349"/>
      <c r="I97" s="1349"/>
      <c r="J97" s="1349"/>
      <c r="K97" s="1350"/>
      <c r="L97" s="1356"/>
      <c r="M97" s="1357"/>
      <c r="N97" s="1359"/>
      <c r="O97" s="1407"/>
      <c r="P97" s="1407"/>
      <c r="Q97" s="1361" t="str">
        <f>IFERROR(VLOOKUP(U97,リスト!$AW$1:$AY$44,2,0),"")</f>
        <v/>
      </c>
      <c r="R97" s="1365"/>
      <c r="S97" s="2078" t="str">
        <f>IFERROR(VLOOKUP(U97,リスト!$AW$1:$AY$44,3,0),"")</f>
        <v/>
      </c>
      <c r="T97" s="2080"/>
      <c r="U97" s="87"/>
      <c r="V97" s="1383"/>
      <c r="W97" s="1384"/>
      <c r="X97" s="1384"/>
      <c r="Y97" s="1384"/>
      <c r="Z97" s="1385"/>
      <c r="AA97" s="2255"/>
      <c r="AB97" s="2256"/>
      <c r="AC97" s="2256"/>
    </row>
    <row r="98" spans="1:29" s="299" customFormat="1" ht="15" customHeight="1">
      <c r="A98" s="1392"/>
      <c r="B98" s="1394"/>
      <c r="C98" s="1349"/>
      <c r="D98" s="1349"/>
      <c r="E98" s="1349"/>
      <c r="F98" s="1350"/>
      <c r="G98" s="1348"/>
      <c r="H98" s="1349"/>
      <c r="I98" s="1349"/>
      <c r="J98" s="1349"/>
      <c r="K98" s="1350"/>
      <c r="L98" s="1356"/>
      <c r="M98" s="1357"/>
      <c r="N98" s="1359"/>
      <c r="O98" s="1407"/>
      <c r="P98" s="1407"/>
      <c r="Q98" s="1361" t="str">
        <f>IFERROR(VLOOKUP(U98,リスト!$AW$1:$AY$44,2,0),"")</f>
        <v/>
      </c>
      <c r="R98" s="1362"/>
      <c r="S98" s="2078" t="str">
        <f>IFERROR(VLOOKUP(U98,リスト!$AW$1:$AY$44,3,0),"")</f>
        <v/>
      </c>
      <c r="T98" s="2079"/>
      <c r="U98" s="87"/>
      <c r="V98" s="1383"/>
      <c r="W98" s="1384"/>
      <c r="X98" s="1384"/>
      <c r="Y98" s="1384"/>
      <c r="Z98" s="1385"/>
      <c r="AA98" s="2255"/>
      <c r="AB98" s="2256"/>
      <c r="AC98" s="2256"/>
    </row>
    <row r="99" spans="1:29" s="299" customFormat="1" ht="15" customHeight="1">
      <c r="A99" s="1411"/>
      <c r="B99" s="1412"/>
      <c r="C99" s="1352"/>
      <c r="D99" s="1352"/>
      <c r="E99" s="1352"/>
      <c r="F99" s="1353"/>
      <c r="G99" s="1351"/>
      <c r="H99" s="1352"/>
      <c r="I99" s="1352"/>
      <c r="J99" s="1352"/>
      <c r="K99" s="1353"/>
      <c r="L99" s="367"/>
      <c r="M99" s="368" t="s">
        <v>418</v>
      </c>
      <c r="N99" s="1360"/>
      <c r="O99" s="1408"/>
      <c r="P99" s="1408"/>
      <c r="Q99" s="1363" t="str">
        <f>IFERROR(VLOOKUP(U99,リスト!$AW$1:$AY$44,2,0),"")</f>
        <v/>
      </c>
      <c r="R99" s="1364"/>
      <c r="S99" s="2081" t="str">
        <f>IFERROR(VLOOKUP(U99,リスト!$AW$1:$AY$44,3,0),"")</f>
        <v/>
      </c>
      <c r="T99" s="2082"/>
      <c r="U99" s="88"/>
      <c r="V99" s="1386"/>
      <c r="W99" s="1387"/>
      <c r="X99" s="1387"/>
      <c r="Y99" s="1387"/>
      <c r="Z99" s="1388"/>
      <c r="AA99" s="2255"/>
      <c r="AB99" s="2256"/>
      <c r="AC99" s="2256"/>
    </row>
    <row r="100" spans="1:29" s="299" customFormat="1" ht="15" customHeight="1">
      <c r="A100" s="1391">
        <v>5</v>
      </c>
      <c r="B100" s="2176"/>
      <c r="C100" s="2177"/>
      <c r="D100" s="2177"/>
      <c r="E100" s="2177"/>
      <c r="F100" s="2178"/>
      <c r="G100" s="2179"/>
      <c r="H100" s="2177"/>
      <c r="I100" s="2177"/>
      <c r="J100" s="2177"/>
      <c r="K100" s="2178"/>
      <c r="L100" s="2180"/>
      <c r="M100" s="2181"/>
      <c r="N100" s="2182"/>
      <c r="O100" s="2192"/>
      <c r="P100" s="2192"/>
      <c r="Q100" s="1361" t="str">
        <f>IFERROR(VLOOKUP(U100,リスト!$AW$1:$AY$44,2,0),"")</f>
        <v/>
      </c>
      <c r="R100" s="1365"/>
      <c r="S100" s="2078" t="str">
        <f>IFERROR(VLOOKUP(U100,リスト!$AW$1:$AY$44,3,0),"")</f>
        <v/>
      </c>
      <c r="T100" s="2079"/>
      <c r="U100" s="86"/>
      <c r="V100" s="2189"/>
      <c r="W100" s="2190"/>
      <c r="X100" s="2190"/>
      <c r="Y100" s="2190"/>
      <c r="Z100" s="2191"/>
      <c r="AA100" s="2253"/>
      <c r="AB100" s="2254"/>
      <c r="AC100" s="2254"/>
    </row>
    <row r="101" spans="1:29" s="299" customFormat="1" ht="15" customHeight="1">
      <c r="A101" s="1392"/>
      <c r="B101" s="1394"/>
      <c r="C101" s="1349"/>
      <c r="D101" s="1349"/>
      <c r="E101" s="1349"/>
      <c r="F101" s="1350"/>
      <c r="G101" s="1348"/>
      <c r="H101" s="1349"/>
      <c r="I101" s="1349"/>
      <c r="J101" s="1349"/>
      <c r="K101" s="1350"/>
      <c r="L101" s="1356"/>
      <c r="M101" s="1357"/>
      <c r="N101" s="1359"/>
      <c r="O101" s="1407"/>
      <c r="P101" s="1407"/>
      <c r="Q101" s="1361" t="str">
        <f>IFERROR(VLOOKUP(U101,リスト!$AW$1:$AY$44,2,0),"")</f>
        <v/>
      </c>
      <c r="R101" s="1362"/>
      <c r="S101" s="2078" t="str">
        <f>IFERROR(VLOOKUP(U101,リスト!$AW$1:$AY$44,3,0),"")</f>
        <v/>
      </c>
      <c r="T101" s="2080"/>
      <c r="U101" s="87"/>
      <c r="V101" s="1383"/>
      <c r="W101" s="1384"/>
      <c r="X101" s="1384"/>
      <c r="Y101" s="1384"/>
      <c r="Z101" s="1385"/>
      <c r="AA101" s="2255"/>
      <c r="AB101" s="2256"/>
      <c r="AC101" s="2256"/>
    </row>
    <row r="102" spans="1:29" s="299" customFormat="1" ht="15" customHeight="1">
      <c r="A102" s="1392"/>
      <c r="B102" s="1394"/>
      <c r="C102" s="1349"/>
      <c r="D102" s="1349"/>
      <c r="E102" s="1349"/>
      <c r="F102" s="1350"/>
      <c r="G102" s="1348"/>
      <c r="H102" s="1349"/>
      <c r="I102" s="1349"/>
      <c r="J102" s="1349"/>
      <c r="K102" s="1350"/>
      <c r="L102" s="1356"/>
      <c r="M102" s="1357"/>
      <c r="N102" s="1359"/>
      <c r="O102" s="1407"/>
      <c r="P102" s="1407"/>
      <c r="Q102" s="1361" t="str">
        <f>IFERROR(VLOOKUP(U102,リスト!$AW$1:$AY$44,2,0),"")</f>
        <v/>
      </c>
      <c r="R102" s="1365"/>
      <c r="S102" s="2078" t="str">
        <f>IFERROR(VLOOKUP(U102,リスト!$AW$1:$AY$44,3,0),"")</f>
        <v/>
      </c>
      <c r="T102" s="2079"/>
      <c r="U102" s="87"/>
      <c r="V102" s="1383"/>
      <c r="W102" s="1384"/>
      <c r="X102" s="1384"/>
      <c r="Y102" s="1384"/>
      <c r="Z102" s="1385"/>
      <c r="AA102" s="2255"/>
      <c r="AB102" s="2256"/>
      <c r="AC102" s="2256"/>
    </row>
    <row r="103" spans="1:29" s="299" customFormat="1" ht="15" customHeight="1">
      <c r="A103" s="1392"/>
      <c r="B103" s="1394"/>
      <c r="C103" s="1349"/>
      <c r="D103" s="1349"/>
      <c r="E103" s="1349"/>
      <c r="F103" s="1350"/>
      <c r="G103" s="1348"/>
      <c r="H103" s="1349"/>
      <c r="I103" s="1349"/>
      <c r="J103" s="1349"/>
      <c r="K103" s="1350"/>
      <c r="L103" s="1356"/>
      <c r="M103" s="1357"/>
      <c r="N103" s="1359"/>
      <c r="O103" s="1407"/>
      <c r="P103" s="1407"/>
      <c r="Q103" s="1361" t="str">
        <f>IFERROR(VLOOKUP(U103,リスト!$AW$1:$AY$44,2,0),"")</f>
        <v/>
      </c>
      <c r="R103" s="1365"/>
      <c r="S103" s="2078" t="str">
        <f>IFERROR(VLOOKUP(U103,リスト!$AW$1:$AY$44,3,0),"")</f>
        <v/>
      </c>
      <c r="T103" s="2080"/>
      <c r="U103" s="87"/>
      <c r="V103" s="1383"/>
      <c r="W103" s="1384"/>
      <c r="X103" s="1384"/>
      <c r="Y103" s="1384"/>
      <c r="Z103" s="1385"/>
      <c r="AA103" s="2255"/>
      <c r="AB103" s="2256"/>
      <c r="AC103" s="2256"/>
    </row>
    <row r="104" spans="1:29" s="299" customFormat="1" ht="15" customHeight="1">
      <c r="A104" s="1392"/>
      <c r="B104" s="1394"/>
      <c r="C104" s="1349"/>
      <c r="D104" s="1349"/>
      <c r="E104" s="1349"/>
      <c r="F104" s="1350"/>
      <c r="G104" s="1348"/>
      <c r="H104" s="1349"/>
      <c r="I104" s="1349"/>
      <c r="J104" s="1349"/>
      <c r="K104" s="1350"/>
      <c r="L104" s="1356"/>
      <c r="M104" s="1357"/>
      <c r="N104" s="1359"/>
      <c r="O104" s="1407"/>
      <c r="P104" s="1407"/>
      <c r="Q104" s="1361" t="str">
        <f>IFERROR(VLOOKUP(U104,リスト!$AW$1:$AY$44,2,0),"")</f>
        <v/>
      </c>
      <c r="R104" s="1362"/>
      <c r="S104" s="2078" t="str">
        <f>IFERROR(VLOOKUP(U104,リスト!$AW$1:$AY$44,3,0),"")</f>
        <v/>
      </c>
      <c r="T104" s="2079"/>
      <c r="U104" s="87"/>
      <c r="V104" s="1383"/>
      <c r="W104" s="1384"/>
      <c r="X104" s="1384"/>
      <c r="Y104" s="1384"/>
      <c r="Z104" s="1385"/>
      <c r="AA104" s="2255"/>
      <c r="AB104" s="2256"/>
      <c r="AC104" s="2256"/>
    </row>
    <row r="105" spans="1:29" s="299" customFormat="1" ht="15" customHeight="1">
      <c r="A105" s="1411"/>
      <c r="B105" s="1412"/>
      <c r="C105" s="1352"/>
      <c r="D105" s="1352"/>
      <c r="E105" s="1352"/>
      <c r="F105" s="1353"/>
      <c r="G105" s="1351"/>
      <c r="H105" s="1352"/>
      <c r="I105" s="1352"/>
      <c r="J105" s="1352"/>
      <c r="K105" s="1353"/>
      <c r="L105" s="367"/>
      <c r="M105" s="368" t="s">
        <v>418</v>
      </c>
      <c r="N105" s="1360"/>
      <c r="O105" s="1408"/>
      <c r="P105" s="1408"/>
      <c r="Q105" s="1363" t="str">
        <f>IFERROR(VLOOKUP(U105,リスト!$AW$1:$AY$44,2,0),"")</f>
        <v/>
      </c>
      <c r="R105" s="1364"/>
      <c r="S105" s="2081" t="str">
        <f>IFERROR(VLOOKUP(U105,リスト!$AW$1:$AY$44,3,0),"")</f>
        <v/>
      </c>
      <c r="T105" s="2082"/>
      <c r="U105" s="88"/>
      <c r="V105" s="1386"/>
      <c r="W105" s="1387"/>
      <c r="X105" s="1387"/>
      <c r="Y105" s="1387"/>
      <c r="Z105" s="1388"/>
      <c r="AA105" s="2255"/>
      <c r="AB105" s="2256"/>
      <c r="AC105" s="2256"/>
    </row>
    <row r="106" spans="1:29" s="299" customFormat="1" ht="15" customHeight="1">
      <c r="A106" s="1391">
        <v>6</v>
      </c>
      <c r="B106" s="2176"/>
      <c r="C106" s="2177"/>
      <c r="D106" s="2177"/>
      <c r="E106" s="2177"/>
      <c r="F106" s="2178"/>
      <c r="G106" s="2179"/>
      <c r="H106" s="2177"/>
      <c r="I106" s="2177"/>
      <c r="J106" s="2177"/>
      <c r="K106" s="2178"/>
      <c r="L106" s="2180"/>
      <c r="M106" s="2181"/>
      <c r="N106" s="2182"/>
      <c r="O106" s="2192"/>
      <c r="P106" s="2192"/>
      <c r="Q106" s="1361" t="str">
        <f>IFERROR(VLOOKUP(U106,リスト!$AW$1:$AY$44,2,0),"")</f>
        <v/>
      </c>
      <c r="R106" s="1365"/>
      <c r="S106" s="2078" t="str">
        <f>IFERROR(VLOOKUP(U106,リスト!$AW$1:$AY$44,3,0),"")</f>
        <v/>
      </c>
      <c r="T106" s="2079"/>
      <c r="U106" s="86"/>
      <c r="V106" s="2189"/>
      <c r="W106" s="2190"/>
      <c r="X106" s="2190"/>
      <c r="Y106" s="2190"/>
      <c r="Z106" s="2191"/>
      <c r="AA106" s="2253"/>
      <c r="AB106" s="2254"/>
      <c r="AC106" s="2254"/>
    </row>
    <row r="107" spans="1:29" s="299" customFormat="1" ht="15" customHeight="1">
      <c r="A107" s="1392"/>
      <c r="B107" s="1394"/>
      <c r="C107" s="1349"/>
      <c r="D107" s="1349"/>
      <c r="E107" s="1349"/>
      <c r="F107" s="1350"/>
      <c r="G107" s="1348"/>
      <c r="H107" s="1349"/>
      <c r="I107" s="1349"/>
      <c r="J107" s="1349"/>
      <c r="K107" s="1350"/>
      <c r="L107" s="1356"/>
      <c r="M107" s="1357"/>
      <c r="N107" s="1359"/>
      <c r="O107" s="1407"/>
      <c r="P107" s="1407"/>
      <c r="Q107" s="1361" t="str">
        <f>IFERROR(VLOOKUP(U107,リスト!$AW$1:$AY$44,2,0),"")</f>
        <v/>
      </c>
      <c r="R107" s="1362"/>
      <c r="S107" s="2078" t="str">
        <f>IFERROR(VLOOKUP(U107,リスト!$AW$1:$AY$44,3,0),"")</f>
        <v/>
      </c>
      <c r="T107" s="2080"/>
      <c r="U107" s="87"/>
      <c r="V107" s="1383"/>
      <c r="W107" s="1384"/>
      <c r="X107" s="1384"/>
      <c r="Y107" s="1384"/>
      <c r="Z107" s="1385"/>
      <c r="AA107" s="2255"/>
      <c r="AB107" s="2256"/>
      <c r="AC107" s="2256"/>
    </row>
    <row r="108" spans="1:29" s="299" customFormat="1" ht="15" customHeight="1">
      <c r="A108" s="1392"/>
      <c r="B108" s="1394"/>
      <c r="C108" s="1349"/>
      <c r="D108" s="1349"/>
      <c r="E108" s="1349"/>
      <c r="F108" s="1350"/>
      <c r="G108" s="1348"/>
      <c r="H108" s="1349"/>
      <c r="I108" s="1349"/>
      <c r="J108" s="1349"/>
      <c r="K108" s="1350"/>
      <c r="L108" s="1356"/>
      <c r="M108" s="1357"/>
      <c r="N108" s="1359"/>
      <c r="O108" s="1407"/>
      <c r="P108" s="1407"/>
      <c r="Q108" s="1361" t="str">
        <f>IFERROR(VLOOKUP(U108,リスト!$AW$1:$AY$44,2,0),"")</f>
        <v/>
      </c>
      <c r="R108" s="1365"/>
      <c r="S108" s="2078" t="str">
        <f>IFERROR(VLOOKUP(U108,リスト!$AW$1:$AY$44,3,0),"")</f>
        <v/>
      </c>
      <c r="T108" s="2079"/>
      <c r="U108" s="87"/>
      <c r="V108" s="1383"/>
      <c r="W108" s="1384"/>
      <c r="X108" s="1384"/>
      <c r="Y108" s="1384"/>
      <c r="Z108" s="1385"/>
      <c r="AA108" s="2255"/>
      <c r="AB108" s="2256"/>
      <c r="AC108" s="2256"/>
    </row>
    <row r="109" spans="1:29" s="299" customFormat="1" ht="15" customHeight="1">
      <c r="A109" s="1392"/>
      <c r="B109" s="1394"/>
      <c r="C109" s="1349"/>
      <c r="D109" s="1349"/>
      <c r="E109" s="1349"/>
      <c r="F109" s="1350"/>
      <c r="G109" s="1348"/>
      <c r="H109" s="1349"/>
      <c r="I109" s="1349"/>
      <c r="J109" s="1349"/>
      <c r="K109" s="1350"/>
      <c r="L109" s="1356"/>
      <c r="M109" s="1357"/>
      <c r="N109" s="1359"/>
      <c r="O109" s="1407"/>
      <c r="P109" s="1407"/>
      <c r="Q109" s="1361" t="str">
        <f>IFERROR(VLOOKUP(U109,リスト!$AW$1:$AY$44,2,0),"")</f>
        <v/>
      </c>
      <c r="R109" s="1365"/>
      <c r="S109" s="2078" t="str">
        <f>IFERROR(VLOOKUP(U109,リスト!$AW$1:$AY$44,3,0),"")</f>
        <v/>
      </c>
      <c r="T109" s="2080"/>
      <c r="U109" s="87"/>
      <c r="V109" s="1383"/>
      <c r="W109" s="1384"/>
      <c r="X109" s="1384"/>
      <c r="Y109" s="1384"/>
      <c r="Z109" s="1385"/>
      <c r="AA109" s="2255"/>
      <c r="AB109" s="2256"/>
      <c r="AC109" s="2256"/>
    </row>
    <row r="110" spans="1:29" s="299" customFormat="1" ht="15" customHeight="1">
      <c r="A110" s="1392"/>
      <c r="B110" s="1394"/>
      <c r="C110" s="1349"/>
      <c r="D110" s="1349"/>
      <c r="E110" s="1349"/>
      <c r="F110" s="1350"/>
      <c r="G110" s="1348"/>
      <c r="H110" s="1349"/>
      <c r="I110" s="1349"/>
      <c r="J110" s="1349"/>
      <c r="K110" s="1350"/>
      <c r="L110" s="1356"/>
      <c r="M110" s="1357"/>
      <c r="N110" s="1359"/>
      <c r="O110" s="1407"/>
      <c r="P110" s="1407"/>
      <c r="Q110" s="1361" t="str">
        <f>IFERROR(VLOOKUP(U110,リスト!$AW$1:$AY$44,2,0),"")</f>
        <v/>
      </c>
      <c r="R110" s="1362"/>
      <c r="S110" s="2078" t="str">
        <f>IFERROR(VLOOKUP(U110,リスト!$AW$1:$AY$44,3,0),"")</f>
        <v/>
      </c>
      <c r="T110" s="2079"/>
      <c r="U110" s="87"/>
      <c r="V110" s="1383"/>
      <c r="W110" s="1384"/>
      <c r="X110" s="1384"/>
      <c r="Y110" s="1384"/>
      <c r="Z110" s="1385"/>
      <c r="AA110" s="2255"/>
      <c r="AB110" s="2256"/>
      <c r="AC110" s="2256"/>
    </row>
    <row r="111" spans="1:29" s="299" customFormat="1" ht="15" customHeight="1">
      <c r="A111" s="1411"/>
      <c r="B111" s="1412"/>
      <c r="C111" s="1352"/>
      <c r="D111" s="1352"/>
      <c r="E111" s="1352"/>
      <c r="F111" s="1353"/>
      <c r="G111" s="1351"/>
      <c r="H111" s="1352"/>
      <c r="I111" s="1352"/>
      <c r="J111" s="1352"/>
      <c r="K111" s="1353"/>
      <c r="L111" s="367"/>
      <c r="M111" s="368" t="s">
        <v>418</v>
      </c>
      <c r="N111" s="1360"/>
      <c r="O111" s="1408"/>
      <c r="P111" s="1408"/>
      <c r="Q111" s="1363" t="str">
        <f>IFERROR(VLOOKUP(U111,リスト!$AW$1:$AY$44,2,0),"")</f>
        <v/>
      </c>
      <c r="R111" s="1364"/>
      <c r="S111" s="2081" t="str">
        <f>IFERROR(VLOOKUP(U111,リスト!$AW$1:$AY$44,3,0),"")</f>
        <v/>
      </c>
      <c r="T111" s="2082"/>
      <c r="U111" s="88"/>
      <c r="V111" s="1386"/>
      <c r="W111" s="1387"/>
      <c r="X111" s="1387"/>
      <c r="Y111" s="1387"/>
      <c r="Z111" s="1388"/>
      <c r="AA111" s="2255"/>
      <c r="AB111" s="2256"/>
      <c r="AC111" s="2256"/>
    </row>
    <row r="112" spans="1:29" s="299" customFormat="1" ht="15" customHeight="1">
      <c r="A112" s="1391">
        <v>7</v>
      </c>
      <c r="B112" s="2176"/>
      <c r="C112" s="2177"/>
      <c r="D112" s="2177"/>
      <c r="E112" s="2177"/>
      <c r="F112" s="2178"/>
      <c r="G112" s="2179"/>
      <c r="H112" s="2177"/>
      <c r="I112" s="2177"/>
      <c r="J112" s="2177"/>
      <c r="K112" s="2178"/>
      <c r="L112" s="2180"/>
      <c r="M112" s="2181"/>
      <c r="N112" s="2182"/>
      <c r="O112" s="2192"/>
      <c r="P112" s="2192"/>
      <c r="Q112" s="1361" t="str">
        <f>IFERROR(VLOOKUP(U112,リスト!$AW$1:$AY$44,2,0),"")</f>
        <v/>
      </c>
      <c r="R112" s="1365"/>
      <c r="S112" s="2078" t="str">
        <f>IFERROR(VLOOKUP(U112,リスト!$AW$1:$AY$44,3,0),"")</f>
        <v/>
      </c>
      <c r="T112" s="2079"/>
      <c r="U112" s="86"/>
      <c r="V112" s="2189"/>
      <c r="W112" s="2190"/>
      <c r="X112" s="2190"/>
      <c r="Y112" s="2190"/>
      <c r="Z112" s="2191"/>
      <c r="AA112" s="2253"/>
      <c r="AB112" s="2254"/>
      <c r="AC112" s="2254"/>
    </row>
    <row r="113" spans="1:29" s="299" customFormat="1" ht="15" customHeight="1">
      <c r="A113" s="1392"/>
      <c r="B113" s="1394"/>
      <c r="C113" s="1349"/>
      <c r="D113" s="1349"/>
      <c r="E113" s="1349"/>
      <c r="F113" s="1350"/>
      <c r="G113" s="1348"/>
      <c r="H113" s="1349"/>
      <c r="I113" s="1349"/>
      <c r="J113" s="1349"/>
      <c r="K113" s="1350"/>
      <c r="L113" s="1356"/>
      <c r="M113" s="1357"/>
      <c r="N113" s="1359"/>
      <c r="O113" s="1407"/>
      <c r="P113" s="1407"/>
      <c r="Q113" s="1361" t="str">
        <f>IFERROR(VLOOKUP(U113,リスト!$AW$1:$AY$44,2,0),"")</f>
        <v/>
      </c>
      <c r="R113" s="1362"/>
      <c r="S113" s="2078" t="str">
        <f>IFERROR(VLOOKUP(U113,リスト!$AW$1:$AY$44,3,0),"")</f>
        <v/>
      </c>
      <c r="T113" s="2080"/>
      <c r="U113" s="87"/>
      <c r="V113" s="1383"/>
      <c r="W113" s="1384"/>
      <c r="X113" s="1384"/>
      <c r="Y113" s="1384"/>
      <c r="Z113" s="1385"/>
      <c r="AA113" s="2255"/>
      <c r="AB113" s="2256"/>
      <c r="AC113" s="2256"/>
    </row>
    <row r="114" spans="1:29" s="299" customFormat="1" ht="15" customHeight="1">
      <c r="A114" s="1392"/>
      <c r="B114" s="1394"/>
      <c r="C114" s="1349"/>
      <c r="D114" s="1349"/>
      <c r="E114" s="1349"/>
      <c r="F114" s="1350"/>
      <c r="G114" s="1348"/>
      <c r="H114" s="1349"/>
      <c r="I114" s="1349"/>
      <c r="J114" s="1349"/>
      <c r="K114" s="1350"/>
      <c r="L114" s="1356"/>
      <c r="M114" s="1357"/>
      <c r="N114" s="1359"/>
      <c r="O114" s="1407"/>
      <c r="P114" s="1407"/>
      <c r="Q114" s="1361" t="str">
        <f>IFERROR(VLOOKUP(U114,リスト!$AW$1:$AY$44,2,0),"")</f>
        <v/>
      </c>
      <c r="R114" s="1365"/>
      <c r="S114" s="2078" t="str">
        <f>IFERROR(VLOOKUP(U114,リスト!$AW$1:$AY$44,3,0),"")</f>
        <v/>
      </c>
      <c r="T114" s="2079"/>
      <c r="U114" s="87"/>
      <c r="V114" s="1383"/>
      <c r="W114" s="1384"/>
      <c r="X114" s="1384"/>
      <c r="Y114" s="1384"/>
      <c r="Z114" s="1385"/>
      <c r="AA114" s="2255"/>
      <c r="AB114" s="2256"/>
      <c r="AC114" s="2256"/>
    </row>
    <row r="115" spans="1:29" s="299" customFormat="1" ht="15" customHeight="1">
      <c r="A115" s="1392"/>
      <c r="B115" s="1394"/>
      <c r="C115" s="1349"/>
      <c r="D115" s="1349"/>
      <c r="E115" s="1349"/>
      <c r="F115" s="1350"/>
      <c r="G115" s="1348"/>
      <c r="H115" s="1349"/>
      <c r="I115" s="1349"/>
      <c r="J115" s="1349"/>
      <c r="K115" s="1350"/>
      <c r="L115" s="1356"/>
      <c r="M115" s="1357"/>
      <c r="N115" s="1359"/>
      <c r="O115" s="1407"/>
      <c r="P115" s="1407"/>
      <c r="Q115" s="1361" t="str">
        <f>IFERROR(VLOOKUP(U115,リスト!$AW$1:$AY$44,2,0),"")</f>
        <v/>
      </c>
      <c r="R115" s="1365"/>
      <c r="S115" s="2078" t="str">
        <f>IFERROR(VLOOKUP(U115,リスト!$AW$1:$AY$44,3,0),"")</f>
        <v/>
      </c>
      <c r="T115" s="2080"/>
      <c r="U115" s="87"/>
      <c r="V115" s="1383"/>
      <c r="W115" s="1384"/>
      <c r="X115" s="1384"/>
      <c r="Y115" s="1384"/>
      <c r="Z115" s="1385"/>
      <c r="AA115" s="2255"/>
      <c r="AB115" s="2256"/>
      <c r="AC115" s="2256"/>
    </row>
    <row r="116" spans="1:29" s="299" customFormat="1" ht="15" customHeight="1">
      <c r="A116" s="1392"/>
      <c r="B116" s="1394"/>
      <c r="C116" s="1349"/>
      <c r="D116" s="1349"/>
      <c r="E116" s="1349"/>
      <c r="F116" s="1350"/>
      <c r="G116" s="1348"/>
      <c r="H116" s="1349"/>
      <c r="I116" s="1349"/>
      <c r="J116" s="1349"/>
      <c r="K116" s="1350"/>
      <c r="L116" s="1356"/>
      <c r="M116" s="1357"/>
      <c r="N116" s="1359"/>
      <c r="O116" s="1407"/>
      <c r="P116" s="1407"/>
      <c r="Q116" s="1361" t="str">
        <f>IFERROR(VLOOKUP(U116,リスト!$AW$1:$AY$44,2,0),"")</f>
        <v/>
      </c>
      <c r="R116" s="1362"/>
      <c r="S116" s="2078" t="str">
        <f>IFERROR(VLOOKUP(U116,リスト!$AW$1:$AY$44,3,0),"")</f>
        <v/>
      </c>
      <c r="T116" s="2079"/>
      <c r="U116" s="87"/>
      <c r="V116" s="1383"/>
      <c r="W116" s="1384"/>
      <c r="X116" s="1384"/>
      <c r="Y116" s="1384"/>
      <c r="Z116" s="1385"/>
      <c r="AA116" s="2255"/>
      <c r="AB116" s="2256"/>
      <c r="AC116" s="2256"/>
    </row>
    <row r="117" spans="1:29" s="299" customFormat="1" ht="15" customHeight="1">
      <c r="A117" s="1411"/>
      <c r="B117" s="1412"/>
      <c r="C117" s="1352"/>
      <c r="D117" s="1352"/>
      <c r="E117" s="1352"/>
      <c r="F117" s="1353"/>
      <c r="G117" s="1351"/>
      <c r="H117" s="1352"/>
      <c r="I117" s="1352"/>
      <c r="J117" s="1352"/>
      <c r="K117" s="1353"/>
      <c r="L117" s="367"/>
      <c r="M117" s="368" t="s">
        <v>418</v>
      </c>
      <c r="N117" s="1360"/>
      <c r="O117" s="1408"/>
      <c r="P117" s="1408"/>
      <c r="Q117" s="1363" t="str">
        <f>IFERROR(VLOOKUP(U117,リスト!$AW$1:$AY$44,2,0),"")</f>
        <v/>
      </c>
      <c r="R117" s="1364"/>
      <c r="S117" s="2081" t="str">
        <f>IFERROR(VLOOKUP(U117,リスト!$AW$1:$AY$44,3,0),"")</f>
        <v/>
      </c>
      <c r="T117" s="2082"/>
      <c r="U117" s="88"/>
      <c r="V117" s="1386"/>
      <c r="W117" s="1387"/>
      <c r="X117" s="1387"/>
      <c r="Y117" s="1387"/>
      <c r="Z117" s="1388"/>
      <c r="AA117" s="2255"/>
      <c r="AB117" s="2256"/>
      <c r="AC117" s="2256"/>
    </row>
    <row r="118" spans="1:29" s="299" customFormat="1" ht="15" customHeight="1">
      <c r="A118" s="1391">
        <v>8</v>
      </c>
      <c r="B118" s="2176"/>
      <c r="C118" s="2177"/>
      <c r="D118" s="2177"/>
      <c r="E118" s="2177"/>
      <c r="F118" s="2178"/>
      <c r="G118" s="2179"/>
      <c r="H118" s="2177"/>
      <c r="I118" s="2177"/>
      <c r="J118" s="2177"/>
      <c r="K118" s="2178"/>
      <c r="L118" s="2180"/>
      <c r="M118" s="2181"/>
      <c r="N118" s="2182"/>
      <c r="O118" s="2192"/>
      <c r="P118" s="2192"/>
      <c r="Q118" s="1361" t="str">
        <f>IFERROR(VLOOKUP(U118,リスト!$AW$1:$AY$44,2,0),"")</f>
        <v/>
      </c>
      <c r="R118" s="1365"/>
      <c r="S118" s="2078" t="str">
        <f>IFERROR(VLOOKUP(U118,リスト!$AW$1:$AY$44,3,0),"")</f>
        <v/>
      </c>
      <c r="T118" s="2079"/>
      <c r="U118" s="86"/>
      <c r="V118" s="2189"/>
      <c r="W118" s="2190"/>
      <c r="X118" s="2190"/>
      <c r="Y118" s="2190"/>
      <c r="Z118" s="2191"/>
      <c r="AA118" s="2253"/>
      <c r="AB118" s="2254"/>
      <c r="AC118" s="2254"/>
    </row>
    <row r="119" spans="1:29" s="299" customFormat="1" ht="15" customHeight="1">
      <c r="A119" s="1392"/>
      <c r="B119" s="1394"/>
      <c r="C119" s="1349"/>
      <c r="D119" s="1349"/>
      <c r="E119" s="1349"/>
      <c r="F119" s="1350"/>
      <c r="G119" s="1348"/>
      <c r="H119" s="1349"/>
      <c r="I119" s="1349"/>
      <c r="J119" s="1349"/>
      <c r="K119" s="1350"/>
      <c r="L119" s="1356"/>
      <c r="M119" s="1357"/>
      <c r="N119" s="1359"/>
      <c r="O119" s="1407"/>
      <c r="P119" s="1407"/>
      <c r="Q119" s="1361" t="str">
        <f>IFERROR(VLOOKUP(U119,リスト!$AW$1:$AY$44,2,0),"")</f>
        <v/>
      </c>
      <c r="R119" s="1362"/>
      <c r="S119" s="2078" t="str">
        <f>IFERROR(VLOOKUP(U119,リスト!$AW$1:$AY$44,3,0),"")</f>
        <v/>
      </c>
      <c r="T119" s="2080"/>
      <c r="U119" s="87"/>
      <c r="V119" s="1383"/>
      <c r="W119" s="1384"/>
      <c r="X119" s="1384"/>
      <c r="Y119" s="1384"/>
      <c r="Z119" s="1385"/>
      <c r="AA119" s="2255"/>
      <c r="AB119" s="2256"/>
      <c r="AC119" s="2256"/>
    </row>
    <row r="120" spans="1:29" s="299" customFormat="1" ht="15" customHeight="1">
      <c r="A120" s="1392"/>
      <c r="B120" s="1394"/>
      <c r="C120" s="1349"/>
      <c r="D120" s="1349"/>
      <c r="E120" s="1349"/>
      <c r="F120" s="1350"/>
      <c r="G120" s="1348"/>
      <c r="H120" s="1349"/>
      <c r="I120" s="1349"/>
      <c r="J120" s="1349"/>
      <c r="K120" s="1350"/>
      <c r="L120" s="1356"/>
      <c r="M120" s="1357"/>
      <c r="N120" s="1359"/>
      <c r="O120" s="1407"/>
      <c r="P120" s="1407"/>
      <c r="Q120" s="1361" t="str">
        <f>IFERROR(VLOOKUP(U120,リスト!$AW$1:$AY$44,2,0),"")</f>
        <v/>
      </c>
      <c r="R120" s="1365"/>
      <c r="S120" s="2078" t="str">
        <f>IFERROR(VLOOKUP(U120,リスト!$AW$1:$AY$44,3,0),"")</f>
        <v/>
      </c>
      <c r="T120" s="2079"/>
      <c r="U120" s="87"/>
      <c r="V120" s="1383"/>
      <c r="W120" s="1384"/>
      <c r="X120" s="1384"/>
      <c r="Y120" s="1384"/>
      <c r="Z120" s="1385"/>
      <c r="AA120" s="2255"/>
      <c r="AB120" s="2256"/>
      <c r="AC120" s="2256"/>
    </row>
    <row r="121" spans="1:29" s="299" customFormat="1" ht="15" customHeight="1">
      <c r="A121" s="1392"/>
      <c r="B121" s="1394"/>
      <c r="C121" s="1349"/>
      <c r="D121" s="1349"/>
      <c r="E121" s="1349"/>
      <c r="F121" s="1350"/>
      <c r="G121" s="1348"/>
      <c r="H121" s="1349"/>
      <c r="I121" s="1349"/>
      <c r="J121" s="1349"/>
      <c r="K121" s="1350"/>
      <c r="L121" s="1356"/>
      <c r="M121" s="1357"/>
      <c r="N121" s="1359"/>
      <c r="O121" s="1407"/>
      <c r="P121" s="1407"/>
      <c r="Q121" s="1361" t="str">
        <f>IFERROR(VLOOKUP(U121,リスト!$AW$1:$AY$44,2,0),"")</f>
        <v/>
      </c>
      <c r="R121" s="1365"/>
      <c r="S121" s="2078" t="str">
        <f>IFERROR(VLOOKUP(U121,リスト!$AW$1:$AY$44,3,0),"")</f>
        <v/>
      </c>
      <c r="T121" s="2080"/>
      <c r="U121" s="87"/>
      <c r="V121" s="1383"/>
      <c r="W121" s="1384"/>
      <c r="X121" s="1384"/>
      <c r="Y121" s="1384"/>
      <c r="Z121" s="1385"/>
      <c r="AA121" s="2255"/>
      <c r="AB121" s="2256"/>
      <c r="AC121" s="2256"/>
    </row>
    <row r="122" spans="1:29" s="299" customFormat="1" ht="15" customHeight="1">
      <c r="A122" s="1392"/>
      <c r="B122" s="1394"/>
      <c r="C122" s="1349"/>
      <c r="D122" s="1349"/>
      <c r="E122" s="1349"/>
      <c r="F122" s="1350"/>
      <c r="G122" s="1348"/>
      <c r="H122" s="1349"/>
      <c r="I122" s="1349"/>
      <c r="J122" s="1349"/>
      <c r="K122" s="1350"/>
      <c r="L122" s="1356"/>
      <c r="M122" s="1357"/>
      <c r="N122" s="1359"/>
      <c r="O122" s="1407"/>
      <c r="P122" s="1407"/>
      <c r="Q122" s="1361" t="str">
        <f>IFERROR(VLOOKUP(U122,リスト!$AW$1:$AY$44,2,0),"")</f>
        <v/>
      </c>
      <c r="R122" s="1362"/>
      <c r="S122" s="2078" t="str">
        <f>IFERROR(VLOOKUP(U122,リスト!$AW$1:$AY$44,3,0),"")</f>
        <v/>
      </c>
      <c r="T122" s="2079"/>
      <c r="U122" s="87"/>
      <c r="V122" s="1383"/>
      <c r="W122" s="1384"/>
      <c r="X122" s="1384"/>
      <c r="Y122" s="1384"/>
      <c r="Z122" s="1385"/>
      <c r="AA122" s="2255"/>
      <c r="AB122" s="2256"/>
      <c r="AC122" s="2256"/>
    </row>
    <row r="123" spans="1:29" s="299" customFormat="1" ht="15" customHeight="1">
      <c r="A123" s="1411"/>
      <c r="B123" s="1412"/>
      <c r="C123" s="1352"/>
      <c r="D123" s="1352"/>
      <c r="E123" s="1352"/>
      <c r="F123" s="1353"/>
      <c r="G123" s="1351"/>
      <c r="H123" s="1352"/>
      <c r="I123" s="1352"/>
      <c r="J123" s="1352"/>
      <c r="K123" s="1353"/>
      <c r="L123" s="367"/>
      <c r="M123" s="368" t="s">
        <v>418</v>
      </c>
      <c r="N123" s="1360"/>
      <c r="O123" s="1408"/>
      <c r="P123" s="1408"/>
      <c r="Q123" s="1363" t="str">
        <f>IFERROR(VLOOKUP(U123,リスト!$AW$1:$AY$44,2,0),"")</f>
        <v/>
      </c>
      <c r="R123" s="1364"/>
      <c r="S123" s="2081" t="str">
        <f>IFERROR(VLOOKUP(U123,リスト!$AW$1:$AY$44,3,0),"")</f>
        <v/>
      </c>
      <c r="T123" s="2082"/>
      <c r="U123" s="88"/>
      <c r="V123" s="1386"/>
      <c r="W123" s="1387"/>
      <c r="X123" s="1387"/>
      <c r="Y123" s="1387"/>
      <c r="Z123" s="1388"/>
      <c r="AA123" s="2255"/>
      <c r="AB123" s="2256"/>
      <c r="AC123" s="2256"/>
    </row>
    <row r="124" spans="1:29" s="299" customFormat="1" ht="15" customHeight="1">
      <c r="A124" s="1391">
        <v>9</v>
      </c>
      <c r="B124" s="2176"/>
      <c r="C124" s="2177"/>
      <c r="D124" s="2177"/>
      <c r="E124" s="2177"/>
      <c r="F124" s="2178"/>
      <c r="G124" s="2179"/>
      <c r="H124" s="2177"/>
      <c r="I124" s="2177"/>
      <c r="J124" s="2177"/>
      <c r="K124" s="2178"/>
      <c r="L124" s="2180"/>
      <c r="M124" s="2181"/>
      <c r="N124" s="2182"/>
      <c r="O124" s="2192"/>
      <c r="P124" s="2192"/>
      <c r="Q124" s="1361" t="str">
        <f>IFERROR(VLOOKUP(U124,リスト!$AW$1:$AY$44,2,0),"")</f>
        <v/>
      </c>
      <c r="R124" s="1365"/>
      <c r="S124" s="2078" t="str">
        <f>IFERROR(VLOOKUP(U124,リスト!$AW$1:$AY$44,3,0),"")</f>
        <v/>
      </c>
      <c r="T124" s="2079"/>
      <c r="U124" s="86"/>
      <c r="V124" s="2189"/>
      <c r="W124" s="2190"/>
      <c r="X124" s="2190"/>
      <c r="Y124" s="2190"/>
      <c r="Z124" s="2191"/>
      <c r="AA124" s="2253"/>
      <c r="AB124" s="2254"/>
      <c r="AC124" s="2254"/>
    </row>
    <row r="125" spans="1:29" s="299" customFormat="1" ht="15" customHeight="1">
      <c r="A125" s="1392"/>
      <c r="B125" s="1394"/>
      <c r="C125" s="1349"/>
      <c r="D125" s="1349"/>
      <c r="E125" s="1349"/>
      <c r="F125" s="1350"/>
      <c r="G125" s="1348"/>
      <c r="H125" s="1349"/>
      <c r="I125" s="1349"/>
      <c r="J125" s="1349"/>
      <c r="K125" s="1350"/>
      <c r="L125" s="1356"/>
      <c r="M125" s="1357"/>
      <c r="N125" s="1359"/>
      <c r="O125" s="1407"/>
      <c r="P125" s="1407"/>
      <c r="Q125" s="1361" t="str">
        <f>IFERROR(VLOOKUP(U125,リスト!$AW$1:$AY$44,2,0),"")</f>
        <v/>
      </c>
      <c r="R125" s="1362"/>
      <c r="S125" s="2078" t="str">
        <f>IFERROR(VLOOKUP(U125,リスト!$AW$1:$AY$44,3,0),"")</f>
        <v/>
      </c>
      <c r="T125" s="2080"/>
      <c r="U125" s="87"/>
      <c r="V125" s="1383"/>
      <c r="W125" s="1384"/>
      <c r="X125" s="1384"/>
      <c r="Y125" s="1384"/>
      <c r="Z125" s="1385"/>
      <c r="AA125" s="2255"/>
      <c r="AB125" s="2256"/>
      <c r="AC125" s="2256"/>
    </row>
    <row r="126" spans="1:29" s="299" customFormat="1" ht="15" customHeight="1">
      <c r="A126" s="1392"/>
      <c r="B126" s="1394"/>
      <c r="C126" s="1349"/>
      <c r="D126" s="1349"/>
      <c r="E126" s="1349"/>
      <c r="F126" s="1350"/>
      <c r="G126" s="1348"/>
      <c r="H126" s="1349"/>
      <c r="I126" s="1349"/>
      <c r="J126" s="1349"/>
      <c r="K126" s="1350"/>
      <c r="L126" s="1356"/>
      <c r="M126" s="1357"/>
      <c r="N126" s="1359"/>
      <c r="O126" s="1407"/>
      <c r="P126" s="1407"/>
      <c r="Q126" s="1361" t="str">
        <f>IFERROR(VLOOKUP(U126,リスト!$AW$1:$AY$44,2,0),"")</f>
        <v/>
      </c>
      <c r="R126" s="1365"/>
      <c r="S126" s="2078" t="str">
        <f>IFERROR(VLOOKUP(U126,リスト!$AW$1:$AY$44,3,0),"")</f>
        <v/>
      </c>
      <c r="T126" s="2079"/>
      <c r="U126" s="87"/>
      <c r="V126" s="1383"/>
      <c r="W126" s="1384"/>
      <c r="X126" s="1384"/>
      <c r="Y126" s="1384"/>
      <c r="Z126" s="1385"/>
      <c r="AA126" s="2255"/>
      <c r="AB126" s="2256"/>
      <c r="AC126" s="2256"/>
    </row>
    <row r="127" spans="1:29" s="299" customFormat="1" ht="15" customHeight="1">
      <c r="A127" s="1392"/>
      <c r="B127" s="1394"/>
      <c r="C127" s="1349"/>
      <c r="D127" s="1349"/>
      <c r="E127" s="1349"/>
      <c r="F127" s="1350"/>
      <c r="G127" s="1348"/>
      <c r="H127" s="1349"/>
      <c r="I127" s="1349"/>
      <c r="J127" s="1349"/>
      <c r="K127" s="1350"/>
      <c r="L127" s="1356"/>
      <c r="M127" s="1357"/>
      <c r="N127" s="1359"/>
      <c r="O127" s="1407"/>
      <c r="P127" s="1407"/>
      <c r="Q127" s="1361" t="str">
        <f>IFERROR(VLOOKUP(U127,リスト!$AW$1:$AY$44,2,0),"")</f>
        <v/>
      </c>
      <c r="R127" s="1365"/>
      <c r="S127" s="2078" t="str">
        <f>IFERROR(VLOOKUP(U127,リスト!$AW$1:$AY$44,3,0),"")</f>
        <v/>
      </c>
      <c r="T127" s="2080"/>
      <c r="U127" s="87"/>
      <c r="V127" s="1383"/>
      <c r="W127" s="1384"/>
      <c r="X127" s="1384"/>
      <c r="Y127" s="1384"/>
      <c r="Z127" s="1385"/>
      <c r="AA127" s="2255"/>
      <c r="AB127" s="2256"/>
      <c r="AC127" s="2256"/>
    </row>
    <row r="128" spans="1:29" s="299" customFormat="1" ht="15" customHeight="1">
      <c r="A128" s="1392"/>
      <c r="B128" s="1394"/>
      <c r="C128" s="1349"/>
      <c r="D128" s="1349"/>
      <c r="E128" s="1349"/>
      <c r="F128" s="1350"/>
      <c r="G128" s="1348"/>
      <c r="H128" s="1349"/>
      <c r="I128" s="1349"/>
      <c r="J128" s="1349"/>
      <c r="K128" s="1350"/>
      <c r="L128" s="1356"/>
      <c r="M128" s="1357"/>
      <c r="N128" s="1359"/>
      <c r="O128" s="1407"/>
      <c r="P128" s="1407"/>
      <c r="Q128" s="1361" t="str">
        <f>IFERROR(VLOOKUP(U128,リスト!$AW$1:$AY$44,2,0),"")</f>
        <v/>
      </c>
      <c r="R128" s="1362"/>
      <c r="S128" s="2078" t="str">
        <f>IFERROR(VLOOKUP(U128,リスト!$AW$1:$AY$44,3,0),"")</f>
        <v/>
      </c>
      <c r="T128" s="2079"/>
      <c r="U128" s="87"/>
      <c r="V128" s="1383"/>
      <c r="W128" s="1384"/>
      <c r="X128" s="1384"/>
      <c r="Y128" s="1384"/>
      <c r="Z128" s="1385"/>
      <c r="AA128" s="2255"/>
      <c r="AB128" s="2256"/>
      <c r="AC128" s="2256"/>
    </row>
    <row r="129" spans="1:29" s="299" customFormat="1" ht="15" customHeight="1">
      <c r="A129" s="1411"/>
      <c r="B129" s="1412"/>
      <c r="C129" s="1352"/>
      <c r="D129" s="1352"/>
      <c r="E129" s="1352"/>
      <c r="F129" s="1353"/>
      <c r="G129" s="1351"/>
      <c r="H129" s="1352"/>
      <c r="I129" s="1352"/>
      <c r="J129" s="1352"/>
      <c r="K129" s="1353"/>
      <c r="L129" s="367"/>
      <c r="M129" s="368" t="s">
        <v>418</v>
      </c>
      <c r="N129" s="1360"/>
      <c r="O129" s="1408"/>
      <c r="P129" s="1408"/>
      <c r="Q129" s="1363" t="str">
        <f>IFERROR(VLOOKUP(U129,リスト!$AW$1:$AY$44,2,0),"")</f>
        <v/>
      </c>
      <c r="R129" s="1364"/>
      <c r="S129" s="2081" t="str">
        <f>IFERROR(VLOOKUP(U129,リスト!$AW$1:$AY$44,3,0),"")</f>
        <v/>
      </c>
      <c r="T129" s="2082"/>
      <c r="U129" s="88"/>
      <c r="V129" s="1386"/>
      <c r="W129" s="1387"/>
      <c r="X129" s="1387"/>
      <c r="Y129" s="1387"/>
      <c r="Z129" s="1388"/>
      <c r="AA129" s="2255"/>
      <c r="AB129" s="2256"/>
      <c r="AC129" s="2256"/>
    </row>
    <row r="130" spans="1:29" s="299" customFormat="1" ht="15" customHeight="1">
      <c r="A130" s="1391">
        <v>10</v>
      </c>
      <c r="B130" s="2176"/>
      <c r="C130" s="2177"/>
      <c r="D130" s="2177"/>
      <c r="E130" s="2177"/>
      <c r="F130" s="2178"/>
      <c r="G130" s="2179"/>
      <c r="H130" s="2177"/>
      <c r="I130" s="2177"/>
      <c r="J130" s="2177"/>
      <c r="K130" s="2178"/>
      <c r="L130" s="2180"/>
      <c r="M130" s="2181"/>
      <c r="N130" s="2182"/>
      <c r="O130" s="2192"/>
      <c r="P130" s="2192"/>
      <c r="Q130" s="1361" t="str">
        <f>IFERROR(VLOOKUP(U130,リスト!$AW$1:$AY$44,2,0),"")</f>
        <v/>
      </c>
      <c r="R130" s="1365"/>
      <c r="S130" s="2078" t="str">
        <f>IFERROR(VLOOKUP(U130,リスト!$AW$1:$AY$44,3,0),"")</f>
        <v/>
      </c>
      <c r="T130" s="2079"/>
      <c r="U130" s="86"/>
      <c r="V130" s="2189"/>
      <c r="W130" s="2190"/>
      <c r="X130" s="2190"/>
      <c r="Y130" s="2190"/>
      <c r="Z130" s="2191"/>
      <c r="AA130" s="2253"/>
      <c r="AB130" s="2257"/>
      <c r="AC130" s="2257"/>
    </row>
    <row r="131" spans="1:29" s="299" customFormat="1" ht="15" customHeight="1">
      <c r="A131" s="1392"/>
      <c r="B131" s="1394"/>
      <c r="C131" s="1349"/>
      <c r="D131" s="1349"/>
      <c r="E131" s="1349"/>
      <c r="F131" s="1350"/>
      <c r="G131" s="1348"/>
      <c r="H131" s="1349"/>
      <c r="I131" s="1349"/>
      <c r="J131" s="1349"/>
      <c r="K131" s="1350"/>
      <c r="L131" s="1356"/>
      <c r="M131" s="1357"/>
      <c r="N131" s="1359"/>
      <c r="O131" s="1407"/>
      <c r="P131" s="1407"/>
      <c r="Q131" s="1361" t="str">
        <f>IFERROR(VLOOKUP(U131,リスト!$AW$1:$AY$44,2,0),"")</f>
        <v/>
      </c>
      <c r="R131" s="1362"/>
      <c r="S131" s="2078" t="str">
        <f>IFERROR(VLOOKUP(U131,リスト!$AW$1:$AY$44,3,0),"")</f>
        <v/>
      </c>
      <c r="T131" s="2080"/>
      <c r="U131" s="87"/>
      <c r="V131" s="1383"/>
      <c r="W131" s="1384"/>
      <c r="X131" s="1384"/>
      <c r="Y131" s="1384"/>
      <c r="Z131" s="1385"/>
      <c r="AA131" s="1108"/>
      <c r="AB131" s="1109"/>
      <c r="AC131" s="1109"/>
    </row>
    <row r="132" spans="1:29" s="299" customFormat="1" ht="15" customHeight="1">
      <c r="A132" s="1392"/>
      <c r="B132" s="1394"/>
      <c r="C132" s="1349"/>
      <c r="D132" s="1349"/>
      <c r="E132" s="1349"/>
      <c r="F132" s="1350"/>
      <c r="G132" s="1348"/>
      <c r="H132" s="1349"/>
      <c r="I132" s="1349"/>
      <c r="J132" s="1349"/>
      <c r="K132" s="1350"/>
      <c r="L132" s="1356"/>
      <c r="M132" s="1357"/>
      <c r="N132" s="1359"/>
      <c r="O132" s="1407"/>
      <c r="P132" s="1407"/>
      <c r="Q132" s="1361" t="str">
        <f>IFERROR(VLOOKUP(U132,リスト!$AW$1:$AY$44,2,0),"")</f>
        <v/>
      </c>
      <c r="R132" s="1365"/>
      <c r="S132" s="2078" t="str">
        <f>IFERROR(VLOOKUP(U132,リスト!$AW$1:$AY$44,3,0),"")</f>
        <v/>
      </c>
      <c r="T132" s="2079"/>
      <c r="U132" s="87"/>
      <c r="V132" s="1383"/>
      <c r="W132" s="1384"/>
      <c r="X132" s="1384"/>
      <c r="Y132" s="1384"/>
      <c r="Z132" s="1385"/>
      <c r="AA132" s="1108"/>
      <c r="AB132" s="1109"/>
      <c r="AC132" s="1109"/>
    </row>
    <row r="133" spans="1:29" s="299" customFormat="1" ht="15" customHeight="1">
      <c r="A133" s="1392"/>
      <c r="B133" s="1394"/>
      <c r="C133" s="1349"/>
      <c r="D133" s="1349"/>
      <c r="E133" s="1349"/>
      <c r="F133" s="1350"/>
      <c r="G133" s="1348"/>
      <c r="H133" s="1349"/>
      <c r="I133" s="1349"/>
      <c r="J133" s="1349"/>
      <c r="K133" s="1350"/>
      <c r="L133" s="1356"/>
      <c r="M133" s="1357"/>
      <c r="N133" s="1359"/>
      <c r="O133" s="1407"/>
      <c r="P133" s="1407"/>
      <c r="Q133" s="1361" t="str">
        <f>IFERROR(VLOOKUP(U133,リスト!$AW$1:$AY$44,2,0),"")</f>
        <v/>
      </c>
      <c r="R133" s="1365"/>
      <c r="S133" s="2078" t="str">
        <f>IFERROR(VLOOKUP(U133,リスト!$AW$1:$AY$44,3,0),"")</f>
        <v/>
      </c>
      <c r="T133" s="2080"/>
      <c r="U133" s="87"/>
      <c r="V133" s="1383"/>
      <c r="W133" s="1384"/>
      <c r="X133" s="1384"/>
      <c r="Y133" s="1384"/>
      <c r="Z133" s="1385"/>
      <c r="AA133" s="1108"/>
      <c r="AB133" s="1109"/>
      <c r="AC133" s="1109"/>
    </row>
    <row r="134" spans="1:29" s="299" customFormat="1" ht="15" customHeight="1">
      <c r="A134" s="1392"/>
      <c r="B134" s="1394"/>
      <c r="C134" s="1349"/>
      <c r="D134" s="1349"/>
      <c r="E134" s="1349"/>
      <c r="F134" s="1350"/>
      <c r="G134" s="1348"/>
      <c r="H134" s="1349"/>
      <c r="I134" s="1349"/>
      <c r="J134" s="1349"/>
      <c r="K134" s="1350"/>
      <c r="L134" s="1356"/>
      <c r="M134" s="1357"/>
      <c r="N134" s="1359"/>
      <c r="O134" s="1407"/>
      <c r="P134" s="1407"/>
      <c r="Q134" s="1361" t="str">
        <f>IFERROR(VLOOKUP(U134,リスト!$AW$1:$AY$44,2,0),"")</f>
        <v/>
      </c>
      <c r="R134" s="1362"/>
      <c r="S134" s="2078" t="str">
        <f>IFERROR(VLOOKUP(U134,リスト!$AW$1:$AY$44,3,0),"")</f>
        <v/>
      </c>
      <c r="T134" s="2079"/>
      <c r="U134" s="87"/>
      <c r="V134" s="1383"/>
      <c r="W134" s="1384"/>
      <c r="X134" s="1384"/>
      <c r="Y134" s="1384"/>
      <c r="Z134" s="1385"/>
      <c r="AA134" s="1108"/>
      <c r="AB134" s="1109"/>
      <c r="AC134" s="1109"/>
    </row>
    <row r="135" spans="1:29" s="299" customFormat="1" ht="15" customHeight="1">
      <c r="A135" s="1392"/>
      <c r="B135" s="1394"/>
      <c r="C135" s="1349"/>
      <c r="D135" s="1349"/>
      <c r="E135" s="1349"/>
      <c r="F135" s="1350"/>
      <c r="G135" s="1348"/>
      <c r="H135" s="1349"/>
      <c r="I135" s="1349"/>
      <c r="J135" s="1349"/>
      <c r="K135" s="1350"/>
      <c r="L135" s="367"/>
      <c r="M135" s="368" t="s">
        <v>418</v>
      </c>
      <c r="N135" s="1360"/>
      <c r="O135" s="1408"/>
      <c r="P135" s="1408"/>
      <c r="Q135" s="1363" t="str">
        <f>IFERROR(VLOOKUP(U135,リスト!$AW$1:$AY$44,2,0),"")</f>
        <v/>
      </c>
      <c r="R135" s="1364"/>
      <c r="S135" s="2078" t="str">
        <f>IFERROR(VLOOKUP(U135,リスト!$AW$1:$AY$44,3,0),"")</f>
        <v/>
      </c>
      <c r="T135" s="2080"/>
      <c r="U135" s="88"/>
      <c r="V135" s="1386"/>
      <c r="W135" s="1387"/>
      <c r="X135" s="1387"/>
      <c r="Y135" s="1387"/>
      <c r="Z135" s="1388"/>
      <c r="AA135" s="1108"/>
      <c r="AB135" s="1109"/>
      <c r="AC135" s="1109"/>
    </row>
    <row r="136" spans="1:29" s="299" customFormat="1" ht="15" hidden="1" customHeight="1" outlineLevel="1">
      <c r="A136" s="1391">
        <v>11</v>
      </c>
      <c r="B136" s="2176"/>
      <c r="C136" s="2177"/>
      <c r="D136" s="2177"/>
      <c r="E136" s="2177"/>
      <c r="F136" s="2178"/>
      <c r="G136" s="2179"/>
      <c r="H136" s="2177"/>
      <c r="I136" s="2177"/>
      <c r="J136" s="2177"/>
      <c r="K136" s="2178"/>
      <c r="L136" s="2180"/>
      <c r="M136" s="2181"/>
      <c r="N136" s="2182"/>
      <c r="O136" s="2192"/>
      <c r="P136" s="2192"/>
      <c r="Q136" s="2185" t="str">
        <f>IFERROR(VLOOKUP(U136,リスト!$AW$1:$AY$44,2,0),"")</f>
        <v/>
      </c>
      <c r="R136" s="2186"/>
      <c r="S136" s="2185" t="str">
        <f>IFERROR(VLOOKUP(U136,リスト!$AW$1:$AY$44,3,0),"")</f>
        <v/>
      </c>
      <c r="T136" s="2186"/>
      <c r="U136" s="86"/>
      <c r="V136" s="2189"/>
      <c r="W136" s="2190"/>
      <c r="X136" s="2190"/>
      <c r="Y136" s="2190"/>
      <c r="Z136" s="2191"/>
      <c r="AA136" s="2253"/>
      <c r="AB136" s="2257"/>
      <c r="AC136" s="2257"/>
    </row>
    <row r="137" spans="1:29" s="299" customFormat="1" ht="15" hidden="1" customHeight="1" outlineLevel="1">
      <c r="A137" s="1392"/>
      <c r="B137" s="1394"/>
      <c r="C137" s="1349"/>
      <c r="D137" s="1349"/>
      <c r="E137" s="1349"/>
      <c r="F137" s="1350"/>
      <c r="G137" s="1348"/>
      <c r="H137" s="1349"/>
      <c r="I137" s="1349"/>
      <c r="J137" s="1349"/>
      <c r="K137" s="1350"/>
      <c r="L137" s="1356"/>
      <c r="M137" s="1357"/>
      <c r="N137" s="1359"/>
      <c r="O137" s="1407"/>
      <c r="P137" s="1407"/>
      <c r="Q137" s="1361" t="str">
        <f>IFERROR(VLOOKUP(U137,リスト!$AW$1:$AY$44,2,0),"")</f>
        <v/>
      </c>
      <c r="R137" s="1362"/>
      <c r="S137" s="1361" t="str">
        <f>IFERROR(VLOOKUP(U137,リスト!$AW$1:$AY$44,3,0),"")</f>
        <v/>
      </c>
      <c r="T137" s="1362"/>
      <c r="U137" s="87"/>
      <c r="V137" s="1383"/>
      <c r="W137" s="1384"/>
      <c r="X137" s="1384"/>
      <c r="Y137" s="1384"/>
      <c r="Z137" s="1385"/>
      <c r="AA137" s="1108"/>
      <c r="AB137" s="1109"/>
      <c r="AC137" s="1109"/>
    </row>
    <row r="138" spans="1:29" s="299" customFormat="1" ht="14.25" hidden="1" customHeight="1" outlineLevel="1">
      <c r="A138" s="1392"/>
      <c r="B138" s="1394"/>
      <c r="C138" s="1349"/>
      <c r="D138" s="1349"/>
      <c r="E138" s="1349"/>
      <c r="F138" s="1350"/>
      <c r="G138" s="1348"/>
      <c r="H138" s="1349"/>
      <c r="I138" s="1349"/>
      <c r="J138" s="1349"/>
      <c r="K138" s="1350"/>
      <c r="L138" s="1356"/>
      <c r="M138" s="1357"/>
      <c r="N138" s="1359"/>
      <c r="O138" s="1407"/>
      <c r="P138" s="1407"/>
      <c r="Q138" s="1361" t="str">
        <f>IFERROR(VLOOKUP(U138,リスト!$AW$1:$AY$44,2,0),"")</f>
        <v/>
      </c>
      <c r="R138" s="1362"/>
      <c r="S138" s="1361" t="str">
        <f>IFERROR(VLOOKUP(U138,リスト!$AW$1:$AY$44,3,0),"")</f>
        <v/>
      </c>
      <c r="T138" s="1362"/>
      <c r="U138" s="87"/>
      <c r="V138" s="1383"/>
      <c r="W138" s="1384"/>
      <c r="X138" s="1384"/>
      <c r="Y138" s="1384"/>
      <c r="Z138" s="1385"/>
      <c r="AA138" s="1108"/>
      <c r="AB138" s="1109"/>
      <c r="AC138" s="1109"/>
    </row>
    <row r="139" spans="1:29" s="299" customFormat="1" ht="15" hidden="1" customHeight="1" outlineLevel="1">
      <c r="A139" s="1392"/>
      <c r="B139" s="1394"/>
      <c r="C139" s="1349"/>
      <c r="D139" s="1349"/>
      <c r="E139" s="1349"/>
      <c r="F139" s="1350"/>
      <c r="G139" s="1348"/>
      <c r="H139" s="1349"/>
      <c r="I139" s="1349"/>
      <c r="J139" s="1349"/>
      <c r="K139" s="1350"/>
      <c r="L139" s="1356"/>
      <c r="M139" s="1357"/>
      <c r="N139" s="1359"/>
      <c r="O139" s="1407"/>
      <c r="P139" s="1407"/>
      <c r="Q139" s="1361" t="str">
        <f>IFERROR(VLOOKUP(U139,リスト!$AW$1:$AY$44,2,0),"")</f>
        <v/>
      </c>
      <c r="R139" s="1362"/>
      <c r="S139" s="1361" t="str">
        <f>IFERROR(VLOOKUP(U139,リスト!$AW$1:$AY$44,3,0),"")</f>
        <v/>
      </c>
      <c r="T139" s="1362"/>
      <c r="U139" s="87"/>
      <c r="V139" s="1383"/>
      <c r="W139" s="1384"/>
      <c r="X139" s="1384"/>
      <c r="Y139" s="1384"/>
      <c r="Z139" s="1385"/>
      <c r="AA139" s="1108"/>
      <c r="AB139" s="1109"/>
      <c r="AC139" s="1109"/>
    </row>
    <row r="140" spans="1:29" s="299" customFormat="1" ht="15" hidden="1" customHeight="1" outlineLevel="1">
      <c r="A140" s="1392"/>
      <c r="B140" s="1394"/>
      <c r="C140" s="1349"/>
      <c r="D140" s="1349"/>
      <c r="E140" s="1349"/>
      <c r="F140" s="1350"/>
      <c r="G140" s="1348"/>
      <c r="H140" s="1349"/>
      <c r="I140" s="1349"/>
      <c r="J140" s="1349"/>
      <c r="K140" s="1350"/>
      <c r="L140" s="1356"/>
      <c r="M140" s="1357"/>
      <c r="N140" s="1359"/>
      <c r="O140" s="1407"/>
      <c r="P140" s="1407"/>
      <c r="Q140" s="1361" t="str">
        <f>IFERROR(VLOOKUP(U140,リスト!$AW$1:$AY$44,2,0),"")</f>
        <v/>
      </c>
      <c r="R140" s="1362"/>
      <c r="S140" s="1361" t="str">
        <f>IFERROR(VLOOKUP(U140,リスト!$AW$1:$AY$44,3,0),"")</f>
        <v/>
      </c>
      <c r="T140" s="1362"/>
      <c r="U140" s="87"/>
      <c r="V140" s="1383"/>
      <c r="W140" s="1384"/>
      <c r="X140" s="1384"/>
      <c r="Y140" s="1384"/>
      <c r="Z140" s="1385"/>
      <c r="AA140" s="1108"/>
      <c r="AB140" s="1109"/>
      <c r="AC140" s="1109"/>
    </row>
    <row r="141" spans="1:29" s="299" customFormat="1" ht="15" hidden="1" customHeight="1" outlineLevel="1">
      <c r="A141" s="1392"/>
      <c r="B141" s="1394"/>
      <c r="C141" s="1349"/>
      <c r="D141" s="1349"/>
      <c r="E141" s="1349"/>
      <c r="F141" s="1350"/>
      <c r="G141" s="1348"/>
      <c r="H141" s="1349"/>
      <c r="I141" s="1349"/>
      <c r="J141" s="1349"/>
      <c r="K141" s="1350"/>
      <c r="L141" s="367"/>
      <c r="M141" s="368" t="s">
        <v>418</v>
      </c>
      <c r="N141" s="1359"/>
      <c r="O141" s="1408"/>
      <c r="P141" s="1408"/>
      <c r="Q141" s="1361" t="str">
        <f>IFERROR(VLOOKUP(U141,リスト!$AW$1:$AY$44,2,0),"")</f>
        <v/>
      </c>
      <c r="R141" s="1362"/>
      <c r="S141" s="1363" t="str">
        <f>IFERROR(VLOOKUP(U141,リスト!$AW$1:$AY$44,3,0),"")</f>
        <v/>
      </c>
      <c r="T141" s="1413"/>
      <c r="U141" s="88"/>
      <c r="V141" s="1386"/>
      <c r="W141" s="1387"/>
      <c r="X141" s="1387"/>
      <c r="Y141" s="1387"/>
      <c r="Z141" s="1388"/>
      <c r="AA141" s="1108"/>
      <c r="AB141" s="1109"/>
      <c r="AC141" s="1109"/>
    </row>
    <row r="142" spans="1:29" s="299" customFormat="1" ht="15" hidden="1" customHeight="1" outlineLevel="1">
      <c r="A142" s="1391">
        <v>12</v>
      </c>
      <c r="B142" s="2176"/>
      <c r="C142" s="2177"/>
      <c r="D142" s="2177"/>
      <c r="E142" s="2177"/>
      <c r="F142" s="2178"/>
      <c r="G142" s="2179"/>
      <c r="H142" s="2177"/>
      <c r="I142" s="2177"/>
      <c r="J142" s="2177"/>
      <c r="K142" s="2178"/>
      <c r="L142" s="2180"/>
      <c r="M142" s="2181"/>
      <c r="N142" s="2182"/>
      <c r="O142" s="2192"/>
      <c r="P142" s="2192"/>
      <c r="Q142" s="2185" t="str">
        <f>IFERROR(VLOOKUP(U142,リスト!$AW$1:$AY$44,2,0),"")</f>
        <v/>
      </c>
      <c r="R142" s="2186"/>
      <c r="S142" s="2185" t="str">
        <f>IFERROR(VLOOKUP(U142,リスト!$AW$1:$AY$44,3,0),"")</f>
        <v/>
      </c>
      <c r="T142" s="2186"/>
      <c r="U142" s="86"/>
      <c r="V142" s="2189"/>
      <c r="W142" s="2190"/>
      <c r="X142" s="2190"/>
      <c r="Y142" s="2190"/>
      <c r="Z142" s="2191"/>
      <c r="AA142" s="2253"/>
      <c r="AB142" s="2257"/>
      <c r="AC142" s="2257"/>
    </row>
    <row r="143" spans="1:29" s="299" customFormat="1" ht="15" hidden="1" customHeight="1" outlineLevel="1">
      <c r="A143" s="1392"/>
      <c r="B143" s="1394"/>
      <c r="C143" s="1349"/>
      <c r="D143" s="1349"/>
      <c r="E143" s="1349"/>
      <c r="F143" s="1350"/>
      <c r="G143" s="1348"/>
      <c r="H143" s="1349"/>
      <c r="I143" s="1349"/>
      <c r="J143" s="1349"/>
      <c r="K143" s="1350"/>
      <c r="L143" s="1356"/>
      <c r="M143" s="1357"/>
      <c r="N143" s="1359"/>
      <c r="O143" s="1407"/>
      <c r="P143" s="1407"/>
      <c r="Q143" s="1361" t="str">
        <f>IFERROR(VLOOKUP(U143,リスト!$AW$1:$AY$44,2,0),"")</f>
        <v/>
      </c>
      <c r="R143" s="1362"/>
      <c r="S143" s="1361" t="str">
        <f>IFERROR(VLOOKUP(U143,リスト!$AW$1:$AY$44,3,0),"")</f>
        <v/>
      </c>
      <c r="T143" s="1362"/>
      <c r="U143" s="87"/>
      <c r="V143" s="1383"/>
      <c r="W143" s="1384"/>
      <c r="X143" s="1384"/>
      <c r="Y143" s="1384"/>
      <c r="Z143" s="1385"/>
      <c r="AA143" s="1108"/>
      <c r="AB143" s="1109"/>
      <c r="AC143" s="1109"/>
    </row>
    <row r="144" spans="1:29" s="299" customFormat="1" ht="15" hidden="1" customHeight="1" outlineLevel="1">
      <c r="A144" s="1392"/>
      <c r="B144" s="1394"/>
      <c r="C144" s="1349"/>
      <c r="D144" s="1349"/>
      <c r="E144" s="1349"/>
      <c r="F144" s="1350"/>
      <c r="G144" s="1348"/>
      <c r="H144" s="1349"/>
      <c r="I144" s="1349"/>
      <c r="J144" s="1349"/>
      <c r="K144" s="1350"/>
      <c r="L144" s="1356"/>
      <c r="M144" s="1357"/>
      <c r="N144" s="1359"/>
      <c r="O144" s="1407"/>
      <c r="P144" s="1407"/>
      <c r="Q144" s="1361" t="str">
        <f>IFERROR(VLOOKUP(U144,リスト!$AW$1:$AY$44,2,0),"")</f>
        <v/>
      </c>
      <c r="R144" s="1362"/>
      <c r="S144" s="1361" t="str">
        <f>IFERROR(VLOOKUP(U144,リスト!$AW$1:$AY$44,3,0),"")</f>
        <v/>
      </c>
      <c r="T144" s="1362"/>
      <c r="U144" s="87"/>
      <c r="V144" s="1383"/>
      <c r="W144" s="1384"/>
      <c r="X144" s="1384"/>
      <c r="Y144" s="1384"/>
      <c r="Z144" s="1385"/>
      <c r="AA144" s="1108"/>
      <c r="AB144" s="1109"/>
      <c r="AC144" s="1109"/>
    </row>
    <row r="145" spans="1:29" s="299" customFormat="1" ht="15" hidden="1" customHeight="1" outlineLevel="1">
      <c r="A145" s="1392"/>
      <c r="B145" s="1394"/>
      <c r="C145" s="1349"/>
      <c r="D145" s="1349"/>
      <c r="E145" s="1349"/>
      <c r="F145" s="1350"/>
      <c r="G145" s="1348"/>
      <c r="H145" s="1349"/>
      <c r="I145" s="1349"/>
      <c r="J145" s="1349"/>
      <c r="K145" s="1350"/>
      <c r="L145" s="1356"/>
      <c r="M145" s="1357"/>
      <c r="N145" s="1359"/>
      <c r="O145" s="1407"/>
      <c r="P145" s="1407"/>
      <c r="Q145" s="1361" t="str">
        <f>IFERROR(VLOOKUP(U145,リスト!$AW$1:$AY$44,2,0),"")</f>
        <v/>
      </c>
      <c r="R145" s="1362"/>
      <c r="S145" s="1361" t="str">
        <f>IFERROR(VLOOKUP(U145,リスト!$AW$1:$AY$44,3,0),"")</f>
        <v/>
      </c>
      <c r="T145" s="1362"/>
      <c r="U145" s="87"/>
      <c r="V145" s="1383"/>
      <c r="W145" s="1384"/>
      <c r="X145" s="1384"/>
      <c r="Y145" s="1384"/>
      <c r="Z145" s="1385"/>
      <c r="AA145" s="1108"/>
      <c r="AB145" s="1109"/>
      <c r="AC145" s="1109"/>
    </row>
    <row r="146" spans="1:29" s="299" customFormat="1" ht="15" hidden="1" customHeight="1" outlineLevel="1">
      <c r="A146" s="1392"/>
      <c r="B146" s="1394"/>
      <c r="C146" s="1349"/>
      <c r="D146" s="1349"/>
      <c r="E146" s="1349"/>
      <c r="F146" s="1350"/>
      <c r="G146" s="1348"/>
      <c r="H146" s="1349"/>
      <c r="I146" s="1349"/>
      <c r="J146" s="1349"/>
      <c r="K146" s="1350"/>
      <c r="L146" s="1356"/>
      <c r="M146" s="1357"/>
      <c r="N146" s="1359"/>
      <c r="O146" s="1407"/>
      <c r="P146" s="1407"/>
      <c r="Q146" s="1361" t="str">
        <f>IFERROR(VLOOKUP(U146,リスト!$AW$1:$AY$44,2,0),"")</f>
        <v/>
      </c>
      <c r="R146" s="1362"/>
      <c r="S146" s="1361" t="str">
        <f>IFERROR(VLOOKUP(U146,リスト!$AW$1:$AY$44,3,0),"")</f>
        <v/>
      </c>
      <c r="T146" s="1362"/>
      <c r="U146" s="87"/>
      <c r="V146" s="1383"/>
      <c r="W146" s="1384"/>
      <c r="X146" s="1384"/>
      <c r="Y146" s="1384"/>
      <c r="Z146" s="1385"/>
      <c r="AA146" s="1108"/>
      <c r="AB146" s="1109"/>
      <c r="AC146" s="1109"/>
    </row>
    <row r="147" spans="1:29" s="299" customFormat="1" ht="15" hidden="1" customHeight="1" outlineLevel="1">
      <c r="A147" s="1392"/>
      <c r="B147" s="1394"/>
      <c r="C147" s="1349"/>
      <c r="D147" s="1349"/>
      <c r="E147" s="1349"/>
      <c r="F147" s="1350"/>
      <c r="G147" s="1348"/>
      <c r="H147" s="1349"/>
      <c r="I147" s="1349"/>
      <c r="J147" s="1349"/>
      <c r="K147" s="1350"/>
      <c r="L147" s="367"/>
      <c r="M147" s="368" t="s">
        <v>418</v>
      </c>
      <c r="N147" s="1359"/>
      <c r="O147" s="1408"/>
      <c r="P147" s="1408"/>
      <c r="Q147" s="1361" t="str">
        <f>IFERROR(VLOOKUP(U147,リスト!$AW$1:$AY$44,2,0),"")</f>
        <v/>
      </c>
      <c r="R147" s="1362"/>
      <c r="S147" s="1363" t="str">
        <f>IFERROR(VLOOKUP(U147,リスト!$AW$1:$AY$44,3,0),"")</f>
        <v/>
      </c>
      <c r="T147" s="1413"/>
      <c r="U147" s="88"/>
      <c r="V147" s="1386"/>
      <c r="W147" s="1387"/>
      <c r="X147" s="1387"/>
      <c r="Y147" s="1387"/>
      <c r="Z147" s="1388"/>
      <c r="AA147" s="1108"/>
      <c r="AB147" s="1109"/>
      <c r="AC147" s="1109"/>
    </row>
    <row r="148" spans="1:29" s="299" customFormat="1" ht="15" hidden="1" customHeight="1" outlineLevel="1">
      <c r="A148" s="1391">
        <v>13</v>
      </c>
      <c r="B148" s="2176"/>
      <c r="C148" s="2177"/>
      <c r="D148" s="2177"/>
      <c r="E148" s="2177"/>
      <c r="F148" s="2178"/>
      <c r="G148" s="2179"/>
      <c r="H148" s="2177"/>
      <c r="I148" s="2177"/>
      <c r="J148" s="2177"/>
      <c r="K148" s="2178"/>
      <c r="L148" s="2180"/>
      <c r="M148" s="2181"/>
      <c r="N148" s="2182"/>
      <c r="O148" s="2192"/>
      <c r="P148" s="2192"/>
      <c r="Q148" s="2185" t="str">
        <f>IFERROR(VLOOKUP(U148,リスト!$AW$1:$AY$44,2,0),"")</f>
        <v/>
      </c>
      <c r="R148" s="2186"/>
      <c r="S148" s="2185" t="str">
        <f>IFERROR(VLOOKUP(U148,リスト!$AW$1:$AY$44,3,0),"")</f>
        <v/>
      </c>
      <c r="T148" s="2186"/>
      <c r="U148" s="86"/>
      <c r="V148" s="2189"/>
      <c r="W148" s="2190"/>
      <c r="X148" s="2190"/>
      <c r="Y148" s="2190"/>
      <c r="Z148" s="2191"/>
      <c r="AA148" s="2253"/>
      <c r="AB148" s="2257"/>
      <c r="AC148" s="2257"/>
    </row>
    <row r="149" spans="1:29" s="299" customFormat="1" ht="15" hidden="1" customHeight="1" outlineLevel="1">
      <c r="A149" s="1392"/>
      <c r="B149" s="1394"/>
      <c r="C149" s="1349"/>
      <c r="D149" s="1349"/>
      <c r="E149" s="1349"/>
      <c r="F149" s="1350"/>
      <c r="G149" s="1348"/>
      <c r="H149" s="1349"/>
      <c r="I149" s="1349"/>
      <c r="J149" s="1349"/>
      <c r="K149" s="1350"/>
      <c r="L149" s="1356"/>
      <c r="M149" s="1357"/>
      <c r="N149" s="1359"/>
      <c r="O149" s="1407"/>
      <c r="P149" s="1407"/>
      <c r="Q149" s="1361" t="str">
        <f>IFERROR(VLOOKUP(U149,リスト!$AW$1:$AY$44,2,0),"")</f>
        <v/>
      </c>
      <c r="R149" s="1362"/>
      <c r="S149" s="1361" t="str">
        <f>IFERROR(VLOOKUP(U149,リスト!$AW$1:$AY$44,3,0),"")</f>
        <v/>
      </c>
      <c r="T149" s="1362"/>
      <c r="U149" s="87"/>
      <c r="V149" s="1383"/>
      <c r="W149" s="1384"/>
      <c r="X149" s="1384"/>
      <c r="Y149" s="1384"/>
      <c r="Z149" s="1385"/>
      <c r="AA149" s="1108"/>
      <c r="AB149" s="1109"/>
      <c r="AC149" s="1109"/>
    </row>
    <row r="150" spans="1:29" s="299" customFormat="1" ht="15" hidden="1" customHeight="1" outlineLevel="1">
      <c r="A150" s="1392"/>
      <c r="B150" s="1394"/>
      <c r="C150" s="1349"/>
      <c r="D150" s="1349"/>
      <c r="E150" s="1349"/>
      <c r="F150" s="1350"/>
      <c r="G150" s="1348"/>
      <c r="H150" s="1349"/>
      <c r="I150" s="1349"/>
      <c r="J150" s="1349"/>
      <c r="K150" s="1350"/>
      <c r="L150" s="1356"/>
      <c r="M150" s="1357"/>
      <c r="N150" s="1359"/>
      <c r="O150" s="1407"/>
      <c r="P150" s="1407"/>
      <c r="Q150" s="1361" t="str">
        <f>IFERROR(VLOOKUP(U150,リスト!$AW$1:$AY$44,2,0),"")</f>
        <v/>
      </c>
      <c r="R150" s="1362"/>
      <c r="S150" s="1361" t="str">
        <f>IFERROR(VLOOKUP(U150,リスト!$AW$1:$AY$44,3,0),"")</f>
        <v/>
      </c>
      <c r="T150" s="1362"/>
      <c r="U150" s="87"/>
      <c r="V150" s="1383"/>
      <c r="W150" s="1384"/>
      <c r="X150" s="1384"/>
      <c r="Y150" s="1384"/>
      <c r="Z150" s="1385"/>
      <c r="AA150" s="1108"/>
      <c r="AB150" s="1109"/>
      <c r="AC150" s="1109"/>
    </row>
    <row r="151" spans="1:29" s="299" customFormat="1" ht="15" hidden="1" customHeight="1" outlineLevel="1">
      <c r="A151" s="1392"/>
      <c r="B151" s="1394"/>
      <c r="C151" s="1349"/>
      <c r="D151" s="1349"/>
      <c r="E151" s="1349"/>
      <c r="F151" s="1350"/>
      <c r="G151" s="1348"/>
      <c r="H151" s="1349"/>
      <c r="I151" s="1349"/>
      <c r="J151" s="1349"/>
      <c r="K151" s="1350"/>
      <c r="L151" s="1356"/>
      <c r="M151" s="1357"/>
      <c r="N151" s="1359"/>
      <c r="O151" s="1407"/>
      <c r="P151" s="1407"/>
      <c r="Q151" s="1361" t="str">
        <f>IFERROR(VLOOKUP(U151,リスト!$AW$1:$AY$44,2,0),"")</f>
        <v/>
      </c>
      <c r="R151" s="1362"/>
      <c r="S151" s="1361" t="str">
        <f>IFERROR(VLOOKUP(U151,リスト!$AW$1:$AY$44,3,0),"")</f>
        <v/>
      </c>
      <c r="T151" s="1362"/>
      <c r="U151" s="87"/>
      <c r="V151" s="1383"/>
      <c r="W151" s="1384"/>
      <c r="X151" s="1384"/>
      <c r="Y151" s="1384"/>
      <c r="Z151" s="1385"/>
      <c r="AA151" s="1108"/>
      <c r="AB151" s="1109"/>
      <c r="AC151" s="1109"/>
    </row>
    <row r="152" spans="1:29" s="299" customFormat="1" ht="15" hidden="1" customHeight="1" outlineLevel="1">
      <c r="A152" s="1392"/>
      <c r="B152" s="1394"/>
      <c r="C152" s="1349"/>
      <c r="D152" s="1349"/>
      <c r="E152" s="1349"/>
      <c r="F152" s="1350"/>
      <c r="G152" s="1348"/>
      <c r="H152" s="1349"/>
      <c r="I152" s="1349"/>
      <c r="J152" s="1349"/>
      <c r="K152" s="1350"/>
      <c r="L152" s="1356"/>
      <c r="M152" s="1357"/>
      <c r="N152" s="1359"/>
      <c r="O152" s="1407"/>
      <c r="P152" s="1407"/>
      <c r="Q152" s="1361" t="str">
        <f>IFERROR(VLOOKUP(U152,リスト!$AW$1:$AY$44,2,0),"")</f>
        <v/>
      </c>
      <c r="R152" s="1362"/>
      <c r="S152" s="1361" t="str">
        <f>IFERROR(VLOOKUP(U152,リスト!$AW$1:$AY$44,3,0),"")</f>
        <v/>
      </c>
      <c r="T152" s="1362"/>
      <c r="U152" s="87"/>
      <c r="V152" s="1383"/>
      <c r="W152" s="1384"/>
      <c r="X152" s="1384"/>
      <c r="Y152" s="1384"/>
      <c r="Z152" s="1385"/>
      <c r="AA152" s="1108"/>
      <c r="AB152" s="1109"/>
      <c r="AC152" s="1109"/>
    </row>
    <row r="153" spans="1:29" s="299" customFormat="1" ht="15" hidden="1" customHeight="1" outlineLevel="1">
      <c r="A153" s="1392"/>
      <c r="B153" s="1394"/>
      <c r="C153" s="1349"/>
      <c r="D153" s="1349"/>
      <c r="E153" s="1349"/>
      <c r="F153" s="1350"/>
      <c r="G153" s="1348"/>
      <c r="H153" s="1349"/>
      <c r="I153" s="1349"/>
      <c r="J153" s="1349"/>
      <c r="K153" s="1350"/>
      <c r="L153" s="367"/>
      <c r="M153" s="368" t="s">
        <v>418</v>
      </c>
      <c r="N153" s="1359"/>
      <c r="O153" s="1408"/>
      <c r="P153" s="1408"/>
      <c r="Q153" s="1361" t="str">
        <f>IFERROR(VLOOKUP(U153,リスト!$AW$1:$AY$44,2,0),"")</f>
        <v/>
      </c>
      <c r="R153" s="1362"/>
      <c r="S153" s="1363" t="str">
        <f>IFERROR(VLOOKUP(U153,リスト!$AW$1:$AY$44,3,0),"")</f>
        <v/>
      </c>
      <c r="T153" s="1413"/>
      <c r="U153" s="88"/>
      <c r="V153" s="1386"/>
      <c r="W153" s="1387"/>
      <c r="X153" s="1387"/>
      <c r="Y153" s="1387"/>
      <c r="Z153" s="1388"/>
      <c r="AA153" s="1108"/>
      <c r="AB153" s="1109"/>
      <c r="AC153" s="1109"/>
    </row>
    <row r="154" spans="1:29" s="299" customFormat="1" ht="15" hidden="1" customHeight="1" outlineLevel="1">
      <c r="A154" s="1391">
        <v>14</v>
      </c>
      <c r="B154" s="2176"/>
      <c r="C154" s="2177"/>
      <c r="D154" s="2177"/>
      <c r="E154" s="2177"/>
      <c r="F154" s="2178"/>
      <c r="G154" s="2179"/>
      <c r="H154" s="2177"/>
      <c r="I154" s="2177"/>
      <c r="J154" s="2177"/>
      <c r="K154" s="2178"/>
      <c r="L154" s="2180"/>
      <c r="M154" s="2181"/>
      <c r="N154" s="2182"/>
      <c r="O154" s="2192"/>
      <c r="P154" s="2192"/>
      <c r="Q154" s="2185" t="str">
        <f>IFERROR(VLOOKUP(U154,リスト!$AW$1:$AY$44,2,0),"")</f>
        <v/>
      </c>
      <c r="R154" s="2186"/>
      <c r="S154" s="2185" t="str">
        <f>IFERROR(VLOOKUP(U154,リスト!$AW$1:$AY$44,3,0),"")</f>
        <v/>
      </c>
      <c r="T154" s="2186"/>
      <c r="U154" s="86"/>
      <c r="V154" s="2189"/>
      <c r="W154" s="2190"/>
      <c r="X154" s="2190"/>
      <c r="Y154" s="2190"/>
      <c r="Z154" s="2191"/>
      <c r="AA154" s="2253"/>
      <c r="AB154" s="2257"/>
      <c r="AC154" s="2257"/>
    </row>
    <row r="155" spans="1:29" s="299" customFormat="1" ht="15" hidden="1" customHeight="1" outlineLevel="1">
      <c r="A155" s="1392"/>
      <c r="B155" s="1394"/>
      <c r="C155" s="1349"/>
      <c r="D155" s="1349"/>
      <c r="E155" s="1349"/>
      <c r="F155" s="1350"/>
      <c r="G155" s="1348"/>
      <c r="H155" s="1349"/>
      <c r="I155" s="1349"/>
      <c r="J155" s="1349"/>
      <c r="K155" s="1350"/>
      <c r="L155" s="1356"/>
      <c r="M155" s="1357"/>
      <c r="N155" s="1359"/>
      <c r="O155" s="1407"/>
      <c r="P155" s="1407"/>
      <c r="Q155" s="1361" t="str">
        <f>IFERROR(VLOOKUP(U155,リスト!$AW$1:$AY$44,2,0),"")</f>
        <v/>
      </c>
      <c r="R155" s="1362"/>
      <c r="S155" s="1361" t="str">
        <f>IFERROR(VLOOKUP(U155,リスト!$AW$1:$AY$44,3,0),"")</f>
        <v/>
      </c>
      <c r="T155" s="1362"/>
      <c r="U155" s="87"/>
      <c r="V155" s="1383"/>
      <c r="W155" s="1384"/>
      <c r="X155" s="1384"/>
      <c r="Y155" s="1384"/>
      <c r="Z155" s="1385"/>
      <c r="AA155" s="1108"/>
      <c r="AB155" s="1109"/>
      <c r="AC155" s="1109"/>
    </row>
    <row r="156" spans="1:29" s="299" customFormat="1" ht="15" hidden="1" customHeight="1" outlineLevel="1">
      <c r="A156" s="1392"/>
      <c r="B156" s="1394"/>
      <c r="C156" s="1349"/>
      <c r="D156" s="1349"/>
      <c r="E156" s="1349"/>
      <c r="F156" s="1350"/>
      <c r="G156" s="1348"/>
      <c r="H156" s="1349"/>
      <c r="I156" s="1349"/>
      <c r="J156" s="1349"/>
      <c r="K156" s="1350"/>
      <c r="L156" s="1356"/>
      <c r="M156" s="1357"/>
      <c r="N156" s="1359"/>
      <c r="O156" s="1407"/>
      <c r="P156" s="1407"/>
      <c r="Q156" s="1361" t="str">
        <f>IFERROR(VLOOKUP(U156,リスト!$AW$1:$AY$44,2,0),"")</f>
        <v/>
      </c>
      <c r="R156" s="1362"/>
      <c r="S156" s="1361" t="str">
        <f>IFERROR(VLOOKUP(U156,リスト!$AW$1:$AY$44,3,0),"")</f>
        <v/>
      </c>
      <c r="T156" s="1362"/>
      <c r="U156" s="87"/>
      <c r="V156" s="1383"/>
      <c r="W156" s="1384"/>
      <c r="X156" s="1384"/>
      <c r="Y156" s="1384"/>
      <c r="Z156" s="1385"/>
      <c r="AA156" s="1108"/>
      <c r="AB156" s="1109"/>
      <c r="AC156" s="1109"/>
    </row>
    <row r="157" spans="1:29" s="299" customFormat="1" ht="15" hidden="1" customHeight="1" outlineLevel="1">
      <c r="A157" s="1392"/>
      <c r="B157" s="1394"/>
      <c r="C157" s="1349"/>
      <c r="D157" s="1349"/>
      <c r="E157" s="1349"/>
      <c r="F157" s="1350"/>
      <c r="G157" s="1348"/>
      <c r="H157" s="1349"/>
      <c r="I157" s="1349"/>
      <c r="J157" s="1349"/>
      <c r="K157" s="1350"/>
      <c r="L157" s="1356"/>
      <c r="M157" s="1357"/>
      <c r="N157" s="1359"/>
      <c r="O157" s="1407"/>
      <c r="P157" s="1407"/>
      <c r="Q157" s="1361" t="str">
        <f>IFERROR(VLOOKUP(U157,リスト!$AW$1:$AY$44,2,0),"")</f>
        <v/>
      </c>
      <c r="R157" s="1362"/>
      <c r="S157" s="1361" t="str">
        <f>IFERROR(VLOOKUP(U157,リスト!$AW$1:$AY$44,3,0),"")</f>
        <v/>
      </c>
      <c r="T157" s="1362"/>
      <c r="U157" s="87"/>
      <c r="V157" s="1383"/>
      <c r="W157" s="1384"/>
      <c r="X157" s="1384"/>
      <c r="Y157" s="1384"/>
      <c r="Z157" s="1385"/>
      <c r="AA157" s="1108"/>
      <c r="AB157" s="1109"/>
      <c r="AC157" s="1109"/>
    </row>
    <row r="158" spans="1:29" s="299" customFormat="1" ht="15" hidden="1" customHeight="1" outlineLevel="1">
      <c r="A158" s="1392"/>
      <c r="B158" s="1394"/>
      <c r="C158" s="1349"/>
      <c r="D158" s="1349"/>
      <c r="E158" s="1349"/>
      <c r="F158" s="1350"/>
      <c r="G158" s="1348"/>
      <c r="H158" s="1349"/>
      <c r="I158" s="1349"/>
      <c r="J158" s="1349"/>
      <c r="K158" s="1350"/>
      <c r="L158" s="1356"/>
      <c r="M158" s="1357"/>
      <c r="N158" s="1359"/>
      <c r="O158" s="1407"/>
      <c r="P158" s="1407"/>
      <c r="Q158" s="1361" t="str">
        <f>IFERROR(VLOOKUP(U158,リスト!$AW$1:$AY$44,2,0),"")</f>
        <v/>
      </c>
      <c r="R158" s="1362"/>
      <c r="S158" s="1361" t="str">
        <f>IFERROR(VLOOKUP(U158,リスト!$AW$1:$AY$44,3,0),"")</f>
        <v/>
      </c>
      <c r="T158" s="1362"/>
      <c r="U158" s="87"/>
      <c r="V158" s="1383"/>
      <c r="W158" s="1384"/>
      <c r="X158" s="1384"/>
      <c r="Y158" s="1384"/>
      <c r="Z158" s="1385"/>
      <c r="AA158" s="1108"/>
      <c r="AB158" s="1109"/>
      <c r="AC158" s="1109"/>
    </row>
    <row r="159" spans="1:29" s="299" customFormat="1" ht="15" hidden="1" customHeight="1" outlineLevel="1">
      <c r="A159" s="1392"/>
      <c r="B159" s="1394"/>
      <c r="C159" s="1349"/>
      <c r="D159" s="1349"/>
      <c r="E159" s="1349"/>
      <c r="F159" s="1350"/>
      <c r="G159" s="1348"/>
      <c r="H159" s="1349"/>
      <c r="I159" s="1349"/>
      <c r="J159" s="1349"/>
      <c r="K159" s="1350"/>
      <c r="L159" s="367"/>
      <c r="M159" s="368" t="s">
        <v>418</v>
      </c>
      <c r="N159" s="1359"/>
      <c r="O159" s="1408"/>
      <c r="P159" s="1408"/>
      <c r="Q159" s="1363" t="str">
        <f>IFERROR(VLOOKUP(U159,リスト!$AW$1:$AY$44,2,0),"")</f>
        <v/>
      </c>
      <c r="R159" s="1413"/>
      <c r="S159" s="1363" t="str">
        <f>IFERROR(VLOOKUP(U159,リスト!$AW$1:$AY$44,3,0),"")</f>
        <v/>
      </c>
      <c r="T159" s="1413"/>
      <c r="U159" s="88"/>
      <c r="V159" s="1386"/>
      <c r="W159" s="1387"/>
      <c r="X159" s="1387"/>
      <c r="Y159" s="1387"/>
      <c r="Z159" s="1388"/>
      <c r="AA159" s="1108"/>
      <c r="AB159" s="1109"/>
      <c r="AC159" s="1109"/>
    </row>
    <row r="160" spans="1:29" s="299" customFormat="1" ht="15" hidden="1" customHeight="1" outlineLevel="1">
      <c r="A160" s="1391">
        <v>15</v>
      </c>
      <c r="B160" s="2176"/>
      <c r="C160" s="2177"/>
      <c r="D160" s="2177"/>
      <c r="E160" s="2177"/>
      <c r="F160" s="2178"/>
      <c r="G160" s="2179"/>
      <c r="H160" s="2177"/>
      <c r="I160" s="2177"/>
      <c r="J160" s="2177"/>
      <c r="K160" s="2178"/>
      <c r="L160" s="2180"/>
      <c r="M160" s="2181"/>
      <c r="N160" s="2182"/>
      <c r="O160" s="2192"/>
      <c r="P160" s="2192"/>
      <c r="Q160" s="2185" t="str">
        <f>IFERROR(VLOOKUP(U160,リスト!$AW$1:$AY$44,2,0),"")</f>
        <v/>
      </c>
      <c r="R160" s="2186"/>
      <c r="S160" s="2185" t="str">
        <f>IFERROR(VLOOKUP(U160,リスト!$AW$1:$AY$44,3,0),"")</f>
        <v/>
      </c>
      <c r="T160" s="2186"/>
      <c r="U160" s="86"/>
      <c r="V160" s="2189"/>
      <c r="W160" s="2190"/>
      <c r="X160" s="2190"/>
      <c r="Y160" s="2190"/>
      <c r="Z160" s="2191"/>
      <c r="AA160" s="2253"/>
      <c r="AB160" s="2257"/>
      <c r="AC160" s="2257"/>
    </row>
    <row r="161" spans="1:29" s="299" customFormat="1" ht="15" hidden="1" customHeight="1" outlineLevel="1">
      <c r="A161" s="1392"/>
      <c r="B161" s="1394"/>
      <c r="C161" s="1349"/>
      <c r="D161" s="1349"/>
      <c r="E161" s="1349"/>
      <c r="F161" s="1350"/>
      <c r="G161" s="1348"/>
      <c r="H161" s="1349"/>
      <c r="I161" s="1349"/>
      <c r="J161" s="1349"/>
      <c r="K161" s="1350"/>
      <c r="L161" s="1356"/>
      <c r="M161" s="1357"/>
      <c r="N161" s="1359"/>
      <c r="O161" s="1407"/>
      <c r="P161" s="1407"/>
      <c r="Q161" s="1361" t="str">
        <f>IFERROR(VLOOKUP(U161,リスト!$AW$1:$AY$44,2,0),"")</f>
        <v/>
      </c>
      <c r="R161" s="1362"/>
      <c r="S161" s="1361" t="str">
        <f>IFERROR(VLOOKUP(U161,リスト!$AW$1:$AY$44,3,0),"")</f>
        <v/>
      </c>
      <c r="T161" s="1362"/>
      <c r="U161" s="87"/>
      <c r="V161" s="1383"/>
      <c r="W161" s="1384"/>
      <c r="X161" s="1384"/>
      <c r="Y161" s="1384"/>
      <c r="Z161" s="1385"/>
      <c r="AA161" s="1108"/>
      <c r="AB161" s="1109"/>
      <c r="AC161" s="1109"/>
    </row>
    <row r="162" spans="1:29" s="299" customFormat="1" ht="14.25" hidden="1" customHeight="1" outlineLevel="1">
      <c r="A162" s="1392"/>
      <c r="B162" s="1394"/>
      <c r="C162" s="1349"/>
      <c r="D162" s="1349"/>
      <c r="E162" s="1349"/>
      <c r="F162" s="1350"/>
      <c r="G162" s="1348"/>
      <c r="H162" s="1349"/>
      <c r="I162" s="1349"/>
      <c r="J162" s="1349"/>
      <c r="K162" s="1350"/>
      <c r="L162" s="1356"/>
      <c r="M162" s="1357"/>
      <c r="N162" s="1359"/>
      <c r="O162" s="1407"/>
      <c r="P162" s="1407"/>
      <c r="Q162" s="1361" t="str">
        <f>IFERROR(VLOOKUP(U162,リスト!$AW$1:$AY$44,2,0),"")</f>
        <v/>
      </c>
      <c r="R162" s="1362"/>
      <c r="S162" s="1361" t="str">
        <f>IFERROR(VLOOKUP(U162,リスト!$AW$1:$AY$44,3,0),"")</f>
        <v/>
      </c>
      <c r="T162" s="1362"/>
      <c r="U162" s="87"/>
      <c r="V162" s="1383"/>
      <c r="W162" s="1384"/>
      <c r="X162" s="1384"/>
      <c r="Y162" s="1384"/>
      <c r="Z162" s="1385"/>
      <c r="AA162" s="1108"/>
      <c r="AB162" s="1109"/>
      <c r="AC162" s="1109"/>
    </row>
    <row r="163" spans="1:29" s="299" customFormat="1" ht="15" hidden="1" customHeight="1" outlineLevel="1">
      <c r="A163" s="1392"/>
      <c r="B163" s="1394"/>
      <c r="C163" s="1349"/>
      <c r="D163" s="1349"/>
      <c r="E163" s="1349"/>
      <c r="F163" s="1350"/>
      <c r="G163" s="1348"/>
      <c r="H163" s="1349"/>
      <c r="I163" s="1349"/>
      <c r="J163" s="1349"/>
      <c r="K163" s="1350"/>
      <c r="L163" s="1356"/>
      <c r="M163" s="1357"/>
      <c r="N163" s="1359"/>
      <c r="O163" s="1407"/>
      <c r="P163" s="1407"/>
      <c r="Q163" s="1361" t="str">
        <f>IFERROR(VLOOKUP(U163,リスト!$AW$1:$AY$44,2,0),"")</f>
        <v/>
      </c>
      <c r="R163" s="1362"/>
      <c r="S163" s="1361" t="str">
        <f>IFERROR(VLOOKUP(U163,リスト!$AW$1:$AY$44,3,0),"")</f>
        <v/>
      </c>
      <c r="T163" s="1362"/>
      <c r="U163" s="87"/>
      <c r="V163" s="1383"/>
      <c r="W163" s="1384"/>
      <c r="X163" s="1384"/>
      <c r="Y163" s="1384"/>
      <c r="Z163" s="1385"/>
      <c r="AA163" s="1108"/>
      <c r="AB163" s="1109"/>
      <c r="AC163" s="1109"/>
    </row>
    <row r="164" spans="1:29" s="299" customFormat="1" ht="15" hidden="1" customHeight="1" outlineLevel="1">
      <c r="A164" s="1392"/>
      <c r="B164" s="1394"/>
      <c r="C164" s="1349"/>
      <c r="D164" s="1349"/>
      <c r="E164" s="1349"/>
      <c r="F164" s="1350"/>
      <c r="G164" s="1348"/>
      <c r="H164" s="1349"/>
      <c r="I164" s="1349"/>
      <c r="J164" s="1349"/>
      <c r="K164" s="1350"/>
      <c r="L164" s="1356"/>
      <c r="M164" s="1357"/>
      <c r="N164" s="1359"/>
      <c r="O164" s="1407"/>
      <c r="P164" s="1407"/>
      <c r="Q164" s="1361" t="str">
        <f>IFERROR(VLOOKUP(U164,リスト!$AW$1:$AY$44,2,0),"")</f>
        <v/>
      </c>
      <c r="R164" s="1362"/>
      <c r="S164" s="1361" t="str">
        <f>IFERROR(VLOOKUP(U164,リスト!$AW$1:$AY$44,3,0),"")</f>
        <v/>
      </c>
      <c r="T164" s="1362"/>
      <c r="U164" s="87"/>
      <c r="V164" s="1383"/>
      <c r="W164" s="1384"/>
      <c r="X164" s="1384"/>
      <c r="Y164" s="1384"/>
      <c r="Z164" s="1385"/>
      <c r="AA164" s="1108"/>
      <c r="AB164" s="1109"/>
      <c r="AC164" s="1109"/>
    </row>
    <row r="165" spans="1:29" s="299" customFormat="1" ht="15" hidden="1" customHeight="1" outlineLevel="1">
      <c r="A165" s="1392"/>
      <c r="B165" s="1394"/>
      <c r="C165" s="1349"/>
      <c r="D165" s="1349"/>
      <c r="E165" s="1349"/>
      <c r="F165" s="1350"/>
      <c r="G165" s="1348"/>
      <c r="H165" s="1349"/>
      <c r="I165" s="1349"/>
      <c r="J165" s="1349"/>
      <c r="K165" s="1350"/>
      <c r="L165" s="367"/>
      <c r="M165" s="368" t="s">
        <v>418</v>
      </c>
      <c r="N165" s="1359"/>
      <c r="O165" s="1407"/>
      <c r="P165" s="1407"/>
      <c r="Q165" s="1361" t="str">
        <f>IFERROR(VLOOKUP(U165,リスト!$AW$1:$AY$44,2,0),"")</f>
        <v/>
      </c>
      <c r="R165" s="1362"/>
      <c r="S165" s="1361" t="str">
        <f>IFERROR(VLOOKUP(U165,リスト!$AW$1:$AY$44,3,0),"")</f>
        <v/>
      </c>
      <c r="T165" s="1362"/>
      <c r="U165" s="87"/>
      <c r="V165" s="1383"/>
      <c r="W165" s="1384"/>
      <c r="X165" s="1384"/>
      <c r="Y165" s="1384"/>
      <c r="Z165" s="1385"/>
      <c r="AA165" s="1108"/>
      <c r="AB165" s="1109"/>
      <c r="AC165" s="1109"/>
    </row>
    <row r="166" spans="1:29" ht="19.5" customHeight="1" collapsed="1">
      <c r="A166" s="2197" t="s">
        <v>696</v>
      </c>
      <c r="B166" s="2197"/>
      <c r="C166" s="2197"/>
      <c r="D166" s="2197"/>
      <c r="E166" s="2197"/>
      <c r="F166" s="2197"/>
      <c r="G166" s="2197"/>
      <c r="H166" s="2197"/>
      <c r="I166" s="2197"/>
      <c r="J166" s="2197"/>
      <c r="K166" s="2198"/>
      <c r="L166" s="2199">
        <f>SUM(L76:M165)</f>
        <v>0</v>
      </c>
      <c r="M166" s="2200"/>
      <c r="N166" s="2258" t="str">
        <f>IF(ロール対応表ｰ1003!$T$57=0,"","「ロール対応表」シートと一致していないスキル項目があります")</f>
        <v/>
      </c>
      <c r="O166" s="2259"/>
      <c r="P166" s="2259"/>
      <c r="Q166" s="2259"/>
      <c r="R166" s="2259"/>
      <c r="S166" s="2259"/>
      <c r="T166" s="2259"/>
      <c r="U166" s="2259"/>
      <c r="V166" s="2259"/>
      <c r="W166" s="2259"/>
      <c r="X166" s="2259"/>
      <c r="Y166" s="2259"/>
      <c r="Z166" s="2259"/>
      <c r="AA166" s="2259"/>
      <c r="AB166" s="2259"/>
      <c r="AC166" s="2260"/>
    </row>
    <row r="167" spans="1:29" ht="10.5" customHeight="1">
      <c r="A167" s="1400"/>
      <c r="B167" s="1400"/>
      <c r="C167" s="1400"/>
      <c r="D167" s="1400"/>
      <c r="E167" s="1400"/>
      <c r="F167" s="1400"/>
      <c r="G167" s="1400"/>
      <c r="H167" s="1400"/>
      <c r="I167" s="1400"/>
      <c r="J167" s="1400"/>
      <c r="K167" s="1401"/>
      <c r="L167" s="1404" t="s">
        <v>418</v>
      </c>
      <c r="M167" s="1405"/>
      <c r="N167" s="2261"/>
      <c r="O167" s="2262"/>
      <c r="P167" s="2262"/>
      <c r="Q167" s="2262"/>
      <c r="R167" s="2262"/>
      <c r="S167" s="2262"/>
      <c r="T167" s="2262"/>
      <c r="U167" s="2262"/>
      <c r="V167" s="2262"/>
      <c r="W167" s="2262"/>
      <c r="X167" s="2262"/>
      <c r="Y167" s="2262"/>
      <c r="Z167" s="2262"/>
      <c r="AA167" s="2262"/>
      <c r="AB167" s="2262"/>
      <c r="AC167" s="2263"/>
    </row>
    <row r="168" spans="1:29" ht="15" customHeight="1">
      <c r="A168" s="2193" t="s">
        <v>697</v>
      </c>
      <c r="B168" s="2193"/>
      <c r="C168" s="2193"/>
      <c r="D168" s="2193"/>
      <c r="E168" s="2193"/>
      <c r="F168" s="2193"/>
      <c r="G168" s="2193"/>
      <c r="H168" s="2193"/>
      <c r="I168" s="2193"/>
      <c r="J168" s="2193"/>
      <c r="K168" s="2193"/>
      <c r="L168" s="2193"/>
      <c r="M168" s="2193"/>
      <c r="N168" s="1154"/>
      <c r="O168" s="1154"/>
      <c r="P168" s="1154"/>
      <c r="Q168" s="1154"/>
      <c r="R168" s="1154"/>
      <c r="S168" s="1154"/>
      <c r="T168" s="1154"/>
      <c r="U168" s="1154"/>
      <c r="V168" s="1154"/>
      <c r="W168" s="1154"/>
      <c r="X168" s="1154"/>
      <c r="Y168" s="1154"/>
      <c r="Z168" s="1154"/>
    </row>
    <row r="169" spans="1:29" ht="15" customHeight="1">
      <c r="A169" s="1154"/>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c r="Y169" s="1154"/>
      <c r="Z169" s="1154"/>
    </row>
    <row r="170" spans="1:29" ht="15" customHeight="1">
      <c r="A170" s="1154"/>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row>
    <row r="171" spans="1:29" ht="15" customHeight="1">
      <c r="A171" s="1154"/>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c r="Y171" s="1154"/>
      <c r="Z171" s="1154"/>
    </row>
    <row r="172" spans="1:29" ht="9" customHeight="1">
      <c r="A172" s="274"/>
      <c r="B172" s="274"/>
      <c r="C172" s="274"/>
      <c r="D172" s="274"/>
      <c r="E172" s="160"/>
      <c r="F172" s="160"/>
      <c r="G172" s="160"/>
      <c r="H172" s="160"/>
      <c r="I172" s="160"/>
      <c r="J172" s="160"/>
      <c r="K172" s="160"/>
      <c r="L172" s="160"/>
      <c r="M172" s="160"/>
      <c r="N172" s="160"/>
      <c r="O172" s="160"/>
      <c r="P172" s="160"/>
      <c r="Q172" s="160"/>
      <c r="R172" s="160"/>
    </row>
    <row r="173" spans="1:29" ht="23.25" customHeight="1">
      <c r="A173" s="278" t="s">
        <v>698</v>
      </c>
      <c r="B173" s="274"/>
      <c r="C173" s="274"/>
      <c r="D173" s="274"/>
      <c r="E173" s="274"/>
      <c r="F173" s="274"/>
      <c r="G173" s="274"/>
      <c r="H173" s="274"/>
      <c r="I173" s="274"/>
      <c r="J173" s="274"/>
      <c r="K173" s="274"/>
      <c r="L173" s="274"/>
      <c r="M173" s="274"/>
      <c r="N173" s="274"/>
      <c r="O173" s="274"/>
      <c r="P173" s="274"/>
      <c r="Q173" s="274"/>
      <c r="R173" s="274"/>
    </row>
    <row r="174" spans="1:29" ht="60" customHeight="1">
      <c r="A174" s="1242" t="s">
        <v>699</v>
      </c>
      <c r="B174" s="1242"/>
      <c r="C174" s="1242"/>
      <c r="D174" s="1243"/>
      <c r="E174" s="2194"/>
      <c r="F174" s="2194"/>
      <c r="G174" s="2194"/>
      <c r="H174" s="2194"/>
      <c r="I174" s="2194"/>
      <c r="J174" s="2194"/>
      <c r="K174" s="2194"/>
      <c r="L174" s="2194"/>
      <c r="M174" s="2194"/>
      <c r="N174" s="2194"/>
      <c r="O174" s="2194"/>
      <c r="P174" s="2194"/>
      <c r="Q174" s="2194"/>
      <c r="R174" s="2194"/>
      <c r="Z174" s="163"/>
    </row>
    <row r="175" spans="1:29" ht="60" customHeight="1">
      <c r="A175" s="1329" t="s">
        <v>700</v>
      </c>
      <c r="B175" s="1329"/>
      <c r="C175" s="1329"/>
      <c r="D175" s="1330"/>
      <c r="E175" s="1331"/>
      <c r="F175" s="2195"/>
      <c r="G175" s="2195"/>
      <c r="H175" s="2195"/>
      <c r="I175" s="2195"/>
      <c r="J175" s="2195"/>
      <c r="K175" s="2195"/>
      <c r="L175" s="2195"/>
      <c r="M175" s="2195"/>
      <c r="N175" s="2195"/>
      <c r="O175" s="2195"/>
      <c r="P175" s="2195"/>
      <c r="Q175" s="2195"/>
      <c r="R175" s="2196"/>
      <c r="S175" s="162"/>
    </row>
    <row r="176" spans="1:29" ht="20.25" customHeight="1">
      <c r="A176" s="1334" t="s">
        <v>1060</v>
      </c>
      <c r="B176" s="1334"/>
      <c r="C176" s="1334"/>
      <c r="D176" s="1334"/>
      <c r="E176" s="1323"/>
      <c r="F176" s="1323"/>
      <c r="G176" s="1323"/>
      <c r="H176" s="1323"/>
      <c r="I176" s="1323"/>
      <c r="J176" s="1323"/>
      <c r="K176" s="1323"/>
      <c r="L176" s="1323"/>
      <c r="M176" s="1323"/>
      <c r="N176" s="1323"/>
      <c r="O176" s="1323"/>
      <c r="P176" s="164"/>
      <c r="Q176" s="164"/>
      <c r="R176" s="164"/>
      <c r="S176" s="165"/>
    </row>
    <row r="177" spans="1:26" ht="15" customHeight="1">
      <c r="A177" s="530" t="s">
        <v>701</v>
      </c>
      <c r="B177" s="530"/>
      <c r="C177" s="530"/>
      <c r="D177" s="530"/>
      <c r="E177" s="1335"/>
      <c r="F177" s="1336" t="s">
        <v>702</v>
      </c>
      <c r="G177" s="1336"/>
      <c r="H177" s="1336"/>
      <c r="I177" s="1336"/>
      <c r="J177" s="1336"/>
      <c r="K177" s="1336"/>
      <c r="L177" s="1336"/>
      <c r="M177" s="1336"/>
      <c r="N177" s="1336"/>
      <c r="O177" s="1336"/>
      <c r="P177" s="1336"/>
      <c r="Q177" s="1336"/>
      <c r="R177" s="1336"/>
    </row>
    <row r="178" spans="1:26" ht="50.1" customHeight="1">
      <c r="A178" s="661"/>
      <c r="B178" s="661"/>
      <c r="C178" s="661"/>
      <c r="D178" s="661"/>
      <c r="E178" s="1335"/>
      <c r="F178" s="1337"/>
      <c r="G178" s="1337"/>
      <c r="H178" s="1337"/>
      <c r="I178" s="1337"/>
      <c r="J178" s="1337"/>
      <c r="K178" s="1337"/>
      <c r="L178" s="1337"/>
      <c r="M178" s="1337"/>
      <c r="N178" s="1337"/>
      <c r="O178" s="1337"/>
      <c r="P178" s="1337"/>
      <c r="Q178" s="1337"/>
      <c r="R178" s="1337"/>
    </row>
    <row r="179" spans="1:26" ht="16.5" customHeight="1">
      <c r="A179" s="278" t="s">
        <v>703</v>
      </c>
      <c r="B179" s="274"/>
      <c r="C179" s="274"/>
      <c r="D179" s="274"/>
      <c r="E179" s="274"/>
      <c r="F179" s="274"/>
      <c r="G179" s="274"/>
      <c r="H179" s="274"/>
      <c r="I179" s="274"/>
      <c r="J179" s="274"/>
      <c r="K179" s="274"/>
      <c r="L179" s="274"/>
      <c r="M179" s="274"/>
      <c r="N179" s="274"/>
      <c r="O179" s="274"/>
      <c r="P179" s="274"/>
      <c r="Q179" s="274"/>
      <c r="R179" s="274"/>
    </row>
    <row r="180" spans="1:26" ht="3.75" customHeight="1">
      <c r="A180" s="148"/>
    </row>
    <row r="181" spans="1:26" ht="74.25" customHeight="1">
      <c r="A181" s="1242" t="s">
        <v>704</v>
      </c>
      <c r="B181" s="1242"/>
      <c r="C181" s="1242"/>
      <c r="D181" s="1243"/>
      <c r="E181" s="1263"/>
      <c r="F181" s="2112"/>
      <c r="G181" s="2112"/>
      <c r="H181" s="2112"/>
      <c r="I181" s="2112"/>
      <c r="J181" s="2112"/>
      <c r="K181" s="2112"/>
      <c r="L181" s="2112"/>
      <c r="M181" s="2112"/>
      <c r="N181" s="2112"/>
      <c r="O181" s="2112"/>
      <c r="P181" s="2112"/>
      <c r="Q181" s="2112"/>
      <c r="R181" s="1265"/>
      <c r="S181" s="160"/>
      <c r="T181" s="160"/>
      <c r="U181" s="160"/>
      <c r="V181" s="160"/>
      <c r="W181" s="161"/>
      <c r="X181" s="160"/>
    </row>
    <row r="182" spans="1:26" ht="74.25" customHeight="1">
      <c r="A182" s="1242" t="s">
        <v>705</v>
      </c>
      <c r="B182" s="1242"/>
      <c r="C182" s="1242"/>
      <c r="D182" s="1243"/>
      <c r="E182" s="1327"/>
      <c r="F182" s="1327"/>
      <c r="G182" s="1327"/>
      <c r="H182" s="1327"/>
      <c r="I182" s="1327"/>
      <c r="J182" s="1327"/>
      <c r="K182" s="1327"/>
      <c r="L182" s="1327"/>
      <c r="M182" s="1327"/>
      <c r="N182" s="1327"/>
      <c r="O182" s="1327"/>
      <c r="P182" s="1327"/>
      <c r="Q182" s="1327"/>
      <c r="R182" s="1327"/>
      <c r="S182" s="160"/>
      <c r="T182" s="160"/>
      <c r="U182" s="160"/>
      <c r="V182" s="160"/>
      <c r="W182" s="161"/>
      <c r="X182" s="160"/>
      <c r="Y182" s="160"/>
    </row>
    <row r="183" spans="1:26" ht="74.25" customHeight="1">
      <c r="A183" s="1242" t="s">
        <v>706</v>
      </c>
      <c r="B183" s="1242"/>
      <c r="C183" s="1242"/>
      <c r="D183" s="1243"/>
      <c r="E183" s="1327"/>
      <c r="F183" s="1327"/>
      <c r="G183" s="1327"/>
      <c r="H183" s="1327"/>
      <c r="I183" s="1327"/>
      <c r="J183" s="1327"/>
      <c r="K183" s="1327"/>
      <c r="L183" s="1327"/>
      <c r="M183" s="1327"/>
      <c r="N183" s="1327"/>
      <c r="O183" s="1327"/>
      <c r="P183" s="1327"/>
      <c r="Q183" s="1327"/>
      <c r="R183" s="1327"/>
      <c r="S183" s="1"/>
      <c r="X183" s="1"/>
      <c r="Y183" s="160"/>
    </row>
    <row r="184" spans="1:26" ht="36" customHeight="1">
      <c r="A184" s="1253" t="s">
        <v>707</v>
      </c>
      <c r="B184" s="1254"/>
      <c r="C184" s="1254"/>
      <c r="D184" s="1255"/>
      <c r="E184" s="1206"/>
      <c r="F184" s="2111"/>
      <c r="G184" s="1207"/>
      <c r="H184" s="1321" t="s">
        <v>445</v>
      </c>
      <c r="I184" s="1321"/>
      <c r="J184" s="1322"/>
      <c r="K184" s="1322"/>
      <c r="L184" s="1322"/>
      <c r="M184" s="1322"/>
      <c r="N184" s="1322"/>
      <c r="O184" s="1322"/>
      <c r="P184" s="1322"/>
      <c r="Q184" s="1322"/>
      <c r="R184" s="1322"/>
      <c r="S184" s="1"/>
      <c r="X184" s="1"/>
    </row>
    <row r="185" spans="1:26" ht="36" customHeight="1">
      <c r="A185" s="1323" t="s">
        <v>1060</v>
      </c>
      <c r="B185" s="1323"/>
      <c r="C185" s="1323"/>
      <c r="D185" s="1323"/>
      <c r="E185" s="1324"/>
      <c r="F185" s="1324"/>
      <c r="G185" s="1324"/>
      <c r="H185" s="1324"/>
      <c r="I185" s="1324"/>
      <c r="J185" s="1324"/>
      <c r="K185" s="1324"/>
      <c r="L185" s="1324"/>
      <c r="M185" s="1324"/>
      <c r="N185" s="1324"/>
      <c r="O185" s="1324"/>
      <c r="P185" s="1324"/>
      <c r="Q185" s="1324"/>
      <c r="R185" s="1324"/>
      <c r="S185" s="1"/>
      <c r="X185" s="1"/>
    </row>
    <row r="186" spans="1:26" ht="35.1" customHeight="1">
      <c r="A186" s="1266" t="s">
        <v>708</v>
      </c>
      <c r="B186" s="1267"/>
      <c r="C186" s="1267"/>
      <c r="D186" s="1268"/>
      <c r="E186" s="1313" t="s">
        <v>709</v>
      </c>
      <c r="F186" s="2201"/>
      <c r="G186" s="1315"/>
      <c r="H186" s="1316"/>
      <c r="I186" s="1313" t="s">
        <v>710</v>
      </c>
      <c r="J186" s="2202"/>
      <c r="K186" s="1315"/>
      <c r="L186" s="2105"/>
      <c r="M186" s="2105"/>
      <c r="N186" s="1316"/>
      <c r="O186" s="1313" t="s">
        <v>711</v>
      </c>
      <c r="P186" s="2202"/>
      <c r="Q186" s="1315"/>
      <c r="R186" s="1316"/>
      <c r="S186" s="160"/>
      <c r="T186" s="160"/>
      <c r="U186" s="160"/>
      <c r="V186" s="160"/>
      <c r="W186" s="161"/>
      <c r="X186" s="160"/>
    </row>
    <row r="187" spans="1:26" ht="15" customHeight="1">
      <c r="A187" s="1280"/>
      <c r="B187" s="1165"/>
      <c r="C187" s="1165"/>
      <c r="D187" s="1166"/>
      <c r="E187" s="2203" t="s">
        <v>712</v>
      </c>
      <c r="F187" s="2204"/>
      <c r="G187" s="2204"/>
      <c r="H187" s="2204"/>
      <c r="I187" s="2204"/>
      <c r="J187" s="2204"/>
      <c r="K187" s="2204"/>
      <c r="L187" s="2204"/>
      <c r="M187" s="2204"/>
      <c r="N187" s="2204"/>
      <c r="O187" s="2204"/>
      <c r="P187" s="2204"/>
      <c r="Q187" s="2204"/>
      <c r="R187" s="2205"/>
      <c r="S187" s="160"/>
      <c r="T187" s="160"/>
      <c r="U187" s="160"/>
      <c r="V187" s="160"/>
      <c r="W187" s="161"/>
      <c r="X187" s="160"/>
    </row>
    <row r="188" spans="1:26" ht="50.1" customHeight="1">
      <c r="A188" s="1249"/>
      <c r="B188" s="1250"/>
      <c r="C188" s="1250"/>
      <c r="D188" s="1251"/>
      <c r="E188" s="1308"/>
      <c r="F188" s="1309"/>
      <c r="G188" s="1309"/>
      <c r="H188" s="1309"/>
      <c r="I188" s="1309"/>
      <c r="J188" s="1309"/>
      <c r="K188" s="1309"/>
      <c r="L188" s="1309"/>
      <c r="M188" s="1309"/>
      <c r="N188" s="1309"/>
      <c r="O188" s="1309"/>
      <c r="P188" s="1309"/>
      <c r="Q188" s="1309"/>
      <c r="R188" s="1310"/>
      <c r="S188" s="160"/>
      <c r="T188" s="160"/>
      <c r="U188" s="160"/>
      <c r="V188" s="160"/>
      <c r="W188" s="161"/>
      <c r="X188" s="160"/>
    </row>
    <row r="189" spans="1:26" ht="35.1" customHeight="1">
      <c r="A189" s="1266" t="s">
        <v>713</v>
      </c>
      <c r="B189" s="1267"/>
      <c r="C189" s="1267"/>
      <c r="D189" s="1268"/>
      <c r="E189" s="1317" t="s">
        <v>709</v>
      </c>
      <c r="F189" s="1318"/>
      <c r="G189" s="1303"/>
      <c r="H189" s="1304"/>
      <c r="I189" s="1317" t="s">
        <v>710</v>
      </c>
      <c r="J189" s="1319"/>
      <c r="K189" s="1303"/>
      <c r="L189" s="1320"/>
      <c r="M189" s="1320"/>
      <c r="N189" s="1304"/>
      <c r="O189" s="1317" t="s">
        <v>711</v>
      </c>
      <c r="P189" s="1319"/>
      <c r="Q189" s="1303"/>
      <c r="R189" s="1304"/>
      <c r="S189" s="160"/>
      <c r="T189" s="160"/>
      <c r="U189" s="160"/>
      <c r="V189" s="160"/>
      <c r="W189" s="161"/>
      <c r="X189" s="160"/>
      <c r="Y189" s="160"/>
      <c r="Z189" s="160"/>
    </row>
    <row r="190" spans="1:26" ht="15" customHeight="1">
      <c r="A190" s="1280"/>
      <c r="B190" s="1165"/>
      <c r="C190" s="1165"/>
      <c r="D190" s="1166"/>
      <c r="E190" s="2203" t="s">
        <v>712</v>
      </c>
      <c r="F190" s="2204"/>
      <c r="G190" s="2204"/>
      <c r="H190" s="2204"/>
      <c r="I190" s="2204"/>
      <c r="J190" s="2204"/>
      <c r="K190" s="2204"/>
      <c r="L190" s="2204"/>
      <c r="M190" s="2204"/>
      <c r="N190" s="2204"/>
      <c r="O190" s="2204"/>
      <c r="P190" s="2204"/>
      <c r="Q190" s="2204"/>
      <c r="R190" s="2205"/>
      <c r="S190" s="160"/>
      <c r="T190" s="160"/>
      <c r="U190" s="160"/>
      <c r="V190" s="160"/>
      <c r="W190" s="161"/>
      <c r="X190" s="160"/>
      <c r="Y190" s="160"/>
      <c r="Z190" s="160"/>
    </row>
    <row r="191" spans="1:26" ht="50.1" customHeight="1">
      <c r="A191" s="1249"/>
      <c r="B191" s="1250"/>
      <c r="C191" s="1250"/>
      <c r="D191" s="1251"/>
      <c r="E191" s="1308"/>
      <c r="F191" s="1309"/>
      <c r="G191" s="1309"/>
      <c r="H191" s="1309"/>
      <c r="I191" s="1309"/>
      <c r="J191" s="1309"/>
      <c r="K191" s="1309"/>
      <c r="L191" s="1309"/>
      <c r="M191" s="1309"/>
      <c r="N191" s="1309"/>
      <c r="O191" s="1309"/>
      <c r="P191" s="1309"/>
      <c r="Q191" s="1309"/>
      <c r="R191" s="1310"/>
      <c r="S191" s="160"/>
      <c r="T191" s="160"/>
      <c r="U191" s="160"/>
      <c r="V191" s="160"/>
      <c r="W191" s="161"/>
      <c r="X191" s="160"/>
      <c r="Y191" s="160"/>
      <c r="Z191" s="160"/>
    </row>
    <row r="192" spans="1:26" ht="79.5" customHeight="1">
      <c r="A192" s="1242" t="s">
        <v>714</v>
      </c>
      <c r="B192" s="1242"/>
      <c r="C192" s="1242"/>
      <c r="D192" s="1243"/>
      <c r="E192" s="1311" t="str">
        <f>IF(E203=0,"自動で入力されます",E203)</f>
        <v>自動で入力されます</v>
      </c>
      <c r="F192" s="1311"/>
      <c r="G192" s="1311"/>
      <c r="H192" s="1311"/>
      <c r="I192" s="1311"/>
      <c r="J192" s="1311"/>
      <c r="K192" s="1311"/>
      <c r="L192" s="1311"/>
      <c r="M192" s="1311"/>
      <c r="N192" s="1311"/>
      <c r="O192" s="1311"/>
      <c r="P192" s="1311"/>
      <c r="Q192" s="1311"/>
      <c r="R192" s="1311"/>
      <c r="S192" s="1"/>
      <c r="X192" s="1"/>
      <c r="Y192" s="160"/>
      <c r="Z192" s="160"/>
    </row>
    <row r="193" spans="1:26" ht="64.5" customHeight="1">
      <c r="A193" s="1312" t="s">
        <v>715</v>
      </c>
      <c r="B193" s="1312"/>
      <c r="C193" s="1242"/>
      <c r="D193" s="1243"/>
      <c r="E193" s="1298"/>
      <c r="F193" s="1298"/>
      <c r="G193" s="1298"/>
      <c r="H193" s="1298"/>
      <c r="I193" s="1298"/>
      <c r="J193" s="1298"/>
      <c r="K193" s="1298"/>
      <c r="L193" s="1298"/>
      <c r="M193" s="1298"/>
      <c r="N193" s="1298"/>
      <c r="O193" s="1298"/>
      <c r="P193" s="1298"/>
      <c r="Q193" s="1298"/>
      <c r="R193" s="1298"/>
      <c r="S193" s="1"/>
      <c r="T193" s="160"/>
      <c r="U193" s="160"/>
      <c r="V193" s="160"/>
      <c r="W193" s="161"/>
      <c r="X193" s="160"/>
    </row>
    <row r="194" spans="1:26" ht="64.5" customHeight="1">
      <c r="A194" s="1312" t="s">
        <v>716</v>
      </c>
      <c r="B194" s="1312"/>
      <c r="C194" s="1242"/>
      <c r="D194" s="1243"/>
      <c r="E194" s="1298"/>
      <c r="F194" s="1298"/>
      <c r="G194" s="1298"/>
      <c r="H194" s="1298"/>
      <c r="I194" s="1298"/>
      <c r="J194" s="1298"/>
      <c r="K194" s="1298"/>
      <c r="L194" s="1298"/>
      <c r="M194" s="1298"/>
      <c r="N194" s="1298"/>
      <c r="O194" s="1298"/>
      <c r="P194" s="1298"/>
      <c r="Q194" s="1298"/>
      <c r="R194" s="1298"/>
      <c r="S194" s="1"/>
      <c r="T194" s="160"/>
      <c r="U194" s="160"/>
      <c r="V194" s="160"/>
      <c r="W194" s="161"/>
      <c r="X194" s="160"/>
    </row>
    <row r="195" spans="1:26" ht="22.5" customHeight="1">
      <c r="A195" s="1299" t="s">
        <v>717</v>
      </c>
      <c r="B195" s="1300"/>
      <c r="C195" s="686" t="s">
        <v>718</v>
      </c>
      <c r="D195" s="673"/>
      <c r="E195" s="1298"/>
      <c r="F195" s="1298"/>
      <c r="G195" s="1298"/>
      <c r="H195" s="1298"/>
      <c r="I195" s="1298"/>
      <c r="J195" s="1298"/>
      <c r="K195" s="1298"/>
      <c r="L195" s="1298"/>
      <c r="M195" s="1298"/>
      <c r="N195" s="1298"/>
      <c r="O195" s="1298"/>
      <c r="P195" s="1298"/>
      <c r="Q195" s="1298"/>
      <c r="R195" s="1298"/>
      <c r="S195" s="1"/>
      <c r="T195" s="160"/>
      <c r="U195" s="160"/>
      <c r="V195" s="160"/>
      <c r="W195" s="161"/>
      <c r="X195" s="160"/>
    </row>
    <row r="196" spans="1:26" ht="64.5" customHeight="1">
      <c r="A196" s="1301"/>
      <c r="B196" s="1302"/>
      <c r="C196" s="696" t="s">
        <v>719</v>
      </c>
      <c r="D196" s="697"/>
      <c r="E196" s="1298"/>
      <c r="F196" s="1298"/>
      <c r="G196" s="1298"/>
      <c r="H196" s="1298"/>
      <c r="I196" s="1298"/>
      <c r="J196" s="1298"/>
      <c r="K196" s="1298"/>
      <c r="L196" s="1298"/>
      <c r="M196" s="1298"/>
      <c r="N196" s="1298"/>
      <c r="O196" s="1298"/>
      <c r="P196" s="1298"/>
      <c r="Q196" s="1298"/>
      <c r="R196" s="1298"/>
      <c r="S196" s="1"/>
      <c r="T196" s="160"/>
      <c r="U196" s="160"/>
      <c r="V196" s="160"/>
      <c r="W196" s="161"/>
      <c r="X196" s="160"/>
    </row>
    <row r="197" spans="1:26" ht="12" customHeight="1">
      <c r="A197" s="166"/>
      <c r="B197" s="166"/>
      <c r="C197" s="274"/>
      <c r="D197" s="274"/>
      <c r="E197" s="160"/>
      <c r="F197" s="160"/>
      <c r="G197" s="160"/>
      <c r="H197" s="160"/>
      <c r="I197" s="160"/>
      <c r="J197" s="160"/>
      <c r="K197" s="161"/>
      <c r="L197" s="160"/>
      <c r="M197" s="160"/>
      <c r="N197" s="160"/>
      <c r="O197" s="160"/>
      <c r="P197" s="160"/>
      <c r="Q197" s="160"/>
      <c r="R197" s="161"/>
      <c r="S197" s="160"/>
      <c r="X197" s="1"/>
      <c r="Y197" s="160"/>
      <c r="Z197" s="160"/>
    </row>
    <row r="198" spans="1:26" ht="21" customHeight="1">
      <c r="A198" s="278" t="s">
        <v>720</v>
      </c>
      <c r="B198" s="274"/>
      <c r="C198" s="274"/>
      <c r="D198" s="274"/>
      <c r="E198" s="142"/>
      <c r="F198" s="142"/>
      <c r="G198" s="159"/>
      <c r="H198" s="159"/>
      <c r="I198" s="159"/>
      <c r="J198" s="159"/>
      <c r="K198" s="159"/>
      <c r="L198" s="159"/>
      <c r="M198" s="159"/>
      <c r="N198" s="159"/>
      <c r="O198" s="159"/>
      <c r="P198" s="159"/>
      <c r="Q198" s="159"/>
      <c r="R198" s="159"/>
    </row>
    <row r="199" spans="1:26" ht="3.75" customHeight="1">
      <c r="A199" s="148"/>
    </row>
    <row r="200" spans="1:26" ht="18.75" customHeight="1">
      <c r="A200" s="1266" t="s">
        <v>721</v>
      </c>
      <c r="B200" s="1267"/>
      <c r="C200" s="1267"/>
      <c r="D200" s="1268"/>
      <c r="E200" s="1288" t="s">
        <v>722</v>
      </c>
      <c r="F200" s="1289"/>
      <c r="G200" s="1289"/>
      <c r="H200" s="1289"/>
      <c r="I200" s="1289"/>
      <c r="J200" s="1289"/>
      <c r="K200" s="1289"/>
      <c r="L200" s="1289"/>
      <c r="M200" s="1289"/>
      <c r="N200" s="1289"/>
      <c r="O200" s="1289"/>
      <c r="P200" s="1289"/>
      <c r="Q200" s="1289"/>
      <c r="R200" s="1290"/>
    </row>
    <row r="201" spans="1:26" ht="79.5" customHeight="1">
      <c r="A201" s="1249"/>
      <c r="B201" s="1250"/>
      <c r="C201" s="1250"/>
      <c r="D201" s="1251"/>
      <c r="E201" s="1291"/>
      <c r="F201" s="1292"/>
      <c r="G201" s="1292"/>
      <c r="H201" s="1292"/>
      <c r="I201" s="1292"/>
      <c r="J201" s="1292"/>
      <c r="K201" s="1292"/>
      <c r="L201" s="1292"/>
      <c r="M201" s="1292"/>
      <c r="N201" s="1292"/>
      <c r="O201" s="1292"/>
      <c r="P201" s="1292"/>
      <c r="Q201" s="1292"/>
      <c r="R201" s="1293"/>
    </row>
    <row r="202" spans="1:26" ht="18.75" customHeight="1">
      <c r="A202" s="1266" t="s">
        <v>723</v>
      </c>
      <c r="B202" s="1267"/>
      <c r="C202" s="1267"/>
      <c r="D202" s="1268"/>
      <c r="E202" s="1294" t="s">
        <v>724</v>
      </c>
      <c r="F202" s="1254"/>
      <c r="G202" s="1254"/>
      <c r="H202" s="1254"/>
      <c r="I202" s="1254"/>
      <c r="J202" s="1254"/>
      <c r="K202" s="1254"/>
      <c r="L202" s="1254"/>
      <c r="M202" s="1254"/>
      <c r="N202" s="1254"/>
      <c r="O202" s="1254"/>
      <c r="P202" s="1254"/>
      <c r="Q202" s="1254"/>
      <c r="R202" s="1255"/>
    </row>
    <row r="203" spans="1:26" ht="79.5" customHeight="1">
      <c r="A203" s="1249"/>
      <c r="B203" s="1250"/>
      <c r="C203" s="1250"/>
      <c r="D203" s="1251"/>
      <c r="E203" s="1291"/>
      <c r="F203" s="1292"/>
      <c r="G203" s="1292"/>
      <c r="H203" s="1292"/>
      <c r="I203" s="1292"/>
      <c r="J203" s="1292"/>
      <c r="K203" s="1292"/>
      <c r="L203" s="1292"/>
      <c r="M203" s="1292"/>
      <c r="N203" s="1292"/>
      <c r="O203" s="1292"/>
      <c r="P203" s="1292"/>
      <c r="Q203" s="1292"/>
      <c r="R203" s="1293"/>
    </row>
    <row r="204" spans="1:26" ht="33" customHeight="1">
      <c r="A204" s="1272" t="s">
        <v>725</v>
      </c>
      <c r="B204" s="1273"/>
      <c r="C204" s="1273"/>
      <c r="D204" s="1273"/>
      <c r="E204" s="1263"/>
      <c r="F204" s="2112"/>
      <c r="G204" s="2112"/>
      <c r="H204" s="2112"/>
      <c r="I204" s="1274" t="s">
        <v>445</v>
      </c>
      <c r="J204" s="2104"/>
      <c r="K204" s="1276"/>
      <c r="L204" s="2206"/>
      <c r="M204" s="2206"/>
      <c r="N204" s="2206"/>
      <c r="O204" s="2206"/>
      <c r="P204" s="2206"/>
      <c r="Q204" s="2206"/>
      <c r="R204" s="2207"/>
    </row>
    <row r="205" spans="1:26" ht="42" customHeight="1">
      <c r="A205" s="1266" t="s">
        <v>726</v>
      </c>
      <c r="B205" s="1279"/>
      <c r="C205" s="1267" t="s">
        <v>727</v>
      </c>
      <c r="D205" s="1268"/>
      <c r="E205" s="1263"/>
      <c r="F205" s="2112"/>
      <c r="G205" s="2112"/>
      <c r="H205" s="2112"/>
      <c r="I205" s="2112"/>
      <c r="J205" s="2112"/>
      <c r="K205" s="2112"/>
      <c r="L205" s="2112"/>
      <c r="M205" s="2112"/>
      <c r="N205" s="2112"/>
      <c r="O205" s="2112"/>
      <c r="P205" s="2112"/>
      <c r="Q205" s="2112"/>
      <c r="R205" s="1265"/>
    </row>
    <row r="206" spans="1:26" ht="24" customHeight="1">
      <c r="A206" s="1280"/>
      <c r="B206" s="1281"/>
      <c r="C206" s="1267" t="s">
        <v>728</v>
      </c>
      <c r="D206" s="1268"/>
      <c r="E206" s="1143" t="s">
        <v>729</v>
      </c>
      <c r="F206" s="2109"/>
      <c r="G206" s="1284"/>
      <c r="H206" s="1285"/>
      <c r="I206" s="1286"/>
      <c r="J206" s="1286"/>
      <c r="K206" s="1286"/>
      <c r="L206" s="1286"/>
      <c r="M206" s="1286"/>
      <c r="N206" s="1286"/>
      <c r="O206" s="1286"/>
      <c r="P206" s="1286"/>
      <c r="Q206" s="1286"/>
      <c r="R206" s="1287"/>
    </row>
    <row r="207" spans="1:26" ht="24" customHeight="1">
      <c r="A207" s="1249"/>
      <c r="B207" s="1282"/>
      <c r="C207" s="1250"/>
      <c r="D207" s="1251"/>
      <c r="E207" s="1169" t="s">
        <v>730</v>
      </c>
      <c r="F207" s="1170"/>
      <c r="G207" s="1171"/>
      <c r="H207" s="1263"/>
      <c r="I207" s="2112"/>
      <c r="J207" s="2112"/>
      <c r="K207" s="2112"/>
      <c r="L207" s="2112"/>
      <c r="M207" s="2112"/>
      <c r="N207" s="2112"/>
      <c r="O207" s="2112"/>
      <c r="P207" s="2112"/>
      <c r="Q207" s="2112"/>
      <c r="R207" s="1265"/>
    </row>
    <row r="208" spans="1:26" ht="18" customHeight="1">
      <c r="A208" s="1266" t="s">
        <v>731</v>
      </c>
      <c r="B208" s="1267"/>
      <c r="C208" s="1267"/>
      <c r="D208" s="1268"/>
      <c r="E208" s="1269" t="s">
        <v>732</v>
      </c>
      <c r="F208" s="1270"/>
      <c r="G208" s="1270"/>
      <c r="H208" s="1270"/>
      <c r="I208" s="1270"/>
      <c r="J208" s="1270"/>
      <c r="K208" s="1270"/>
      <c r="L208" s="1270"/>
      <c r="M208" s="1270"/>
      <c r="N208" s="1270"/>
      <c r="O208" s="1270"/>
      <c r="P208" s="1270"/>
      <c r="Q208" s="1270"/>
      <c r="R208" s="1271"/>
    </row>
    <row r="209" spans="1:18" ht="79.5" customHeight="1">
      <c r="A209" s="1249"/>
      <c r="B209" s="1250"/>
      <c r="C209" s="1250"/>
      <c r="D209" s="1251"/>
      <c r="E209" s="1211"/>
      <c r="F209" s="1212"/>
      <c r="G209" s="1212"/>
      <c r="H209" s="1212"/>
      <c r="I209" s="1212"/>
      <c r="J209" s="1212"/>
      <c r="K209" s="1212"/>
      <c r="L209" s="1212"/>
      <c r="M209" s="1212"/>
      <c r="N209" s="1212"/>
      <c r="O209" s="1212"/>
      <c r="P209" s="1212"/>
      <c r="Q209" s="1212"/>
      <c r="R209" s="1215"/>
    </row>
    <row r="210" spans="1:18" ht="15.75" customHeight="1">
      <c r="A210" s="167"/>
      <c r="L210" s="96"/>
      <c r="M210" s="96"/>
      <c r="N210" s="96"/>
      <c r="O210" s="96"/>
      <c r="P210" s="96"/>
      <c r="Q210" s="96"/>
    </row>
    <row r="211" spans="1:18" ht="13.5" customHeight="1">
      <c r="A211" s="274"/>
      <c r="B211" s="274"/>
      <c r="C211" s="274"/>
      <c r="D211" s="274"/>
      <c r="E211" s="160"/>
      <c r="F211" s="160"/>
      <c r="G211" s="160"/>
      <c r="H211" s="160"/>
      <c r="I211" s="160"/>
      <c r="J211" s="160"/>
      <c r="K211" s="160"/>
      <c r="L211" s="160"/>
      <c r="M211" s="160"/>
      <c r="N211" s="160"/>
      <c r="O211" s="160"/>
      <c r="P211" s="160"/>
      <c r="Q211" s="160"/>
      <c r="R211" s="160"/>
    </row>
    <row r="212" spans="1:18" ht="16.5" customHeight="1">
      <c r="A212" s="1172" t="s">
        <v>733</v>
      </c>
      <c r="B212" s="1172"/>
      <c r="C212" s="1172"/>
      <c r="D212" s="1172"/>
      <c r="E212" s="1172"/>
      <c r="F212" s="1172"/>
      <c r="G212" s="1172"/>
      <c r="H212" s="1172"/>
      <c r="I212" s="1172"/>
      <c r="J212" s="1172"/>
      <c r="K212" s="1172"/>
      <c r="L212" s="1172"/>
      <c r="M212" s="1172"/>
      <c r="N212" s="1172"/>
      <c r="O212" s="1172"/>
      <c r="P212" s="1172"/>
      <c r="Q212" s="1172"/>
      <c r="R212" s="1172"/>
    </row>
    <row r="213" spans="1:18" ht="13.5" customHeight="1">
      <c r="A213" s="1172"/>
      <c r="B213" s="1172"/>
      <c r="C213" s="1172"/>
      <c r="D213" s="1172"/>
      <c r="E213" s="1172"/>
      <c r="F213" s="1172"/>
      <c r="G213" s="1172"/>
      <c r="H213" s="1172"/>
      <c r="I213" s="1172"/>
      <c r="J213" s="1172"/>
      <c r="K213" s="1172"/>
      <c r="L213" s="1172"/>
      <c r="M213" s="1172"/>
      <c r="N213" s="1172"/>
      <c r="O213" s="1172"/>
      <c r="P213" s="1172"/>
      <c r="Q213" s="1172"/>
      <c r="R213" s="1172"/>
    </row>
    <row r="214" spans="1:18" ht="51.75" customHeight="1">
      <c r="A214" s="1242" t="s">
        <v>734</v>
      </c>
      <c r="B214" s="1242"/>
      <c r="C214" s="1242"/>
      <c r="D214" s="1243"/>
      <c r="E214" s="1244"/>
      <c r="F214" s="2208"/>
      <c r="G214" s="2208"/>
      <c r="H214" s="2208"/>
      <c r="I214" s="2208"/>
      <c r="J214" s="2208"/>
      <c r="K214" s="2208"/>
      <c r="L214" s="2208"/>
      <c r="M214" s="2208"/>
      <c r="N214" s="2208"/>
      <c r="O214" s="2208"/>
      <c r="P214" s="2208"/>
      <c r="Q214" s="2208"/>
      <c r="R214" s="2209"/>
    </row>
    <row r="215" spans="1:18" ht="51.75" customHeight="1">
      <c r="A215" s="1249" t="s">
        <v>735</v>
      </c>
      <c r="B215" s="1250"/>
      <c r="C215" s="1250"/>
      <c r="D215" s="1251"/>
      <c r="E215" s="1244"/>
      <c r="F215" s="2208"/>
      <c r="G215" s="2208"/>
      <c r="H215" s="2208"/>
      <c r="I215" s="2208"/>
      <c r="J215" s="2208"/>
      <c r="K215" s="2208"/>
      <c r="L215" s="2208"/>
      <c r="M215" s="2208"/>
      <c r="N215" s="2208"/>
      <c r="O215" s="2208"/>
      <c r="P215" s="2208"/>
      <c r="Q215" s="2208"/>
      <c r="R215" s="2209"/>
    </row>
    <row r="216" spans="1:18" ht="51.75" customHeight="1">
      <c r="A216" s="1242" t="s">
        <v>736</v>
      </c>
      <c r="B216" s="1242"/>
      <c r="C216" s="1242"/>
      <c r="D216" s="1243"/>
      <c r="E216" s="1244"/>
      <c r="F216" s="2208"/>
      <c r="G216" s="2208"/>
      <c r="H216" s="2208"/>
      <c r="I216" s="2208"/>
      <c r="J216" s="2208"/>
      <c r="K216" s="2208"/>
      <c r="L216" s="2208"/>
      <c r="M216" s="2208"/>
      <c r="N216" s="2208"/>
      <c r="O216" s="2208"/>
      <c r="P216" s="2208"/>
      <c r="Q216" s="2208"/>
      <c r="R216" s="2209"/>
    </row>
    <row r="217" spans="1:18" ht="51.75" customHeight="1">
      <c r="A217" s="1242" t="s">
        <v>737</v>
      </c>
      <c r="B217" s="1242"/>
      <c r="C217" s="1242"/>
      <c r="D217" s="1243"/>
      <c r="E217" s="2216"/>
      <c r="F217" s="2217"/>
      <c r="G217" s="2217"/>
      <c r="H217" s="2217"/>
      <c r="I217" s="2217"/>
      <c r="J217" s="2217"/>
      <c r="K217" s="2217"/>
      <c r="L217" s="2217"/>
      <c r="M217" s="2217"/>
      <c r="N217" s="2217"/>
      <c r="O217" s="2217"/>
      <c r="P217" s="2217"/>
      <c r="Q217" s="2217"/>
      <c r="R217" s="2218"/>
    </row>
    <row r="218" spans="1:18" ht="51.75" customHeight="1">
      <c r="A218" s="1242" t="s">
        <v>738</v>
      </c>
      <c r="B218" s="1242"/>
      <c r="C218" s="1242"/>
      <c r="D218" s="1243"/>
      <c r="E218" s="1244"/>
      <c r="F218" s="2208"/>
      <c r="G218" s="2219"/>
      <c r="H218" s="2219"/>
      <c r="I218" s="2219"/>
      <c r="J218" s="2219"/>
      <c r="K218" s="2219"/>
      <c r="L218" s="2219"/>
      <c r="M218" s="2219"/>
      <c r="N218" s="2219"/>
      <c r="O218" s="2219"/>
      <c r="P218" s="2219"/>
      <c r="Q218" s="2219"/>
      <c r="R218" s="2220"/>
    </row>
    <row r="219" spans="1:18" ht="15" customHeight="1">
      <c r="A219" s="169" t="s">
        <v>739</v>
      </c>
      <c r="B219" s="1248" t="s">
        <v>740</v>
      </c>
      <c r="C219" s="1248"/>
      <c r="D219" s="1248"/>
      <c r="E219" s="1248"/>
      <c r="F219" s="1248"/>
      <c r="G219" s="1248"/>
      <c r="H219" s="1248"/>
      <c r="I219" s="1248"/>
      <c r="J219" s="1248"/>
      <c r="K219" s="1248"/>
      <c r="L219" s="1248"/>
      <c r="M219" s="1248"/>
      <c r="N219" s="1248"/>
      <c r="O219" s="1248"/>
      <c r="P219" s="1248"/>
      <c r="Q219" s="1248"/>
      <c r="R219" s="1248"/>
    </row>
    <row r="220" spans="1:18" ht="21" customHeight="1">
      <c r="A220" s="168"/>
      <c r="B220" s="1262" t="s">
        <v>741</v>
      </c>
      <c r="C220" s="1262"/>
      <c r="D220" s="1262"/>
      <c r="E220" s="1262"/>
      <c r="F220" s="1262"/>
      <c r="G220" s="1262"/>
      <c r="H220" s="1262"/>
      <c r="I220" s="1262"/>
      <c r="J220" s="1262"/>
      <c r="K220" s="1262"/>
      <c r="L220" s="1262"/>
      <c r="M220" s="1262"/>
      <c r="N220" s="1262"/>
      <c r="O220" s="1262"/>
      <c r="P220" s="1262"/>
      <c r="Q220" s="1262"/>
      <c r="R220" s="1262"/>
    </row>
    <row r="221" spans="1:18" ht="13.5" customHeight="1">
      <c r="A221" s="274"/>
      <c r="B221" s="274"/>
      <c r="C221" s="274"/>
      <c r="D221" s="274"/>
      <c r="E221" s="160"/>
      <c r="F221" s="160"/>
      <c r="G221" s="160"/>
      <c r="H221" s="160"/>
      <c r="I221" s="160"/>
      <c r="J221" s="160"/>
      <c r="K221" s="160"/>
      <c r="L221" s="160"/>
      <c r="M221" s="160"/>
      <c r="N221" s="160"/>
      <c r="O221" s="160"/>
      <c r="P221" s="160"/>
      <c r="Q221" s="160"/>
      <c r="R221" s="160"/>
    </row>
    <row r="222" spans="1:18" ht="16.5" customHeight="1">
      <c r="A222" s="278" t="s">
        <v>742</v>
      </c>
      <c r="B222" s="274"/>
      <c r="C222" s="274"/>
      <c r="D222" s="274"/>
      <c r="E222" s="274"/>
      <c r="F222" s="274"/>
      <c r="G222" s="274"/>
      <c r="H222" s="274"/>
      <c r="I222" s="274"/>
      <c r="J222" s="274"/>
      <c r="K222" s="274"/>
      <c r="L222" s="274"/>
      <c r="M222" s="274"/>
      <c r="N222" s="274"/>
      <c r="O222" s="274"/>
      <c r="P222" s="274"/>
      <c r="Q222" s="274"/>
      <c r="R222" s="274"/>
    </row>
    <row r="223" spans="1:18" ht="3.75" customHeight="1">
      <c r="A223" s="148"/>
    </row>
    <row r="224" spans="1:18" ht="51.75" customHeight="1">
      <c r="A224" s="1242" t="s">
        <v>743</v>
      </c>
      <c r="B224" s="1242"/>
      <c r="C224" s="1242"/>
      <c r="D224" s="1243"/>
      <c r="E224" s="1244"/>
      <c r="F224" s="2208"/>
      <c r="G224" s="2208"/>
      <c r="H224" s="2208"/>
      <c r="I224" s="2208"/>
      <c r="J224" s="2208"/>
      <c r="K224" s="2208"/>
      <c r="L224" s="2208"/>
      <c r="M224" s="2208"/>
      <c r="N224" s="2208"/>
      <c r="O224" s="2208"/>
      <c r="P224" s="2208"/>
      <c r="Q224" s="2208"/>
      <c r="R224" s="2209"/>
    </row>
    <row r="225" spans="1:18" ht="30" customHeight="1">
      <c r="A225" s="1253" t="s">
        <v>744</v>
      </c>
      <c r="B225" s="1254"/>
      <c r="C225" s="1254"/>
      <c r="D225" s="1255"/>
      <c r="E225" s="2210" t="s">
        <v>745</v>
      </c>
      <c r="F225" s="2211"/>
      <c r="G225" s="2212"/>
      <c r="H225" s="2213"/>
      <c r="I225" s="451" t="s">
        <v>746</v>
      </c>
      <c r="J225" s="2214" t="s">
        <v>747</v>
      </c>
      <c r="K225" s="2214"/>
      <c r="L225" s="2214"/>
      <c r="M225" s="2214"/>
      <c r="N225" s="2214"/>
      <c r="O225" s="2214"/>
      <c r="P225" s="2214"/>
      <c r="Q225" s="2214"/>
      <c r="R225" s="2215"/>
    </row>
    <row r="226" spans="1:18" ht="51.75" customHeight="1">
      <c r="A226" s="1249" t="s">
        <v>748</v>
      </c>
      <c r="B226" s="1250"/>
      <c r="C226" s="1250"/>
      <c r="D226" s="1251"/>
      <c r="E226" s="1244"/>
      <c r="F226" s="2208"/>
      <c r="G226" s="2208"/>
      <c r="H226" s="2208"/>
      <c r="I226" s="2208"/>
      <c r="J226" s="2208"/>
      <c r="K226" s="2208"/>
      <c r="L226" s="2208"/>
      <c r="M226" s="2208"/>
      <c r="N226" s="2208"/>
      <c r="O226" s="2208"/>
      <c r="P226" s="2208"/>
      <c r="Q226" s="2208"/>
      <c r="R226" s="2209"/>
    </row>
    <row r="227" spans="1:18" ht="51.75" customHeight="1">
      <c r="A227" s="1242" t="s">
        <v>749</v>
      </c>
      <c r="B227" s="1242"/>
      <c r="C227" s="1242"/>
      <c r="D227" s="1243"/>
      <c r="E227" s="1244"/>
      <c r="F227" s="2208"/>
      <c r="G227" s="2208"/>
      <c r="H227" s="2208"/>
      <c r="I227" s="2208"/>
      <c r="J227" s="2208"/>
      <c r="K227" s="2208"/>
      <c r="L227" s="2208"/>
      <c r="M227" s="2208"/>
      <c r="N227" s="2208"/>
      <c r="O227" s="2208"/>
      <c r="P227" s="2208"/>
      <c r="Q227" s="2208"/>
      <c r="R227" s="2209"/>
    </row>
    <row r="228" spans="1:18" ht="51.75" customHeight="1">
      <c r="A228" s="1242" t="s">
        <v>750</v>
      </c>
      <c r="B228" s="1242"/>
      <c r="C228" s="1242"/>
      <c r="D228" s="1243"/>
      <c r="E228" s="2216"/>
      <c r="F228" s="2217"/>
      <c r="G228" s="2217"/>
      <c r="H228" s="2217"/>
      <c r="I228" s="2217"/>
      <c r="J228" s="2217"/>
      <c r="K228" s="2217"/>
      <c r="L228" s="2217"/>
      <c r="M228" s="2217"/>
      <c r="N228" s="2217"/>
      <c r="O228" s="2217"/>
      <c r="P228" s="2217"/>
      <c r="Q228" s="2217"/>
      <c r="R228" s="2218"/>
    </row>
    <row r="229" spans="1:18" ht="51.75" customHeight="1">
      <c r="A229" s="1242" t="s">
        <v>751</v>
      </c>
      <c r="B229" s="1242"/>
      <c r="C229" s="1242"/>
      <c r="D229" s="1243"/>
      <c r="E229" s="1244"/>
      <c r="F229" s="2208"/>
      <c r="G229" s="2219"/>
      <c r="H229" s="2219"/>
      <c r="I229" s="2219"/>
      <c r="J229" s="2219"/>
      <c r="K229" s="2219"/>
      <c r="L229" s="2219"/>
      <c r="M229" s="2219"/>
      <c r="N229" s="2219"/>
      <c r="O229" s="2219"/>
      <c r="P229" s="2219"/>
      <c r="Q229" s="2219"/>
      <c r="R229" s="2220"/>
    </row>
    <row r="230" spans="1:18" ht="15" customHeight="1">
      <c r="A230" s="169"/>
      <c r="B230" s="1248"/>
      <c r="C230" s="1248"/>
      <c r="D230" s="1248"/>
      <c r="E230" s="1248"/>
      <c r="F230" s="1248"/>
      <c r="G230" s="1248"/>
      <c r="H230" s="1248"/>
      <c r="I230" s="1248"/>
      <c r="J230" s="1248"/>
      <c r="K230" s="1248"/>
      <c r="L230" s="1248"/>
      <c r="M230" s="1248"/>
      <c r="N230" s="1248"/>
      <c r="O230" s="1248"/>
      <c r="P230" s="1248"/>
      <c r="Q230" s="1248"/>
      <c r="R230" s="1248"/>
    </row>
    <row r="231" spans="1:18" ht="21" customHeight="1">
      <c r="A231" s="278" t="s">
        <v>752</v>
      </c>
      <c r="B231" s="274"/>
      <c r="C231" s="274"/>
      <c r="D231" s="274"/>
      <c r="E231" s="142"/>
      <c r="F231" s="142"/>
      <c r="G231" s="159"/>
      <c r="H231" s="159"/>
      <c r="I231" s="159"/>
      <c r="J231" s="159"/>
      <c r="K231" s="159"/>
      <c r="L231" s="159"/>
      <c r="M231" s="159"/>
      <c r="N231" s="159"/>
      <c r="O231" s="159"/>
      <c r="P231" s="159"/>
      <c r="Q231" s="159"/>
      <c r="R231" s="159"/>
    </row>
    <row r="232" spans="1:18" ht="3.75" customHeight="1">
      <c r="A232" s="148"/>
    </row>
    <row r="233" spans="1:18" ht="18.75" customHeight="1">
      <c r="A233" s="2221" t="s">
        <v>753</v>
      </c>
      <c r="B233" s="2222" t="s">
        <v>754</v>
      </c>
      <c r="C233" s="2223"/>
      <c r="D233" s="2224"/>
      <c r="E233" s="2225" t="s">
        <v>755</v>
      </c>
      <c r="F233" s="2223"/>
      <c r="G233" s="2223"/>
      <c r="H233" s="2223"/>
      <c r="I233" s="2223"/>
      <c r="J233" s="2224"/>
      <c r="K233" s="2225" t="s">
        <v>756</v>
      </c>
      <c r="L233" s="2223"/>
      <c r="M233" s="2223"/>
      <c r="N233" s="2223"/>
      <c r="O233" s="2223"/>
      <c r="P233" s="2223"/>
      <c r="Q233" s="2223"/>
      <c r="R233" s="2226"/>
    </row>
    <row r="234" spans="1:18" ht="18.75" customHeight="1">
      <c r="A234" s="1217"/>
      <c r="B234" s="1221"/>
      <c r="C234" s="1222"/>
      <c r="D234" s="1223"/>
      <c r="E234" s="1234"/>
      <c r="F234" s="1222"/>
      <c r="G234" s="1222"/>
      <c r="H234" s="1222"/>
      <c r="I234" s="1222"/>
      <c r="J234" s="1223"/>
      <c r="K234" s="1234"/>
      <c r="L234" s="1222"/>
      <c r="M234" s="1222"/>
      <c r="N234" s="1222"/>
      <c r="O234" s="1222"/>
      <c r="P234" s="1222"/>
      <c r="Q234" s="1222"/>
      <c r="R234" s="1236"/>
    </row>
    <row r="235" spans="1:18" s="299" customFormat="1" ht="37.5" customHeight="1">
      <c r="A235" s="371">
        <v>1</v>
      </c>
      <c r="B235" s="1237"/>
      <c r="C235" s="1238"/>
      <c r="D235" s="1239"/>
      <c r="E235" s="1238"/>
      <c r="F235" s="1238"/>
      <c r="G235" s="1238"/>
      <c r="H235" s="1238"/>
      <c r="I235" s="1238"/>
      <c r="J235" s="1239"/>
      <c r="K235" s="1240"/>
      <c r="L235" s="1238"/>
      <c r="M235" s="1238"/>
      <c r="N235" s="1238"/>
      <c r="O235" s="1238"/>
      <c r="P235" s="1238"/>
      <c r="Q235" s="1238"/>
      <c r="R235" s="1241"/>
    </row>
    <row r="236" spans="1:18" s="299" customFormat="1" ht="37.5" customHeight="1">
      <c r="A236" s="372">
        <v>2</v>
      </c>
      <c r="B236" s="1211"/>
      <c r="C236" s="1212"/>
      <c r="D236" s="1213"/>
      <c r="E236" s="1212"/>
      <c r="F236" s="1212"/>
      <c r="G236" s="1212"/>
      <c r="H236" s="1212"/>
      <c r="I236" s="1212"/>
      <c r="J236" s="1213"/>
      <c r="K236" s="1214"/>
      <c r="L236" s="1212"/>
      <c r="M236" s="1212"/>
      <c r="N236" s="1212"/>
      <c r="O236" s="1212"/>
      <c r="P236" s="1212"/>
      <c r="Q236" s="1212"/>
      <c r="R236" s="1215"/>
    </row>
    <row r="237" spans="1:18" ht="18.75" customHeight="1">
      <c r="A237" s="2221" t="s">
        <v>757</v>
      </c>
      <c r="B237" s="2222" t="s">
        <v>754</v>
      </c>
      <c r="C237" s="2223"/>
      <c r="D237" s="2224"/>
      <c r="E237" s="2225" t="s">
        <v>755</v>
      </c>
      <c r="F237" s="2223"/>
      <c r="G237" s="2223"/>
      <c r="H237" s="2223"/>
      <c r="I237" s="2223"/>
      <c r="J237" s="2224"/>
      <c r="K237" s="2225" t="s">
        <v>758</v>
      </c>
      <c r="L237" s="2223"/>
      <c r="M237" s="2223"/>
      <c r="N237" s="2223"/>
      <c r="O237" s="2223"/>
      <c r="P237" s="2223"/>
      <c r="Q237" s="2223"/>
      <c r="R237" s="2226"/>
    </row>
    <row r="238" spans="1:18" ht="18.75" customHeight="1">
      <c r="A238" s="1217"/>
      <c r="B238" s="1221"/>
      <c r="C238" s="1222"/>
      <c r="D238" s="1223"/>
      <c r="E238" s="1234"/>
      <c r="F238" s="1222"/>
      <c r="G238" s="1222"/>
      <c r="H238" s="1222"/>
      <c r="I238" s="1222"/>
      <c r="J238" s="1223"/>
      <c r="K238" s="1234"/>
      <c r="L238" s="1222"/>
      <c r="M238" s="1222"/>
      <c r="N238" s="1222"/>
      <c r="O238" s="1222"/>
      <c r="P238" s="1222"/>
      <c r="Q238" s="1222"/>
      <c r="R238" s="1236"/>
    </row>
    <row r="239" spans="1:18" s="299" customFormat="1" ht="37.5" customHeight="1">
      <c r="A239" s="371">
        <v>11</v>
      </c>
      <c r="B239" s="1237"/>
      <c r="C239" s="1238"/>
      <c r="D239" s="1239"/>
      <c r="E239" s="1238"/>
      <c r="F239" s="1238"/>
      <c r="G239" s="1238"/>
      <c r="H239" s="1238"/>
      <c r="I239" s="1238"/>
      <c r="J239" s="1239"/>
      <c r="K239" s="1240"/>
      <c r="L239" s="1238"/>
      <c r="M239" s="1238"/>
      <c r="N239" s="1238"/>
      <c r="O239" s="1238"/>
      <c r="P239" s="1238"/>
      <c r="Q239" s="1238"/>
      <c r="R239" s="1241"/>
    </row>
    <row r="240" spans="1:18" s="299" customFormat="1" ht="37.5" customHeight="1">
      <c r="A240" s="371">
        <v>12</v>
      </c>
      <c r="B240" s="1228"/>
      <c r="C240" s="1229"/>
      <c r="D240" s="1230"/>
      <c r="E240" s="1229"/>
      <c r="F240" s="1229"/>
      <c r="G240" s="1229"/>
      <c r="H240" s="1229"/>
      <c r="I240" s="1229"/>
      <c r="J240" s="1230"/>
      <c r="K240" s="1231"/>
      <c r="L240" s="1229"/>
      <c r="M240" s="1229"/>
      <c r="N240" s="1229"/>
      <c r="O240" s="1229"/>
      <c r="P240" s="1229"/>
      <c r="Q240" s="1229"/>
      <c r="R240" s="1232"/>
    </row>
    <row r="241" spans="1:102" s="299" customFormat="1" ht="37.5" customHeight="1">
      <c r="A241" s="371">
        <v>13</v>
      </c>
      <c r="B241" s="1228"/>
      <c r="C241" s="1229"/>
      <c r="D241" s="1230"/>
      <c r="E241" s="1229"/>
      <c r="F241" s="1229"/>
      <c r="G241" s="1229"/>
      <c r="H241" s="1229"/>
      <c r="I241" s="1229"/>
      <c r="J241" s="1230"/>
      <c r="K241" s="1231"/>
      <c r="L241" s="1229"/>
      <c r="M241" s="1229"/>
      <c r="N241" s="1229"/>
      <c r="O241" s="1229"/>
      <c r="P241" s="1229"/>
      <c r="Q241" s="1229"/>
      <c r="R241" s="1232"/>
    </row>
    <row r="242" spans="1:102" s="299" customFormat="1" ht="37.5" customHeight="1">
      <c r="A242" s="371">
        <v>14</v>
      </c>
      <c r="B242" s="1228"/>
      <c r="C242" s="1229"/>
      <c r="D242" s="1230"/>
      <c r="E242" s="1229"/>
      <c r="F242" s="1229"/>
      <c r="G242" s="1229"/>
      <c r="H242" s="1229"/>
      <c r="I242" s="1229"/>
      <c r="J242" s="1230"/>
      <c r="K242" s="1231"/>
      <c r="L242" s="1229"/>
      <c r="M242" s="1229"/>
      <c r="N242" s="1229"/>
      <c r="O242" s="1229"/>
      <c r="P242" s="1229"/>
      <c r="Q242" s="1229"/>
      <c r="R242" s="1232"/>
    </row>
    <row r="243" spans="1:102" s="299" customFormat="1" ht="37.5" customHeight="1">
      <c r="A243" s="371">
        <v>15</v>
      </c>
      <c r="B243" s="1228"/>
      <c r="C243" s="1229"/>
      <c r="D243" s="1230"/>
      <c r="E243" s="1229"/>
      <c r="F243" s="1229"/>
      <c r="G243" s="1229"/>
      <c r="H243" s="1229"/>
      <c r="I243" s="1229"/>
      <c r="J243" s="1230"/>
      <c r="K243" s="1231"/>
      <c r="L243" s="1229"/>
      <c r="M243" s="1229"/>
      <c r="N243" s="1229"/>
      <c r="O243" s="1229"/>
      <c r="P243" s="1229"/>
      <c r="Q243" s="1229"/>
      <c r="R243" s="1232"/>
    </row>
    <row r="244" spans="1:102" s="299" customFormat="1" ht="37.5" customHeight="1">
      <c r="A244" s="371">
        <v>16</v>
      </c>
      <c r="B244" s="1228"/>
      <c r="C244" s="1229"/>
      <c r="D244" s="1230"/>
      <c r="E244" s="1229"/>
      <c r="F244" s="1229"/>
      <c r="G244" s="1229"/>
      <c r="H244" s="1229"/>
      <c r="I244" s="1229"/>
      <c r="J244" s="1230"/>
      <c r="K244" s="1231"/>
      <c r="L244" s="1229"/>
      <c r="M244" s="1229"/>
      <c r="N244" s="1229"/>
      <c r="O244" s="1229"/>
      <c r="P244" s="1229"/>
      <c r="Q244" s="1229"/>
      <c r="R244" s="1232"/>
    </row>
    <row r="245" spans="1:102" s="299" customFormat="1" ht="37.5" customHeight="1">
      <c r="A245" s="371">
        <v>17</v>
      </c>
      <c r="B245" s="1228"/>
      <c r="C245" s="1229"/>
      <c r="D245" s="1230"/>
      <c r="E245" s="1229"/>
      <c r="F245" s="1229"/>
      <c r="G245" s="1229"/>
      <c r="H245" s="1229"/>
      <c r="I245" s="1229"/>
      <c r="J245" s="1230"/>
      <c r="K245" s="1231"/>
      <c r="L245" s="1229"/>
      <c r="M245" s="1229"/>
      <c r="N245" s="1229"/>
      <c r="O245" s="1229"/>
      <c r="P245" s="1229"/>
      <c r="Q245" s="1229"/>
      <c r="R245" s="1232"/>
    </row>
    <row r="246" spans="1:102" s="299" customFormat="1" ht="37.5" customHeight="1">
      <c r="A246" s="371">
        <v>18</v>
      </c>
      <c r="B246" s="1228"/>
      <c r="C246" s="1229"/>
      <c r="D246" s="1230"/>
      <c r="E246" s="1229"/>
      <c r="F246" s="1229"/>
      <c r="G246" s="1229"/>
      <c r="H246" s="1229"/>
      <c r="I246" s="1229"/>
      <c r="J246" s="1230"/>
      <c r="K246" s="1231"/>
      <c r="L246" s="1229"/>
      <c r="M246" s="1229"/>
      <c r="N246" s="1229"/>
      <c r="O246" s="1229"/>
      <c r="P246" s="1229"/>
      <c r="Q246" s="1229"/>
      <c r="R246" s="1232"/>
    </row>
    <row r="247" spans="1:102" s="299" customFormat="1" ht="37.5" customHeight="1">
      <c r="A247" s="371">
        <v>19</v>
      </c>
      <c r="B247" s="1228"/>
      <c r="C247" s="1229"/>
      <c r="D247" s="1230"/>
      <c r="E247" s="1229"/>
      <c r="F247" s="1229"/>
      <c r="G247" s="1229"/>
      <c r="H247" s="1229"/>
      <c r="I247" s="1229"/>
      <c r="J247" s="1230"/>
      <c r="K247" s="1231"/>
      <c r="L247" s="1229"/>
      <c r="M247" s="1229"/>
      <c r="N247" s="1229"/>
      <c r="O247" s="1229"/>
      <c r="P247" s="1229"/>
      <c r="Q247" s="1229"/>
      <c r="R247" s="1232"/>
    </row>
    <row r="248" spans="1:102" s="299" customFormat="1" ht="37.5" customHeight="1">
      <c r="A248" s="372">
        <v>20</v>
      </c>
      <c r="B248" s="1211"/>
      <c r="C248" s="1212"/>
      <c r="D248" s="1213"/>
      <c r="E248" s="1214"/>
      <c r="F248" s="1212"/>
      <c r="G248" s="1212"/>
      <c r="H248" s="1212"/>
      <c r="I248" s="1212"/>
      <c r="J248" s="1213"/>
      <c r="K248" s="1214"/>
      <c r="L248" s="1212"/>
      <c r="M248" s="1212"/>
      <c r="N248" s="1212"/>
      <c r="O248" s="1212"/>
      <c r="P248" s="1212"/>
      <c r="Q248" s="1212"/>
      <c r="R248" s="1215"/>
    </row>
    <row r="249" spans="1:102" ht="18.75" customHeight="1">
      <c r="A249" s="2221" t="s">
        <v>759</v>
      </c>
      <c r="B249" s="2222" t="s">
        <v>760</v>
      </c>
      <c r="C249" s="2223"/>
      <c r="D249" s="2224"/>
      <c r="E249" s="2229" t="s">
        <v>761</v>
      </c>
      <c r="F249" s="2230"/>
      <c r="G249" s="2230"/>
      <c r="H249" s="2230"/>
      <c r="I249" s="2230"/>
      <c r="J249" s="2230"/>
      <c r="K249" s="2230"/>
      <c r="L249" s="2230"/>
      <c r="M249" s="2230"/>
      <c r="N249" s="2230"/>
      <c r="O249" s="2230"/>
      <c r="P249" s="2230"/>
      <c r="Q249" s="2230"/>
      <c r="R249" s="2230"/>
    </row>
    <row r="250" spans="1:102" ht="18.75" customHeight="1">
      <c r="A250" s="1217"/>
      <c r="B250" s="1221"/>
      <c r="C250" s="1222"/>
      <c r="D250" s="1223"/>
      <c r="E250" s="1226"/>
      <c r="F250" s="1227"/>
      <c r="G250" s="1227"/>
      <c r="H250" s="1227"/>
      <c r="I250" s="1227"/>
      <c r="J250" s="1227"/>
      <c r="K250" s="1227"/>
      <c r="L250" s="1227"/>
      <c r="M250" s="1227"/>
      <c r="N250" s="1227"/>
      <c r="O250" s="1227"/>
      <c r="P250" s="1227"/>
      <c r="Q250" s="1227"/>
      <c r="R250" s="1227"/>
    </row>
    <row r="251" spans="1:102" ht="37.5" customHeight="1">
      <c r="A251" s="277"/>
      <c r="B251" s="1206"/>
      <c r="C251" s="1207"/>
      <c r="D251" s="170" t="s">
        <v>405</v>
      </c>
      <c r="E251" s="1208"/>
      <c r="F251" s="2111"/>
      <c r="G251" s="2111"/>
      <c r="H251" s="2111"/>
      <c r="I251" s="2111"/>
      <c r="J251" s="2111"/>
      <c r="K251" s="2111"/>
      <c r="L251" s="2111"/>
      <c r="M251" s="2111"/>
      <c r="N251" s="2111"/>
      <c r="O251" s="2111"/>
      <c r="P251" s="2111"/>
      <c r="Q251" s="2111"/>
      <c r="R251" s="1207"/>
    </row>
    <row r="252" spans="1:102" ht="4.5" customHeight="1">
      <c r="A252" s="274"/>
      <c r="B252" s="274"/>
      <c r="C252" s="274"/>
      <c r="D252" s="274"/>
      <c r="E252" s="296"/>
      <c r="F252" s="296"/>
      <c r="G252" s="296"/>
      <c r="H252" s="296"/>
      <c r="I252" s="296"/>
      <c r="J252" s="296"/>
      <c r="K252" s="296"/>
      <c r="L252" s="296"/>
      <c r="M252" s="296"/>
      <c r="N252" s="296"/>
      <c r="O252" s="296"/>
      <c r="P252" s="296"/>
      <c r="Q252" s="296"/>
      <c r="R252" s="296"/>
    </row>
    <row r="253" spans="1:102" ht="33.75" customHeight="1">
      <c r="A253" s="171" t="s">
        <v>762</v>
      </c>
      <c r="B253" s="172"/>
      <c r="C253" s="172"/>
      <c r="D253" s="172"/>
      <c r="E253" s="172"/>
      <c r="F253" s="172"/>
      <c r="G253" s="172"/>
      <c r="H253" s="172"/>
      <c r="I253" s="172"/>
      <c r="J253" s="172"/>
      <c r="K253" s="172"/>
      <c r="L253" s="173"/>
      <c r="M253" s="173"/>
      <c r="N253" s="173"/>
      <c r="O253" s="173"/>
    </row>
    <row r="254" spans="1:102" ht="33.75" customHeight="1">
      <c r="A254" s="1210" t="s">
        <v>763</v>
      </c>
      <c r="B254" s="1210"/>
      <c r="C254" s="1210"/>
      <c r="D254" s="1210"/>
      <c r="E254" s="1210"/>
      <c r="F254" s="1210"/>
      <c r="G254" s="1210"/>
      <c r="H254" s="1210"/>
      <c r="I254" s="1210"/>
      <c r="J254" s="1210"/>
      <c r="K254" s="1210"/>
      <c r="L254" s="1210"/>
      <c r="M254" s="1210"/>
      <c r="N254" s="1210"/>
    </row>
    <row r="255" spans="1:102" ht="60" customHeight="1">
      <c r="A255" s="720" t="s">
        <v>764</v>
      </c>
      <c r="B255" s="808"/>
      <c r="C255" s="808"/>
      <c r="D255" s="808"/>
      <c r="E255" s="808"/>
      <c r="F255" s="808"/>
      <c r="G255" s="808"/>
      <c r="H255" s="808"/>
      <c r="I255" s="808"/>
      <c r="J255" s="808"/>
      <c r="K255" s="721"/>
      <c r="L255" s="826"/>
      <c r="M255" s="2227"/>
      <c r="N255" s="2228"/>
    </row>
    <row r="256" spans="1:102" ht="50.1" customHeight="1">
      <c r="A256" s="720" t="s">
        <v>765</v>
      </c>
      <c r="B256" s="808"/>
      <c r="C256" s="808"/>
      <c r="D256" s="808"/>
      <c r="E256" s="808"/>
      <c r="F256" s="808"/>
      <c r="G256" s="808"/>
      <c r="H256" s="808"/>
      <c r="I256" s="808"/>
      <c r="J256" s="808"/>
      <c r="K256" s="721"/>
      <c r="L256" s="826"/>
      <c r="M256" s="2227"/>
      <c r="N256" s="2228"/>
      <c r="S256" s="299"/>
      <c r="CP256" s="96" t="s">
        <v>766</v>
      </c>
      <c r="CX256" s="96" t="s">
        <v>767</v>
      </c>
    </row>
    <row r="257" spans="1:128" ht="50.1" customHeight="1">
      <c r="A257" s="720" t="s">
        <v>768</v>
      </c>
      <c r="B257" s="808"/>
      <c r="C257" s="808"/>
      <c r="D257" s="808"/>
      <c r="E257" s="808"/>
      <c r="F257" s="808"/>
      <c r="G257" s="808"/>
      <c r="H257" s="808"/>
      <c r="I257" s="808"/>
      <c r="J257" s="808"/>
      <c r="K257" s="721"/>
      <c r="L257" s="826"/>
      <c r="M257" s="2227"/>
      <c r="N257" s="2228"/>
      <c r="CP257" s="96" t="s">
        <v>766</v>
      </c>
      <c r="CX257" s="96" t="s">
        <v>767</v>
      </c>
    </row>
    <row r="258" spans="1:128" ht="50.1" customHeight="1">
      <c r="A258" s="720" t="s">
        <v>769</v>
      </c>
      <c r="B258" s="808"/>
      <c r="C258" s="808"/>
      <c r="D258" s="808"/>
      <c r="E258" s="808"/>
      <c r="F258" s="808"/>
      <c r="G258" s="808"/>
      <c r="H258" s="808"/>
      <c r="I258" s="808"/>
      <c r="J258" s="808"/>
      <c r="K258" s="721"/>
      <c r="L258" s="826"/>
      <c r="M258" s="2227"/>
      <c r="N258" s="2228"/>
      <c r="CP258" s="96" t="s">
        <v>766</v>
      </c>
      <c r="CX258" s="96" t="s">
        <v>767</v>
      </c>
    </row>
    <row r="259" spans="1:128" ht="50.1" customHeight="1">
      <c r="A259" s="1253" t="s">
        <v>770</v>
      </c>
      <c r="B259" s="1254"/>
      <c r="C259" s="1254"/>
      <c r="D259" s="1254"/>
      <c r="E259" s="1254"/>
      <c r="F259" s="1254"/>
      <c r="G259" s="1254"/>
      <c r="H259" s="1254"/>
      <c r="I259" s="1254"/>
      <c r="J259" s="1254"/>
      <c r="K259" s="1255"/>
      <c r="L259" s="826"/>
      <c r="M259" s="2227"/>
      <c r="N259" s="2228"/>
      <c r="CP259" s="96" t="s">
        <v>766</v>
      </c>
      <c r="CX259" s="96" t="s">
        <v>767</v>
      </c>
    </row>
    <row r="260" spans="1:128">
      <c r="A260" s="1172" t="s">
        <v>771</v>
      </c>
      <c r="B260" s="1172"/>
      <c r="C260" s="1172"/>
      <c r="D260" s="1172"/>
      <c r="E260" s="1172"/>
    </row>
    <row r="261" spans="1:128">
      <c r="A261" s="1172"/>
      <c r="B261" s="1172"/>
      <c r="C261" s="1172"/>
      <c r="D261" s="1172"/>
      <c r="E261" s="1172"/>
    </row>
    <row r="262" spans="1:128">
      <c r="A262" s="96" t="s">
        <v>772</v>
      </c>
    </row>
    <row r="263" spans="1:128">
      <c r="A263" s="96" t="s">
        <v>773</v>
      </c>
    </row>
    <row r="265" spans="1:128">
      <c r="A265" s="96" t="s">
        <v>774</v>
      </c>
    </row>
    <row r="266" spans="1:128" ht="11.25" customHeight="1">
      <c r="A266" s="2074" t="s">
        <v>775</v>
      </c>
      <c r="B266" s="2074"/>
      <c r="C266" s="2074"/>
    </row>
    <row r="267" spans="1:128">
      <c r="A267" s="1193"/>
      <c r="B267" s="1193"/>
      <c r="C267" s="1193"/>
    </row>
    <row r="268" spans="1:128">
      <c r="A268" s="1193"/>
      <c r="B268" s="2231"/>
      <c r="C268" s="2231"/>
    </row>
    <row r="269" spans="1:128" ht="12" customHeight="1">
      <c r="A269" s="2074"/>
      <c r="B269" s="2232" t="s">
        <v>776</v>
      </c>
      <c r="C269" s="1129"/>
      <c r="D269" s="1129"/>
      <c r="E269" s="1129" t="s">
        <v>777</v>
      </c>
      <c r="F269" s="1129"/>
      <c r="G269" s="1129"/>
      <c r="H269" s="1129" t="s">
        <v>778</v>
      </c>
      <c r="I269" s="1179"/>
      <c r="J269" s="1179"/>
      <c r="K269" s="1179" t="s">
        <v>779</v>
      </c>
      <c r="L269" s="1179"/>
      <c r="M269" s="1179"/>
      <c r="N269" s="1129" t="s">
        <v>780</v>
      </c>
      <c r="O269" s="1179"/>
      <c r="P269" s="1179"/>
    </row>
    <row r="270" spans="1:128">
      <c r="A270" s="2074"/>
      <c r="B270" s="2232"/>
      <c r="C270" s="1129"/>
      <c r="D270" s="1129"/>
      <c r="E270" s="1129"/>
      <c r="F270" s="1129"/>
      <c r="G270" s="1129"/>
      <c r="H270" s="1179"/>
      <c r="I270" s="1179"/>
      <c r="J270" s="1179"/>
      <c r="K270" s="1179"/>
      <c r="L270" s="1179"/>
      <c r="M270" s="1179"/>
      <c r="N270" s="1179"/>
      <c r="O270" s="1179"/>
      <c r="P270" s="1179"/>
    </row>
    <row r="271" spans="1:128" ht="12" customHeight="1">
      <c r="A271" s="1179">
        <v>1</v>
      </c>
      <c r="B271" s="1193"/>
      <c r="C271" s="1193"/>
      <c r="D271" s="1193"/>
      <c r="E271" s="1193"/>
      <c r="F271" s="1193"/>
      <c r="G271" s="1193"/>
      <c r="H271" s="1193"/>
      <c r="I271" s="1193"/>
      <c r="J271" s="1193"/>
      <c r="K271" s="1193"/>
      <c r="L271" s="1193"/>
      <c r="M271" s="1193"/>
      <c r="N271" s="1195" t="str">
        <f>IF(E271="","",(H271+K271)/E271)</f>
        <v/>
      </c>
      <c r="O271" s="1195"/>
      <c r="P271" s="1195"/>
      <c r="Q271" s="1197"/>
      <c r="R271" s="1198"/>
      <c r="S271" s="1198"/>
      <c r="T271" s="1198"/>
      <c r="U271" s="1198"/>
      <c r="V271" s="1198"/>
      <c r="W271" s="1198"/>
      <c r="X271" s="1198"/>
      <c r="Y271" s="1198"/>
      <c r="Z271" s="1198"/>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7"/>
      <c r="BA271" s="297"/>
      <c r="BB271" s="297"/>
      <c r="BC271" s="297"/>
      <c r="BD271" s="297"/>
      <c r="BE271" s="297"/>
      <c r="BF271" s="297"/>
      <c r="BG271" s="297"/>
      <c r="BH271" s="297"/>
      <c r="BI271" s="297"/>
      <c r="BJ271" s="297"/>
      <c r="BK271" s="297"/>
      <c r="BL271" s="297"/>
      <c r="BM271" s="297"/>
      <c r="BN271" s="297"/>
      <c r="BO271" s="297"/>
      <c r="BP271" s="297"/>
      <c r="BQ271" s="297"/>
      <c r="BR271" s="297"/>
      <c r="BS271" s="297"/>
      <c r="BT271" s="297"/>
      <c r="BU271" s="297"/>
      <c r="BV271" s="297"/>
      <c r="BW271" s="297"/>
      <c r="BX271" s="297"/>
      <c r="BY271" s="297"/>
      <c r="BZ271" s="297"/>
      <c r="CA271" s="297"/>
      <c r="CB271" s="297"/>
      <c r="CC271" s="297"/>
      <c r="CD271" s="297"/>
      <c r="CE271" s="297"/>
      <c r="CF271" s="297"/>
      <c r="CG271" s="297"/>
      <c r="CH271" s="297"/>
      <c r="CI271" s="297"/>
      <c r="CJ271" s="297"/>
      <c r="CK271" s="297"/>
      <c r="CL271" s="297"/>
      <c r="CM271" s="297"/>
      <c r="CN271" s="297"/>
      <c r="CO271" s="297"/>
      <c r="CP271" s="297"/>
      <c r="CQ271" s="297"/>
      <c r="CR271" s="297"/>
      <c r="CS271" s="297"/>
      <c r="CT271" s="297"/>
      <c r="CU271" s="297"/>
      <c r="CV271" s="297"/>
      <c r="CW271" s="297"/>
      <c r="CX271" s="297"/>
      <c r="CY271" s="297"/>
      <c r="CZ271" s="297"/>
      <c r="DA271" s="297"/>
      <c r="DB271" s="297"/>
      <c r="DC271" s="297"/>
      <c r="DD271" s="297"/>
      <c r="DE271" s="297"/>
      <c r="DF271" s="297"/>
      <c r="DG271" s="297"/>
      <c r="DH271" s="297"/>
      <c r="DI271" s="297"/>
      <c r="DJ271" s="297"/>
      <c r="DK271" s="297"/>
      <c r="DL271" s="297"/>
      <c r="DM271" s="297"/>
      <c r="DN271" s="297"/>
      <c r="DO271" s="297"/>
      <c r="DP271" s="297"/>
      <c r="DQ271" s="297"/>
      <c r="DR271" s="297"/>
      <c r="DS271" s="297"/>
      <c r="DT271" s="297"/>
      <c r="DU271" s="297"/>
      <c r="DV271" s="297"/>
      <c r="DW271" s="297"/>
      <c r="DX271" s="297"/>
    </row>
    <row r="272" spans="1:128">
      <c r="A272" s="1179"/>
      <c r="B272" s="1193"/>
      <c r="C272" s="1193"/>
      <c r="D272" s="1193"/>
      <c r="E272" s="1193"/>
      <c r="F272" s="1193"/>
      <c r="G272" s="1193"/>
      <c r="H272" s="1193"/>
      <c r="I272" s="1193"/>
      <c r="J272" s="1193"/>
      <c r="K272" s="1193"/>
      <c r="L272" s="1193"/>
      <c r="M272" s="1193"/>
      <c r="N272" s="1195"/>
      <c r="O272" s="1195"/>
      <c r="P272" s="1195"/>
      <c r="Q272" s="1197"/>
      <c r="R272" s="1198"/>
      <c r="S272" s="1198"/>
      <c r="T272" s="1198"/>
      <c r="U272" s="1198"/>
      <c r="V272" s="1198"/>
      <c r="W272" s="1198"/>
      <c r="X272" s="1198"/>
      <c r="Y272" s="1198"/>
      <c r="Z272" s="1198"/>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7"/>
      <c r="BA272" s="297"/>
      <c r="BB272" s="297"/>
      <c r="BC272" s="297"/>
      <c r="BD272" s="297"/>
      <c r="BE272" s="297"/>
      <c r="BF272" s="297"/>
      <c r="BG272" s="297"/>
      <c r="BH272" s="29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c r="CE272" s="297"/>
      <c r="CF272" s="297"/>
      <c r="CG272" s="297"/>
      <c r="CH272" s="297"/>
      <c r="CI272" s="297"/>
      <c r="CJ272" s="297"/>
      <c r="CK272" s="297"/>
      <c r="CL272" s="297"/>
      <c r="CM272" s="297"/>
      <c r="CN272" s="297"/>
      <c r="CO272" s="297"/>
      <c r="CP272" s="297"/>
      <c r="CQ272" s="297"/>
      <c r="CR272" s="297"/>
      <c r="CS272" s="297"/>
      <c r="CT272" s="297"/>
      <c r="CU272" s="297"/>
      <c r="CV272" s="297"/>
      <c r="CW272" s="297"/>
      <c r="CX272" s="297"/>
      <c r="CY272" s="297"/>
      <c r="CZ272" s="297"/>
      <c r="DA272" s="297"/>
      <c r="DB272" s="297"/>
      <c r="DC272" s="297"/>
      <c r="DD272" s="297"/>
      <c r="DE272" s="297"/>
      <c r="DF272" s="297"/>
      <c r="DG272" s="297"/>
      <c r="DH272" s="297"/>
      <c r="DI272" s="297"/>
      <c r="DJ272" s="297"/>
      <c r="DK272" s="297"/>
      <c r="DL272" s="297"/>
      <c r="DM272" s="297"/>
      <c r="DN272" s="297"/>
      <c r="DO272" s="297"/>
      <c r="DP272" s="297"/>
      <c r="DQ272" s="297"/>
      <c r="DR272" s="297"/>
      <c r="DS272" s="297"/>
      <c r="DT272" s="297"/>
      <c r="DU272" s="297"/>
      <c r="DV272" s="297"/>
      <c r="DW272" s="297"/>
      <c r="DX272" s="297"/>
    </row>
    <row r="273" spans="1:128" ht="12" customHeight="1">
      <c r="A273" s="1179">
        <v>2</v>
      </c>
      <c r="B273" s="1193"/>
      <c r="C273" s="1193"/>
      <c r="D273" s="1193"/>
      <c r="E273" s="1193"/>
      <c r="F273" s="1193"/>
      <c r="G273" s="1193"/>
      <c r="H273" s="1193"/>
      <c r="I273" s="1193"/>
      <c r="J273" s="1193"/>
      <c r="K273" s="1193"/>
      <c r="L273" s="1193"/>
      <c r="M273" s="1193"/>
      <c r="N273" s="1195" t="str">
        <f>IF(E273="","",(H273+K273)/E273)</f>
        <v/>
      </c>
      <c r="O273" s="1195"/>
      <c r="P273" s="1195"/>
      <c r="Q273" s="1197"/>
      <c r="R273" s="1198"/>
      <c r="S273" s="1198"/>
      <c r="T273" s="1198"/>
      <c r="U273" s="1198"/>
      <c r="V273" s="1198"/>
      <c r="W273" s="1198"/>
      <c r="X273" s="1198"/>
      <c r="Y273" s="1198"/>
      <c r="Z273" s="11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row>
    <row r="274" spans="1:128">
      <c r="A274" s="1179"/>
      <c r="B274" s="1193"/>
      <c r="C274" s="1193"/>
      <c r="D274" s="1193"/>
      <c r="E274" s="1193"/>
      <c r="F274" s="1193"/>
      <c r="G274" s="1193"/>
      <c r="H274" s="1193"/>
      <c r="I274" s="1193"/>
      <c r="J274" s="1193"/>
      <c r="K274" s="1193"/>
      <c r="L274" s="1193"/>
      <c r="M274" s="1193"/>
      <c r="N274" s="1195"/>
      <c r="O274" s="1195"/>
      <c r="P274" s="1195"/>
      <c r="Q274" s="1197"/>
      <c r="R274" s="1198"/>
      <c r="S274" s="1198"/>
      <c r="T274" s="1198"/>
      <c r="U274" s="1198"/>
      <c r="V274" s="1198"/>
      <c r="W274" s="1198"/>
      <c r="X274" s="1198"/>
      <c r="Y274" s="1198"/>
      <c r="Z274" s="11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row>
    <row r="275" spans="1:128" ht="12" customHeight="1">
      <c r="A275" s="1179">
        <v>3</v>
      </c>
      <c r="B275" s="1193"/>
      <c r="C275" s="1193"/>
      <c r="D275" s="1193"/>
      <c r="E275" s="1193"/>
      <c r="F275" s="1193"/>
      <c r="G275" s="1193"/>
      <c r="H275" s="1193"/>
      <c r="I275" s="1193"/>
      <c r="J275" s="1193"/>
      <c r="K275" s="1193"/>
      <c r="L275" s="1193"/>
      <c r="M275" s="1193"/>
      <c r="N275" s="1195" t="str">
        <f>IF(E275="","",(H275+K275)/E275)</f>
        <v/>
      </c>
      <c r="O275" s="1195"/>
      <c r="P275" s="1195"/>
      <c r="Q275" s="1197"/>
      <c r="R275" s="1198"/>
      <c r="S275" s="1198"/>
      <c r="T275" s="1198"/>
      <c r="U275" s="1198"/>
      <c r="V275" s="1198"/>
      <c r="W275" s="1198"/>
      <c r="X275" s="1198"/>
      <c r="Y275" s="1198"/>
      <c r="Z275" s="1198"/>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7"/>
      <c r="BA275" s="297"/>
      <c r="BB275" s="297"/>
      <c r="BC275" s="297"/>
      <c r="BD275" s="297"/>
      <c r="BE275" s="297"/>
      <c r="BF275" s="297"/>
      <c r="BG275" s="297"/>
      <c r="BH275" s="297"/>
      <c r="BI275" s="297"/>
      <c r="BJ275" s="297"/>
      <c r="BK275" s="297"/>
      <c r="BL275" s="297"/>
      <c r="BM275" s="297"/>
      <c r="BN275" s="297"/>
      <c r="BO275" s="297"/>
      <c r="BP275" s="297"/>
      <c r="BQ275" s="297"/>
      <c r="BR275" s="2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c r="DA275" s="297"/>
      <c r="DB275" s="297"/>
      <c r="DC275" s="297"/>
      <c r="DD275" s="297"/>
      <c r="DE275" s="297"/>
      <c r="DF275" s="297"/>
      <c r="DG275" s="297"/>
      <c r="DH275" s="297"/>
      <c r="DI275" s="297"/>
      <c r="DJ275" s="297"/>
      <c r="DK275" s="297"/>
      <c r="DL275" s="297"/>
      <c r="DM275" s="297"/>
      <c r="DN275" s="297"/>
      <c r="DO275" s="297"/>
      <c r="DP275" s="297"/>
      <c r="DQ275" s="297"/>
      <c r="DR275" s="297"/>
      <c r="DS275" s="297"/>
      <c r="DT275" s="297"/>
      <c r="DU275" s="297"/>
      <c r="DV275" s="297"/>
      <c r="DW275" s="297"/>
      <c r="DX275" s="297"/>
    </row>
    <row r="276" spans="1:128">
      <c r="A276" s="1179"/>
      <c r="B276" s="1193"/>
      <c r="C276" s="1193"/>
      <c r="D276" s="1193"/>
      <c r="E276" s="1193"/>
      <c r="F276" s="1193"/>
      <c r="G276" s="1193"/>
      <c r="H276" s="1193"/>
      <c r="I276" s="1193"/>
      <c r="J276" s="1193"/>
      <c r="K276" s="1193"/>
      <c r="L276" s="1193"/>
      <c r="M276" s="1193"/>
      <c r="N276" s="1195"/>
      <c r="O276" s="1195"/>
      <c r="P276" s="1195"/>
      <c r="Q276" s="1197"/>
      <c r="R276" s="1198"/>
      <c r="S276" s="1198"/>
      <c r="T276" s="1198"/>
      <c r="U276" s="1198"/>
      <c r="V276" s="1198"/>
      <c r="W276" s="1198"/>
      <c r="X276" s="1198"/>
      <c r="Y276" s="1198"/>
      <c r="Z276" s="1198"/>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7"/>
      <c r="BA276" s="297"/>
      <c r="BB276" s="297"/>
      <c r="BC276" s="297"/>
      <c r="BD276" s="297"/>
      <c r="BE276" s="297"/>
      <c r="BF276" s="297"/>
      <c r="BG276" s="297"/>
      <c r="BH276" s="297"/>
      <c r="BI276" s="297"/>
      <c r="BJ276" s="297"/>
      <c r="BK276" s="297"/>
      <c r="BL276" s="297"/>
      <c r="BM276" s="297"/>
      <c r="BN276" s="297"/>
      <c r="BO276" s="297"/>
      <c r="BP276" s="297"/>
      <c r="BQ276" s="297"/>
      <c r="BR276" s="2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c r="DA276" s="297"/>
      <c r="DB276" s="297"/>
      <c r="DC276" s="297"/>
      <c r="DD276" s="297"/>
      <c r="DE276" s="297"/>
      <c r="DF276" s="297"/>
      <c r="DG276" s="297"/>
      <c r="DH276" s="297"/>
      <c r="DI276" s="297"/>
      <c r="DJ276" s="297"/>
      <c r="DK276" s="297"/>
      <c r="DL276" s="297"/>
      <c r="DM276" s="297"/>
      <c r="DN276" s="297"/>
      <c r="DO276" s="297"/>
      <c r="DP276" s="297"/>
      <c r="DQ276" s="297"/>
      <c r="DR276" s="297"/>
      <c r="DS276" s="297"/>
      <c r="DT276" s="297"/>
      <c r="DU276" s="297"/>
      <c r="DV276" s="297"/>
      <c r="DW276" s="297"/>
      <c r="DX276" s="297"/>
    </row>
    <row r="277" spans="1:128">
      <c r="A277" s="1179">
        <v>4</v>
      </c>
      <c r="B277" s="1193"/>
      <c r="C277" s="1193"/>
      <c r="D277" s="1193"/>
      <c r="E277" s="1193"/>
      <c r="F277" s="1193"/>
      <c r="G277" s="1193"/>
      <c r="H277" s="1193"/>
      <c r="I277" s="1193"/>
      <c r="J277" s="1193"/>
      <c r="K277" s="1193"/>
      <c r="L277" s="1193"/>
      <c r="M277" s="1193"/>
      <c r="N277" s="1195" t="str">
        <f>IF(E277="","",(H277+K277)/E277)</f>
        <v/>
      </c>
      <c r="O277" s="1195"/>
      <c r="P277" s="1195"/>
      <c r="Q277" s="1197"/>
      <c r="R277" s="1198"/>
      <c r="S277" s="1198"/>
      <c r="T277" s="1198"/>
      <c r="U277" s="1198"/>
      <c r="V277" s="1198"/>
      <c r="W277" s="1198"/>
      <c r="X277" s="1198"/>
      <c r="Y277" s="1198"/>
      <c r="Z277" s="11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row>
    <row r="278" spans="1:128">
      <c r="A278" s="1179"/>
      <c r="B278" s="1193"/>
      <c r="C278" s="1193"/>
      <c r="D278" s="1193"/>
      <c r="E278" s="1193"/>
      <c r="F278" s="1193"/>
      <c r="G278" s="1193"/>
      <c r="H278" s="1193"/>
      <c r="I278" s="1193"/>
      <c r="J278" s="1193"/>
      <c r="K278" s="1193"/>
      <c r="L278" s="1193"/>
      <c r="M278" s="1193"/>
      <c r="N278" s="1195"/>
      <c r="O278" s="1195"/>
      <c r="P278" s="1195"/>
      <c r="Q278" s="1197"/>
      <c r="R278" s="1198"/>
      <c r="S278" s="1198"/>
      <c r="T278" s="1198"/>
      <c r="U278" s="1198"/>
      <c r="V278" s="1198"/>
      <c r="W278" s="1198"/>
      <c r="X278" s="1198"/>
      <c r="Y278" s="1198"/>
      <c r="Z278" s="1198"/>
    </row>
    <row r="279" spans="1:128">
      <c r="A279" s="1179">
        <v>5</v>
      </c>
      <c r="B279" s="1193"/>
      <c r="C279" s="1193"/>
      <c r="D279" s="1193"/>
      <c r="E279" s="1193"/>
      <c r="F279" s="1193"/>
      <c r="G279" s="1193"/>
      <c r="H279" s="1193"/>
      <c r="I279" s="1193"/>
      <c r="J279" s="1193"/>
      <c r="K279" s="1193"/>
      <c r="L279" s="1193"/>
      <c r="M279" s="1193"/>
      <c r="N279" s="1195" t="str">
        <f>IF(E279="","",(H279+K279)/E279)</f>
        <v/>
      </c>
      <c r="O279" s="1195"/>
      <c r="P279" s="1195"/>
    </row>
    <row r="280" spans="1:128">
      <c r="A280" s="1179"/>
      <c r="B280" s="1193"/>
      <c r="C280" s="1193"/>
      <c r="D280" s="1193"/>
      <c r="E280" s="1193"/>
      <c r="F280" s="1193"/>
      <c r="G280" s="1193"/>
      <c r="H280" s="1193"/>
      <c r="I280" s="1193"/>
      <c r="J280" s="1193"/>
      <c r="K280" s="1193"/>
      <c r="L280" s="1193"/>
      <c r="M280" s="1193"/>
      <c r="N280" s="1195"/>
      <c r="O280" s="1195"/>
      <c r="P280" s="1195"/>
    </row>
    <row r="281" spans="1:128">
      <c r="A281" s="1179">
        <v>6</v>
      </c>
      <c r="B281" s="1193"/>
      <c r="C281" s="1193"/>
      <c r="D281" s="1193"/>
      <c r="E281" s="1193"/>
      <c r="F281" s="1193"/>
      <c r="G281" s="1193"/>
      <c r="H281" s="1193"/>
      <c r="I281" s="1193"/>
      <c r="J281" s="1193"/>
      <c r="K281" s="1193"/>
      <c r="L281" s="1193"/>
      <c r="M281" s="1193"/>
      <c r="N281" s="1195" t="str">
        <f>IF(E281="","",(H281+K281)/E281)</f>
        <v/>
      </c>
      <c r="O281" s="1195"/>
      <c r="P281" s="1195"/>
    </row>
    <row r="282" spans="1:128" ht="12.75" thickBot="1">
      <c r="A282" s="2264"/>
      <c r="B282" s="2231"/>
      <c r="C282" s="2231"/>
      <c r="D282" s="2231"/>
      <c r="E282" s="2231"/>
      <c r="F282" s="2231"/>
      <c r="G282" s="2231"/>
      <c r="H282" s="2231"/>
      <c r="I282" s="2231"/>
      <c r="J282" s="2231"/>
      <c r="K282" s="2231"/>
      <c r="L282" s="2231"/>
      <c r="M282" s="2231"/>
      <c r="N282" s="2265"/>
      <c r="O282" s="2265"/>
      <c r="P282" s="2265"/>
    </row>
    <row r="283" spans="1:128">
      <c r="A283" s="1181" t="s">
        <v>781</v>
      </c>
      <c r="B283" s="1183" t="str">
        <f>IF(B271="","",SUM(B271:D282))</f>
        <v/>
      </c>
      <c r="C283" s="1183"/>
      <c r="D283" s="1183"/>
      <c r="E283" s="1183" t="str">
        <f>IF(E271="","",SUM(E271:G282))</f>
        <v/>
      </c>
      <c r="F283" s="1183"/>
      <c r="G283" s="1183"/>
      <c r="H283" s="1183" t="str">
        <f>IF(H271="","",SUM(H271:J282))</f>
        <v/>
      </c>
      <c r="I283" s="1183"/>
      <c r="J283" s="1183"/>
      <c r="K283" s="1183" t="str">
        <f>IF(K271="","",SUM(K271:M282))</f>
        <v/>
      </c>
      <c r="L283" s="1183"/>
      <c r="M283" s="1183"/>
      <c r="N283" s="1185" t="str">
        <f>IF(E283="","",(H283+K283)/E283)</f>
        <v/>
      </c>
      <c r="O283" s="1185"/>
      <c r="P283" s="1186"/>
    </row>
    <row r="284" spans="1:128" ht="12.75" thickBot="1">
      <c r="A284" s="1182"/>
      <c r="B284" s="1184"/>
      <c r="C284" s="1184"/>
      <c r="D284" s="1184"/>
      <c r="E284" s="1184"/>
      <c r="F284" s="1184"/>
      <c r="G284" s="1184"/>
      <c r="H284" s="1184"/>
      <c r="I284" s="1184"/>
      <c r="J284" s="1184"/>
      <c r="K284" s="1184"/>
      <c r="L284" s="1184"/>
      <c r="M284" s="1184"/>
      <c r="N284" s="1187"/>
      <c r="O284" s="1187"/>
      <c r="P284" s="1188"/>
    </row>
    <row r="285" spans="1:128" ht="34.5" customHeight="1">
      <c r="A285" s="2071" t="s">
        <v>782</v>
      </c>
      <c r="B285" s="2072"/>
      <c r="C285" s="2072"/>
      <c r="D285" s="2072"/>
      <c r="E285" s="2072"/>
      <c r="F285" s="2072"/>
      <c r="G285" s="2072"/>
      <c r="H285" s="2072"/>
      <c r="I285" s="2072"/>
      <c r="J285" s="2072"/>
      <c r="K285" s="2072"/>
      <c r="L285" s="2072"/>
      <c r="M285" s="2072"/>
      <c r="N285" s="2072"/>
      <c r="O285" s="2072"/>
      <c r="P285" s="2072"/>
    </row>
    <row r="286" spans="1:128" ht="34.5" customHeight="1">
      <c r="A286" s="2073"/>
      <c r="B286" s="2073"/>
      <c r="C286" s="2073"/>
      <c r="D286" s="2073"/>
      <c r="E286" s="2073"/>
      <c r="F286" s="2073"/>
      <c r="G286" s="2073"/>
      <c r="H286" s="2073"/>
      <c r="I286" s="2073"/>
      <c r="J286" s="2073"/>
      <c r="K286" s="2073"/>
      <c r="L286" s="2073"/>
      <c r="M286" s="2073"/>
      <c r="N286" s="2073"/>
      <c r="O286" s="2073"/>
      <c r="P286" s="2073"/>
    </row>
    <row r="287" spans="1:128" ht="34.5" customHeight="1">
      <c r="A287" s="2073"/>
      <c r="B287" s="2073"/>
      <c r="C287" s="2073"/>
      <c r="D287" s="2073"/>
      <c r="E287" s="2073"/>
      <c r="F287" s="2073"/>
      <c r="G287" s="2073"/>
      <c r="H287" s="2073"/>
      <c r="I287" s="2073"/>
      <c r="J287" s="2073"/>
      <c r="K287" s="2073"/>
      <c r="L287" s="2073"/>
      <c r="M287" s="2073"/>
      <c r="N287" s="2073"/>
      <c r="O287" s="2073"/>
      <c r="P287" s="2073"/>
    </row>
    <row r="288" spans="1:128" ht="34.5" customHeight="1">
      <c r="A288" s="2073"/>
      <c r="B288" s="2073"/>
      <c r="C288" s="2073"/>
      <c r="D288" s="2073"/>
      <c r="E288" s="2073"/>
      <c r="F288" s="2073"/>
      <c r="G288" s="2073"/>
      <c r="H288" s="2073"/>
      <c r="I288" s="2073"/>
      <c r="J288" s="2073"/>
      <c r="K288" s="2073"/>
      <c r="L288" s="2073"/>
      <c r="M288" s="2073"/>
      <c r="N288" s="2073"/>
      <c r="O288" s="2073"/>
      <c r="P288" s="2073"/>
    </row>
    <row r="289" spans="1:16">
      <c r="A289" s="174"/>
    </row>
    <row r="290" spans="1:16">
      <c r="A290" s="1180" t="s">
        <v>783</v>
      </c>
      <c r="B290" s="1180"/>
      <c r="C290" s="1180"/>
      <c r="D290" s="1180"/>
      <c r="E290" s="1180"/>
      <c r="F290" s="1180"/>
      <c r="G290" s="1180"/>
      <c r="H290" s="1180"/>
      <c r="I290" s="1180"/>
      <c r="J290" s="1180"/>
      <c r="K290" s="1180"/>
      <c r="L290" s="1180"/>
    </row>
    <row r="291" spans="1:16">
      <c r="A291" s="1179" t="s">
        <v>784</v>
      </c>
      <c r="B291" s="1179"/>
      <c r="C291" s="2233"/>
      <c r="D291" s="2234"/>
      <c r="E291" s="2234"/>
      <c r="F291" s="2234"/>
      <c r="G291" s="2234"/>
      <c r="H291" s="2234"/>
      <c r="I291" s="2234"/>
      <c r="J291" s="2234"/>
      <c r="K291" s="2234"/>
      <c r="L291" s="2234"/>
      <c r="M291" s="2234"/>
      <c r="N291" s="2234"/>
      <c r="O291" s="2234"/>
      <c r="P291" s="2235"/>
    </row>
    <row r="292" spans="1:16">
      <c r="A292" s="1179"/>
      <c r="B292" s="1179"/>
      <c r="C292" s="1147"/>
      <c r="D292" s="1148"/>
      <c r="E292" s="1148"/>
      <c r="F292" s="1148"/>
      <c r="G292" s="1148"/>
      <c r="H292" s="1148"/>
      <c r="I292" s="1148"/>
      <c r="J292" s="1148"/>
      <c r="K292" s="1148"/>
      <c r="L292" s="1148"/>
      <c r="M292" s="1148"/>
      <c r="N292" s="1148"/>
      <c r="O292" s="1148"/>
      <c r="P292" s="1149"/>
    </row>
    <row r="293" spans="1:16">
      <c r="A293" s="1179" t="s">
        <v>785</v>
      </c>
      <c r="B293" s="1179"/>
      <c r="C293" s="2233"/>
      <c r="D293" s="2234"/>
      <c r="E293" s="2234"/>
      <c r="F293" s="2234"/>
      <c r="G293" s="2234"/>
      <c r="H293" s="2234"/>
      <c r="I293" s="2234"/>
      <c r="J293" s="2234"/>
      <c r="K293" s="2234"/>
      <c r="L293" s="2234"/>
      <c r="M293" s="2234"/>
      <c r="N293" s="2234"/>
      <c r="O293" s="2234"/>
      <c r="P293" s="2235"/>
    </row>
    <row r="294" spans="1:16">
      <c r="A294" s="1179"/>
      <c r="B294" s="1179"/>
      <c r="C294" s="1147"/>
      <c r="D294" s="1148"/>
      <c r="E294" s="1148"/>
      <c r="F294" s="1148"/>
      <c r="G294" s="1148"/>
      <c r="H294" s="1148"/>
      <c r="I294" s="1148"/>
      <c r="J294" s="1148"/>
      <c r="K294" s="1148"/>
      <c r="L294" s="1148"/>
      <c r="M294" s="1148"/>
      <c r="N294" s="1148"/>
      <c r="O294" s="1148"/>
      <c r="P294" s="1149"/>
    </row>
    <row r="295" spans="1:16">
      <c r="A295" s="1179" t="s">
        <v>786</v>
      </c>
      <c r="B295" s="1179"/>
      <c r="C295" s="2233"/>
      <c r="D295" s="2234"/>
      <c r="E295" s="2234"/>
      <c r="F295" s="2234"/>
      <c r="G295" s="2234"/>
      <c r="H295" s="2234"/>
      <c r="I295" s="2234"/>
      <c r="J295" s="2234"/>
      <c r="K295" s="2234"/>
      <c r="L295" s="2234"/>
      <c r="M295" s="2234"/>
      <c r="N295" s="2234"/>
      <c r="O295" s="2234"/>
      <c r="P295" s="2235"/>
    </row>
    <row r="296" spans="1:16">
      <c r="A296" s="1179"/>
      <c r="B296" s="1179"/>
      <c r="C296" s="1147"/>
      <c r="D296" s="1148"/>
      <c r="E296" s="1148"/>
      <c r="F296" s="1148"/>
      <c r="G296" s="1148"/>
      <c r="H296" s="1148"/>
      <c r="I296" s="1148"/>
      <c r="J296" s="1148"/>
      <c r="K296" s="1148"/>
      <c r="L296" s="1148"/>
      <c r="M296" s="1148"/>
      <c r="N296" s="1148"/>
      <c r="O296" s="1148"/>
      <c r="P296" s="1149"/>
    </row>
    <row r="297" spans="1:16">
      <c r="A297" s="1179" t="s">
        <v>787</v>
      </c>
      <c r="B297" s="1179"/>
      <c r="C297" s="2233"/>
      <c r="D297" s="2234"/>
      <c r="E297" s="2234"/>
      <c r="F297" s="2234"/>
      <c r="G297" s="2234"/>
      <c r="H297" s="2234"/>
      <c r="I297" s="2234"/>
      <c r="J297" s="2234"/>
      <c r="K297" s="2234"/>
      <c r="L297" s="2234"/>
      <c r="M297" s="2234"/>
      <c r="N297" s="2234"/>
      <c r="O297" s="2234"/>
      <c r="P297" s="2235"/>
    </row>
    <row r="298" spans="1:16">
      <c r="A298" s="1179"/>
      <c r="B298" s="1179"/>
      <c r="C298" s="1147"/>
      <c r="D298" s="1148"/>
      <c r="E298" s="1148"/>
      <c r="F298" s="1148"/>
      <c r="G298" s="1148"/>
      <c r="H298" s="1148"/>
      <c r="I298" s="1148"/>
      <c r="J298" s="1148"/>
      <c r="K298" s="1148"/>
      <c r="L298" s="1148"/>
      <c r="M298" s="1148"/>
      <c r="N298" s="1148"/>
      <c r="O298" s="1148"/>
      <c r="P298" s="1149"/>
    </row>
    <row r="299" spans="1:16">
      <c r="A299" s="1179" t="s">
        <v>788</v>
      </c>
      <c r="B299" s="1179"/>
      <c r="C299" s="2233"/>
      <c r="D299" s="2234"/>
      <c r="E299" s="2234"/>
      <c r="F299" s="2234"/>
      <c r="G299" s="2234"/>
      <c r="H299" s="2234"/>
      <c r="I299" s="2234"/>
      <c r="J299" s="2234"/>
      <c r="K299" s="2234"/>
      <c r="L299" s="2234"/>
      <c r="M299" s="2234"/>
      <c r="N299" s="2234"/>
      <c r="O299" s="2234"/>
      <c r="P299" s="2235"/>
    </row>
    <row r="300" spans="1:16">
      <c r="A300" s="1179"/>
      <c r="B300" s="1179"/>
      <c r="C300" s="1147"/>
      <c r="D300" s="1148"/>
      <c r="E300" s="1148"/>
      <c r="F300" s="1148"/>
      <c r="G300" s="1148"/>
      <c r="H300" s="1148"/>
      <c r="I300" s="1148"/>
      <c r="J300" s="1148"/>
      <c r="K300" s="1148"/>
      <c r="L300" s="1148"/>
      <c r="M300" s="1148"/>
      <c r="N300" s="1148"/>
      <c r="O300" s="1148"/>
      <c r="P300" s="1149"/>
    </row>
    <row r="301" spans="1:16">
      <c r="A301" s="1179" t="s">
        <v>789</v>
      </c>
      <c r="B301" s="1179"/>
      <c r="C301" s="2233"/>
      <c r="D301" s="2234"/>
      <c r="E301" s="2234"/>
      <c r="F301" s="2234"/>
      <c r="G301" s="2234"/>
      <c r="H301" s="2234"/>
      <c r="I301" s="2234"/>
      <c r="J301" s="2234"/>
      <c r="K301" s="2234"/>
      <c r="L301" s="2234"/>
      <c r="M301" s="2234"/>
      <c r="N301" s="2234"/>
      <c r="O301" s="2234"/>
      <c r="P301" s="2235"/>
    </row>
    <row r="302" spans="1:16">
      <c r="A302" s="1179"/>
      <c r="B302" s="1179"/>
      <c r="C302" s="1147"/>
      <c r="D302" s="1148"/>
      <c r="E302" s="1148"/>
      <c r="F302" s="1148"/>
      <c r="G302" s="1148"/>
      <c r="H302" s="1148"/>
      <c r="I302" s="1148"/>
      <c r="J302" s="1148"/>
      <c r="K302" s="1148"/>
      <c r="L302" s="1148"/>
      <c r="M302" s="1148"/>
      <c r="N302" s="1148"/>
      <c r="O302" s="1148"/>
      <c r="P302" s="1149"/>
    </row>
    <row r="303" spans="1:16">
      <c r="A303" s="174"/>
    </row>
    <row r="304" spans="1:16">
      <c r="A304" s="1172" t="s">
        <v>790</v>
      </c>
      <c r="B304" s="1172"/>
      <c r="C304" s="1172"/>
      <c r="D304" s="1172"/>
      <c r="E304" s="1172"/>
      <c r="F304" s="1172"/>
      <c r="G304" s="1172"/>
    </row>
    <row r="305" spans="1:19">
      <c r="A305" s="1172"/>
      <c r="B305" s="1172"/>
      <c r="C305" s="1172"/>
      <c r="D305" s="1172"/>
      <c r="E305" s="1172"/>
      <c r="F305" s="1172"/>
      <c r="G305" s="1172"/>
    </row>
    <row r="306" spans="1:19" ht="12" customHeight="1">
      <c r="A306" s="1175" t="s">
        <v>791</v>
      </c>
      <c r="B306" s="1175"/>
      <c r="C306" s="1175"/>
      <c r="D306" s="1175"/>
    </row>
    <row r="307" spans="1:19" ht="12" customHeight="1">
      <c r="A307" s="1175"/>
      <c r="B307" s="1175"/>
      <c r="C307" s="1175"/>
      <c r="D307" s="1175"/>
    </row>
    <row r="308" spans="1:19" ht="20.100000000000001" customHeight="1">
      <c r="A308" s="1177" t="s">
        <v>792</v>
      </c>
      <c r="B308" s="1177"/>
      <c r="C308" s="1177"/>
      <c r="D308" s="1177"/>
      <c r="E308" s="2233"/>
      <c r="F308" s="2234"/>
      <c r="G308" s="2234"/>
      <c r="H308" s="2234"/>
      <c r="I308" s="2234"/>
      <c r="J308" s="2234"/>
      <c r="K308" s="2234"/>
      <c r="L308" s="2234"/>
      <c r="M308" s="2234"/>
      <c r="N308" s="2234"/>
      <c r="O308" s="2234"/>
      <c r="P308" s="2234"/>
      <c r="Q308" s="2234"/>
      <c r="R308" s="2234"/>
      <c r="S308" s="2235"/>
    </row>
    <row r="309" spans="1:19" ht="20.100000000000001" customHeight="1">
      <c r="A309" s="1177"/>
      <c r="B309" s="1177"/>
      <c r="C309" s="1177"/>
      <c r="D309" s="1177"/>
      <c r="E309" s="1147"/>
      <c r="F309" s="1148"/>
      <c r="G309" s="1148"/>
      <c r="H309" s="1148"/>
      <c r="I309" s="1148"/>
      <c r="J309" s="1148"/>
      <c r="K309" s="1148"/>
      <c r="L309" s="1148"/>
      <c r="M309" s="1148"/>
      <c r="N309" s="1148"/>
      <c r="O309" s="1148"/>
      <c r="P309" s="1148"/>
      <c r="Q309" s="1148"/>
      <c r="R309" s="1148"/>
      <c r="S309" s="1149"/>
    </row>
    <row r="310" spans="1:19" ht="15" customHeight="1">
      <c r="A310" s="1177" t="s">
        <v>793</v>
      </c>
      <c r="B310" s="1177"/>
      <c r="C310" s="1177"/>
      <c r="D310" s="1178"/>
      <c r="E310" s="2233"/>
      <c r="F310" s="2234"/>
      <c r="G310" s="2234"/>
      <c r="H310" s="2234"/>
      <c r="I310" s="2234"/>
      <c r="J310" s="2234"/>
      <c r="K310" s="2234"/>
      <c r="L310" s="2234"/>
      <c r="M310" s="2234"/>
      <c r="N310" s="2234"/>
      <c r="O310" s="2234"/>
      <c r="P310" s="2234"/>
      <c r="Q310" s="2234"/>
      <c r="R310" s="2234"/>
      <c r="S310" s="2235"/>
    </row>
    <row r="311" spans="1:19" ht="15" customHeight="1">
      <c r="A311" s="1177"/>
      <c r="B311" s="1177"/>
      <c r="C311" s="1177"/>
      <c r="D311" s="1178"/>
      <c r="E311" s="1147"/>
      <c r="F311" s="1148"/>
      <c r="G311" s="1148"/>
      <c r="H311" s="1148"/>
      <c r="I311" s="1148"/>
      <c r="J311" s="1148"/>
      <c r="K311" s="1148"/>
      <c r="L311" s="1148"/>
      <c r="M311" s="1148"/>
      <c r="N311" s="1148"/>
      <c r="O311" s="1148"/>
      <c r="P311" s="1148"/>
      <c r="Q311" s="1148"/>
      <c r="R311" s="1148"/>
      <c r="S311" s="1149"/>
    </row>
    <row r="312" spans="1:19" ht="15" customHeight="1">
      <c r="A312" s="1142" t="s">
        <v>794</v>
      </c>
      <c r="B312" s="1142"/>
      <c r="C312" s="1142"/>
      <c r="D312" s="1143"/>
      <c r="E312" s="2233"/>
      <c r="F312" s="2234"/>
      <c r="G312" s="2234"/>
      <c r="H312" s="2234"/>
      <c r="I312" s="2234"/>
      <c r="J312" s="2234"/>
      <c r="K312" s="2234"/>
      <c r="L312" s="2234"/>
      <c r="M312" s="2234"/>
      <c r="N312" s="2234"/>
      <c r="O312" s="2234"/>
      <c r="P312" s="2234"/>
      <c r="Q312" s="2234"/>
      <c r="R312" s="2234"/>
      <c r="S312" s="2235"/>
    </row>
    <row r="313" spans="1:19" ht="15" customHeight="1">
      <c r="A313" s="1142"/>
      <c r="B313" s="1142"/>
      <c r="C313" s="1142"/>
      <c r="D313" s="1143"/>
      <c r="E313" s="1147"/>
      <c r="F313" s="1148"/>
      <c r="G313" s="1148"/>
      <c r="H313" s="1148"/>
      <c r="I313" s="1148"/>
      <c r="J313" s="1148"/>
      <c r="K313" s="1148"/>
      <c r="L313" s="1148"/>
      <c r="M313" s="1148"/>
      <c r="N313" s="1148"/>
      <c r="O313" s="1148"/>
      <c r="P313" s="1148"/>
      <c r="Q313" s="1148"/>
      <c r="R313" s="1148"/>
      <c r="S313" s="1149"/>
    </row>
    <row r="314" spans="1:19" ht="15" customHeight="1">
      <c r="A314" s="1142" t="s">
        <v>795</v>
      </c>
      <c r="B314" s="1142"/>
      <c r="C314" s="1142"/>
      <c r="D314" s="1143"/>
      <c r="E314" s="2233"/>
      <c r="F314" s="2234"/>
      <c r="G314" s="2234"/>
      <c r="H314" s="2234"/>
      <c r="I314" s="2234"/>
      <c r="J314" s="2234"/>
      <c r="K314" s="2234"/>
      <c r="L314" s="2234"/>
      <c r="M314" s="2234"/>
      <c r="N314" s="2234"/>
      <c r="O314" s="2234"/>
      <c r="P314" s="2234"/>
      <c r="Q314" s="2234"/>
      <c r="R314" s="2234"/>
      <c r="S314" s="2235"/>
    </row>
    <row r="315" spans="1:19" ht="15" customHeight="1">
      <c r="A315" s="1142"/>
      <c r="B315" s="1142"/>
      <c r="C315" s="1142"/>
      <c r="D315" s="1143"/>
      <c r="E315" s="1147"/>
      <c r="F315" s="1148"/>
      <c r="G315" s="1148"/>
      <c r="H315" s="1148"/>
      <c r="I315" s="1148"/>
      <c r="J315" s="1148"/>
      <c r="K315" s="1148"/>
      <c r="L315" s="1148"/>
      <c r="M315" s="1148"/>
      <c r="N315" s="1148"/>
      <c r="O315" s="1148"/>
      <c r="P315" s="1148"/>
      <c r="Q315" s="1148"/>
      <c r="R315" s="1148"/>
      <c r="S315" s="1149"/>
    </row>
    <row r="316" spans="1:19" ht="15" customHeight="1">
      <c r="A316" s="1142" t="s">
        <v>796</v>
      </c>
      <c r="B316" s="1142"/>
      <c r="C316" s="1142"/>
      <c r="D316" s="1143"/>
      <c r="E316" s="2233"/>
      <c r="F316" s="2234"/>
      <c r="G316" s="2234"/>
      <c r="H316" s="2234"/>
      <c r="I316" s="2234"/>
      <c r="J316" s="2234"/>
      <c r="K316" s="2234"/>
      <c r="L316" s="2234"/>
      <c r="M316" s="2234"/>
      <c r="N316" s="2234"/>
      <c r="O316" s="2234"/>
      <c r="P316" s="2234"/>
      <c r="Q316" s="2234"/>
      <c r="R316" s="2234"/>
      <c r="S316" s="2235"/>
    </row>
    <row r="317" spans="1:19" ht="15" customHeight="1">
      <c r="A317" s="1142"/>
      <c r="B317" s="1142"/>
      <c r="C317" s="1142"/>
      <c r="D317" s="1143"/>
      <c r="E317" s="1147"/>
      <c r="F317" s="1148"/>
      <c r="G317" s="1148"/>
      <c r="H317" s="1148"/>
      <c r="I317" s="1148"/>
      <c r="J317" s="1148"/>
      <c r="K317" s="1148"/>
      <c r="L317" s="1148"/>
      <c r="M317" s="1148"/>
      <c r="N317" s="1148"/>
      <c r="O317" s="1148"/>
      <c r="P317" s="1148"/>
      <c r="Q317" s="1148"/>
      <c r="R317" s="1148"/>
      <c r="S317" s="1149"/>
    </row>
    <row r="318" spans="1:19" ht="15" customHeight="1">
      <c r="A318" s="1142" t="s">
        <v>797</v>
      </c>
      <c r="B318" s="1142"/>
      <c r="C318" s="1142"/>
      <c r="D318" s="1143"/>
      <c r="E318" s="2233"/>
      <c r="F318" s="2234"/>
      <c r="G318" s="2234"/>
      <c r="H318" s="2234"/>
      <c r="I318" s="2234"/>
      <c r="J318" s="2234"/>
      <c r="K318" s="2234"/>
      <c r="L318" s="2234"/>
      <c r="M318" s="2234"/>
      <c r="N318" s="2234"/>
      <c r="O318" s="2234"/>
      <c r="P318" s="2234"/>
      <c r="Q318" s="2234"/>
      <c r="R318" s="2234"/>
      <c r="S318" s="2235"/>
    </row>
    <row r="319" spans="1:19" ht="15" customHeight="1">
      <c r="A319" s="1142"/>
      <c r="B319" s="1142"/>
      <c r="C319" s="1142"/>
      <c r="D319" s="1143"/>
      <c r="E319" s="1147"/>
      <c r="F319" s="1148"/>
      <c r="G319" s="1148"/>
      <c r="H319" s="1148"/>
      <c r="I319" s="1148"/>
      <c r="J319" s="1148"/>
      <c r="K319" s="1148"/>
      <c r="L319" s="1148"/>
      <c r="M319" s="1148"/>
      <c r="N319" s="1148"/>
      <c r="O319" s="1148"/>
      <c r="P319" s="1148"/>
      <c r="Q319" s="1148"/>
      <c r="R319" s="1148"/>
      <c r="S319" s="1149"/>
    </row>
    <row r="320" spans="1:19" ht="15" customHeight="1">
      <c r="A320" s="1142" t="s">
        <v>798</v>
      </c>
      <c r="B320" s="1142"/>
      <c r="C320" s="1142"/>
      <c r="D320" s="1143"/>
      <c r="E320" s="2233"/>
      <c r="F320" s="2234"/>
      <c r="G320" s="2234"/>
      <c r="H320" s="2234"/>
      <c r="I320" s="2234"/>
      <c r="J320" s="2234"/>
      <c r="K320" s="2234"/>
      <c r="L320" s="2234"/>
      <c r="M320" s="2234"/>
      <c r="N320" s="2234"/>
      <c r="O320" s="2234"/>
      <c r="P320" s="2234"/>
      <c r="Q320" s="2234"/>
      <c r="R320" s="2234"/>
      <c r="S320" s="2235"/>
    </row>
    <row r="321" spans="1:128" ht="15" customHeight="1">
      <c r="A321" s="1142"/>
      <c r="B321" s="1142"/>
      <c r="C321" s="1142"/>
      <c r="D321" s="1143"/>
      <c r="E321" s="1147"/>
      <c r="F321" s="1148"/>
      <c r="G321" s="1148"/>
      <c r="H321" s="1148"/>
      <c r="I321" s="1148"/>
      <c r="J321" s="1148"/>
      <c r="K321" s="1148"/>
      <c r="L321" s="1148"/>
      <c r="M321" s="1148"/>
      <c r="N321" s="1148"/>
      <c r="O321" s="1148"/>
      <c r="P321" s="1148"/>
      <c r="Q321" s="1148"/>
      <c r="R321" s="1148"/>
      <c r="S321" s="1149"/>
    </row>
    <row r="322" spans="1:128" ht="15" customHeight="1">
      <c r="A322" s="1142" t="s">
        <v>799</v>
      </c>
      <c r="B322" s="1142"/>
      <c r="C322" s="1142"/>
      <c r="D322" s="1143"/>
      <c r="E322" s="2233"/>
      <c r="F322" s="2234"/>
      <c r="G322" s="2234"/>
      <c r="H322" s="2234"/>
      <c r="I322" s="2234"/>
      <c r="J322" s="2234"/>
      <c r="K322" s="2234"/>
      <c r="L322" s="2234"/>
      <c r="M322" s="2234"/>
      <c r="N322" s="2234"/>
      <c r="O322" s="2234"/>
      <c r="P322" s="2234"/>
      <c r="Q322" s="2234"/>
      <c r="R322" s="2234"/>
      <c r="S322" s="2235"/>
    </row>
    <row r="323" spans="1:128" ht="15" customHeight="1">
      <c r="A323" s="1142"/>
      <c r="B323" s="1142"/>
      <c r="C323" s="1142"/>
      <c r="D323" s="1143"/>
      <c r="E323" s="1147"/>
      <c r="F323" s="1148"/>
      <c r="G323" s="1148"/>
      <c r="H323" s="1148"/>
      <c r="I323" s="1148"/>
      <c r="J323" s="1148"/>
      <c r="K323" s="1148"/>
      <c r="L323" s="1148"/>
      <c r="M323" s="1148"/>
      <c r="N323" s="1148"/>
      <c r="O323" s="1148"/>
      <c r="P323" s="1148"/>
      <c r="Q323" s="1148"/>
      <c r="R323" s="1148"/>
      <c r="S323" s="1149"/>
    </row>
    <row r="324" spans="1:128" ht="15" customHeight="1">
      <c r="A324" s="1142" t="s">
        <v>800</v>
      </c>
      <c r="B324" s="1142"/>
      <c r="C324" s="1142"/>
      <c r="D324" s="1143"/>
      <c r="E324" s="2233"/>
      <c r="F324" s="2234"/>
      <c r="G324" s="2234"/>
      <c r="H324" s="2234"/>
      <c r="I324" s="2234"/>
      <c r="J324" s="2234"/>
      <c r="K324" s="2234"/>
      <c r="L324" s="2234"/>
      <c r="M324" s="2234"/>
      <c r="N324" s="2234"/>
      <c r="O324" s="2234"/>
      <c r="P324" s="2234"/>
      <c r="Q324" s="2234"/>
      <c r="R324" s="2234"/>
      <c r="S324" s="2235"/>
    </row>
    <row r="325" spans="1:128" ht="15" customHeight="1">
      <c r="A325" s="1142"/>
      <c r="B325" s="1142"/>
      <c r="C325" s="1142"/>
      <c r="D325" s="1143"/>
      <c r="E325" s="1147"/>
      <c r="F325" s="1148"/>
      <c r="G325" s="1148"/>
      <c r="H325" s="1148"/>
      <c r="I325" s="1148"/>
      <c r="J325" s="1148"/>
      <c r="K325" s="1148"/>
      <c r="L325" s="1148"/>
      <c r="M325" s="1148"/>
      <c r="N325" s="1148"/>
      <c r="O325" s="1148"/>
      <c r="P325" s="1148"/>
      <c r="Q325" s="1148"/>
      <c r="R325" s="1148"/>
      <c r="S325" s="1149"/>
    </row>
    <row r="326" spans="1:128" s="1150" customFormat="1" ht="15" customHeight="1">
      <c r="A326" s="1150" t="s">
        <v>801</v>
      </c>
      <c r="B326" s="1151"/>
      <c r="C326" s="1151"/>
      <c r="D326" s="1151"/>
      <c r="E326" s="1151"/>
      <c r="F326" s="1151"/>
      <c r="G326" s="1151"/>
      <c r="H326" s="1151"/>
      <c r="I326" s="1151"/>
      <c r="J326" s="1151"/>
      <c r="K326" s="1151"/>
      <c r="L326" s="1151"/>
      <c r="M326" s="1151"/>
      <c r="N326" s="1151"/>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c r="CB326" s="1151"/>
      <c r="CC326" s="1151"/>
      <c r="CD326" s="1151"/>
      <c r="CE326" s="1151"/>
      <c r="CF326" s="1151"/>
      <c r="CG326" s="1151"/>
      <c r="CH326" s="1151"/>
      <c r="CI326" s="1151"/>
      <c r="CJ326" s="1151"/>
      <c r="CK326" s="1151"/>
      <c r="CL326" s="1151"/>
      <c r="CM326" s="1151"/>
      <c r="CN326" s="1151"/>
      <c r="CO326" s="1151"/>
      <c r="CP326" s="1151"/>
      <c r="CQ326" s="1151"/>
      <c r="CR326" s="1151"/>
      <c r="CS326" s="1151"/>
      <c r="CT326" s="1151"/>
      <c r="CU326" s="1151"/>
      <c r="CV326" s="1151"/>
      <c r="CW326" s="1151"/>
      <c r="CX326" s="1151"/>
      <c r="CY326" s="1151"/>
      <c r="CZ326" s="1151"/>
      <c r="DA326" s="1151"/>
      <c r="DB326" s="1151"/>
      <c r="DC326" s="1151"/>
      <c r="DD326" s="1151"/>
      <c r="DE326" s="1151"/>
      <c r="DF326" s="1151"/>
      <c r="DG326" s="1151"/>
      <c r="DH326" s="1151"/>
      <c r="DI326" s="1151"/>
      <c r="DJ326" s="1151"/>
      <c r="DK326" s="1151"/>
      <c r="DL326" s="1151"/>
      <c r="DM326" s="1151"/>
      <c r="DN326" s="1151"/>
      <c r="DO326" s="1151"/>
      <c r="DP326" s="1151"/>
      <c r="DQ326" s="1151"/>
      <c r="DR326" s="1151"/>
      <c r="DS326" s="1151"/>
      <c r="DT326" s="1151"/>
      <c r="DU326" s="1151"/>
      <c r="DV326" s="1151"/>
      <c r="DW326" s="1151"/>
      <c r="DX326" s="1151"/>
    </row>
    <row r="327" spans="1:128" ht="15" customHeight="1">
      <c r="A327" s="1152" t="s">
        <v>802</v>
      </c>
      <c r="B327" s="1153"/>
      <c r="C327" s="1153"/>
      <c r="D327" s="1153"/>
      <c r="E327" s="1153"/>
      <c r="F327" s="1153"/>
      <c r="G327" s="1153"/>
      <c r="H327" s="1153"/>
      <c r="I327" s="1153"/>
      <c r="J327" s="1153"/>
      <c r="K327" s="1153"/>
      <c r="L327" s="1153"/>
      <c r="M327" s="1153"/>
      <c r="N327" s="1153"/>
      <c r="O327" s="1153"/>
      <c r="P327" s="1153"/>
      <c r="Q327" s="1153"/>
      <c r="R327" s="1153"/>
      <c r="S327" s="1153"/>
    </row>
    <row r="328" spans="1:128" ht="15" customHeight="1">
      <c r="A328" s="1152" t="s">
        <v>803</v>
      </c>
      <c r="B328" s="1153"/>
      <c r="C328" s="1153"/>
      <c r="D328" s="1153"/>
      <c r="E328" s="1153"/>
      <c r="F328" s="1153"/>
      <c r="G328" s="1153"/>
      <c r="H328" s="1153"/>
      <c r="I328" s="1153"/>
      <c r="J328" s="1153"/>
      <c r="K328" s="1153"/>
      <c r="L328" s="1153"/>
      <c r="M328" s="1153"/>
      <c r="N328" s="1153"/>
      <c r="O328" s="1153"/>
      <c r="P328" s="1153"/>
      <c r="Q328" s="1153"/>
      <c r="R328" s="1153"/>
      <c r="S328" s="1153"/>
    </row>
    <row r="329" spans="1:128" s="279" customFormat="1" ht="15" customHeight="1">
      <c r="A329" s="1154" t="s">
        <v>804</v>
      </c>
      <c r="B329" s="1154"/>
      <c r="C329" s="1154"/>
      <c r="D329" s="1154"/>
      <c r="E329" s="1154"/>
      <c r="F329" s="1154"/>
    </row>
    <row r="330" spans="1:128" s="279" customFormat="1" ht="15" customHeight="1">
      <c r="A330" s="1154"/>
      <c r="B330" s="1154"/>
      <c r="C330" s="1154"/>
      <c r="D330" s="1154"/>
      <c r="E330" s="1154"/>
      <c r="F330" s="1154"/>
    </row>
    <row r="331" spans="1:128" s="279" customFormat="1" ht="15" customHeight="1">
      <c r="A331" s="1142" t="s">
        <v>805</v>
      </c>
      <c r="B331" s="1142"/>
      <c r="C331" s="1142"/>
      <c r="D331" s="1142"/>
      <c r="E331" s="1155" t="s">
        <v>806</v>
      </c>
      <c r="F331" s="1155"/>
      <c r="G331" s="1156"/>
      <c r="H331" s="1156"/>
      <c r="I331" s="1156"/>
      <c r="J331" s="1156"/>
      <c r="K331" s="1156"/>
      <c r="L331" s="1156"/>
      <c r="M331" s="1156"/>
      <c r="N331" s="2239" t="s">
        <v>807</v>
      </c>
      <c r="O331" s="2240"/>
      <c r="P331" s="2240"/>
      <c r="Q331" s="2240"/>
      <c r="R331" s="2240"/>
      <c r="S331" s="2241"/>
    </row>
    <row r="332" spans="1:128" s="279" customFormat="1" ht="15" customHeight="1">
      <c r="A332" s="1142"/>
      <c r="B332" s="1142"/>
      <c r="C332" s="1142"/>
      <c r="D332" s="1142"/>
      <c r="E332" s="1157" t="s">
        <v>808</v>
      </c>
      <c r="F332" s="1157"/>
      <c r="G332" s="1158"/>
      <c r="H332" s="1158"/>
      <c r="I332" s="1158"/>
      <c r="J332" s="1158"/>
      <c r="K332" s="1158"/>
      <c r="L332" s="1158"/>
      <c r="M332" s="1158"/>
      <c r="N332" s="1139"/>
      <c r="O332" s="1140"/>
      <c r="P332" s="1140"/>
      <c r="Q332" s="1140"/>
      <c r="R332" s="1140"/>
      <c r="S332" s="1141"/>
    </row>
    <row r="333" spans="1:128" s="279" customFormat="1" ht="15" customHeight="1">
      <c r="A333" s="1142"/>
      <c r="B333" s="1142"/>
      <c r="C333" s="1142"/>
      <c r="D333" s="1142"/>
      <c r="E333" s="1157"/>
      <c r="F333" s="1157"/>
      <c r="G333" s="1158"/>
      <c r="H333" s="1158"/>
      <c r="I333" s="1158"/>
      <c r="J333" s="1158"/>
      <c r="K333" s="1158"/>
      <c r="L333" s="1158"/>
      <c r="M333" s="1158"/>
      <c r="N333" s="2239" t="s">
        <v>809</v>
      </c>
      <c r="O333" s="2240"/>
      <c r="P333" s="2240"/>
      <c r="Q333" s="2240"/>
      <c r="R333" s="2240"/>
      <c r="S333" s="2241"/>
    </row>
    <row r="334" spans="1:128" s="279" customFormat="1" ht="15" customHeight="1">
      <c r="A334" s="1142"/>
      <c r="B334" s="1142"/>
      <c r="C334" s="1142"/>
      <c r="D334" s="1142"/>
      <c r="E334" s="1159" t="s">
        <v>810</v>
      </c>
      <c r="F334" s="1159"/>
      <c r="G334" s="1160"/>
      <c r="H334" s="1160"/>
      <c r="I334" s="1160"/>
      <c r="J334" s="1160"/>
      <c r="K334" s="1160"/>
      <c r="L334" s="1160"/>
      <c r="M334" s="1160"/>
      <c r="N334" s="1139"/>
      <c r="O334" s="1140"/>
      <c r="P334" s="1140"/>
      <c r="Q334" s="1140"/>
      <c r="R334" s="1140"/>
      <c r="S334" s="1141"/>
    </row>
    <row r="335" spans="1:128" s="279" customFormat="1" ht="15" customHeight="1">
      <c r="A335" s="1142" t="s">
        <v>811</v>
      </c>
      <c r="B335" s="1142"/>
      <c r="C335" s="1142"/>
      <c r="D335" s="1142"/>
      <c r="E335" s="1129" t="s">
        <v>812</v>
      </c>
      <c r="F335" s="1129"/>
      <c r="G335" s="2242"/>
      <c r="H335" s="2243"/>
      <c r="I335" s="2243"/>
      <c r="J335" s="2243"/>
      <c r="K335" s="2243"/>
      <c r="L335" s="2243"/>
      <c r="M335" s="2243"/>
      <c r="N335" s="2243"/>
      <c r="O335" s="2243"/>
      <c r="P335" s="2243"/>
      <c r="Q335" s="2243"/>
      <c r="R335" s="2243"/>
      <c r="S335" s="2244"/>
    </row>
    <row r="336" spans="1:128" s="279" customFormat="1" ht="15" customHeight="1">
      <c r="A336" s="1142"/>
      <c r="B336" s="1142"/>
      <c r="C336" s="1142"/>
      <c r="D336" s="1142"/>
      <c r="E336" s="1129"/>
      <c r="F336" s="1129"/>
      <c r="G336" s="1133"/>
      <c r="H336" s="1134"/>
      <c r="I336" s="1134"/>
      <c r="J336" s="1134"/>
      <c r="K336" s="1134"/>
      <c r="L336" s="1134"/>
      <c r="M336" s="1134"/>
      <c r="N336" s="1134"/>
      <c r="O336" s="1134"/>
      <c r="P336" s="1134"/>
      <c r="Q336" s="1134"/>
      <c r="R336" s="1134"/>
      <c r="S336" s="1135"/>
    </row>
    <row r="337" spans="1:26" s="279" customFormat="1" ht="15" customHeight="1">
      <c r="A337" s="1142"/>
      <c r="B337" s="1142"/>
      <c r="C337" s="1142"/>
      <c r="D337" s="1142"/>
      <c r="E337" s="1129" t="s">
        <v>813</v>
      </c>
      <c r="F337" s="1129"/>
      <c r="G337" s="2242"/>
      <c r="H337" s="2243"/>
      <c r="I337" s="2243"/>
      <c r="J337" s="2243"/>
      <c r="K337" s="2243"/>
      <c r="L337" s="2243"/>
      <c r="M337" s="2244"/>
      <c r="N337" s="2239" t="s">
        <v>807</v>
      </c>
      <c r="O337" s="2240"/>
      <c r="P337" s="2240"/>
      <c r="Q337" s="2240"/>
      <c r="R337" s="2240"/>
      <c r="S337" s="2241"/>
    </row>
    <row r="338" spans="1:26">
      <c r="A338" s="1142"/>
      <c r="B338" s="1142"/>
      <c r="C338" s="1142"/>
      <c r="D338" s="1142"/>
      <c r="E338" s="1129"/>
      <c r="F338" s="1129"/>
      <c r="G338" s="1133"/>
      <c r="H338" s="1134"/>
      <c r="I338" s="1134"/>
      <c r="J338" s="1134"/>
      <c r="K338" s="1134"/>
      <c r="L338" s="1134"/>
      <c r="M338" s="1135"/>
      <c r="N338" s="1139"/>
      <c r="O338" s="1140"/>
      <c r="P338" s="1140"/>
      <c r="Q338" s="1140"/>
      <c r="R338" s="1140"/>
      <c r="S338" s="1141"/>
    </row>
    <row r="340" spans="1:26">
      <c r="A340" s="1172" t="s">
        <v>814</v>
      </c>
      <c r="B340" s="1172"/>
      <c r="C340" s="1172"/>
      <c r="D340" s="1172"/>
      <c r="E340" s="1172"/>
      <c r="F340" s="1172"/>
      <c r="G340" s="1172"/>
    </row>
    <row r="341" spans="1:26">
      <c r="A341" s="1172"/>
      <c r="B341" s="1172"/>
      <c r="C341" s="1172"/>
      <c r="D341" s="1172"/>
      <c r="E341" s="1173"/>
      <c r="F341" s="1173"/>
      <c r="G341" s="1173"/>
    </row>
    <row r="342" spans="1:26" ht="12" customHeight="1">
      <c r="A342" s="2236" t="s">
        <v>815</v>
      </c>
      <c r="B342" s="2237"/>
      <c r="C342" s="2237"/>
      <c r="D342" s="2238"/>
      <c r="E342" s="2234"/>
      <c r="F342" s="2234"/>
      <c r="G342" s="2234"/>
      <c r="H342" s="2234"/>
      <c r="I342" s="2234"/>
      <c r="J342" s="2234"/>
      <c r="K342" s="2234"/>
      <c r="L342" s="2234"/>
      <c r="M342" s="2234"/>
      <c r="N342" s="2234"/>
      <c r="O342" s="2234"/>
      <c r="P342" s="2234"/>
      <c r="Q342" s="2234"/>
      <c r="R342" s="2234"/>
      <c r="S342" s="2235"/>
      <c r="T342" s="1174"/>
      <c r="U342" s="1175"/>
      <c r="V342" s="1175"/>
      <c r="W342" s="1175"/>
      <c r="X342" s="1175"/>
      <c r="Y342" s="1175"/>
      <c r="Z342" s="1175"/>
    </row>
    <row r="343" spans="1:26">
      <c r="A343" s="1164"/>
      <c r="B343" s="1165"/>
      <c r="C343" s="1165"/>
      <c r="D343" s="1166"/>
      <c r="E343" s="1167"/>
      <c r="F343" s="1167"/>
      <c r="G343" s="1167"/>
      <c r="H343" s="1167"/>
      <c r="I343" s="1167"/>
      <c r="J343" s="1167"/>
      <c r="K343" s="1167"/>
      <c r="L343" s="1167"/>
      <c r="M343" s="1167"/>
      <c r="N343" s="1167"/>
      <c r="O343" s="1167"/>
      <c r="P343" s="1167"/>
      <c r="Q343" s="1167"/>
      <c r="R343" s="1167"/>
      <c r="S343" s="1168"/>
      <c r="T343" s="1176"/>
      <c r="U343" s="1175"/>
      <c r="V343" s="1175"/>
      <c r="W343" s="1175"/>
      <c r="X343" s="1175"/>
      <c r="Y343" s="1175"/>
      <c r="Z343" s="1175"/>
    </row>
    <row r="344" spans="1:26" ht="20.25" customHeight="1">
      <c r="A344" s="1164"/>
      <c r="B344" s="1165"/>
      <c r="C344" s="1165"/>
      <c r="D344" s="1166"/>
      <c r="E344" s="1148"/>
      <c r="F344" s="1148"/>
      <c r="G344" s="1148"/>
      <c r="H344" s="1148"/>
      <c r="I344" s="1148"/>
      <c r="J344" s="1148"/>
      <c r="K344" s="1148"/>
      <c r="L344" s="1148"/>
      <c r="M344" s="1148"/>
      <c r="N344" s="1148"/>
      <c r="O344" s="1148"/>
      <c r="P344" s="1148"/>
      <c r="Q344" s="1148"/>
      <c r="R344" s="1148"/>
      <c r="S344" s="1149"/>
      <c r="T344" s="1176"/>
      <c r="U344" s="1175"/>
      <c r="V344" s="1175"/>
      <c r="W344" s="1175"/>
      <c r="X344" s="1175"/>
      <c r="Y344" s="1175"/>
      <c r="Z344" s="1175"/>
    </row>
    <row r="345" spans="1:26" ht="13.5" customHeight="1">
      <c r="A345" s="175"/>
      <c r="B345" s="2236" t="s">
        <v>816</v>
      </c>
      <c r="C345" s="2237"/>
      <c r="D345" s="2238"/>
      <c r="E345" s="2234"/>
      <c r="F345" s="2234"/>
      <c r="G345" s="2234"/>
      <c r="H345" s="2234"/>
      <c r="I345" s="2234"/>
      <c r="J345" s="2234"/>
      <c r="K345" s="2234"/>
      <c r="L345" s="2234"/>
      <c r="M345" s="2234"/>
      <c r="N345" s="2234"/>
      <c r="O345" s="2234"/>
      <c r="P345" s="2234"/>
      <c r="Q345" s="2234"/>
      <c r="R345" s="2234"/>
      <c r="S345" s="2235"/>
      <c r="T345" s="1176"/>
      <c r="U345" s="1175"/>
      <c r="V345" s="1175"/>
      <c r="W345" s="1175"/>
      <c r="X345" s="1175"/>
      <c r="Y345" s="1175"/>
      <c r="Z345" s="1175"/>
    </row>
    <row r="346" spans="1:26">
      <c r="A346" s="175"/>
      <c r="B346" s="1164"/>
      <c r="C346" s="1165"/>
      <c r="D346" s="1166"/>
      <c r="E346" s="1167"/>
      <c r="F346" s="1167"/>
      <c r="G346" s="1167"/>
      <c r="H346" s="1167"/>
      <c r="I346" s="1167"/>
      <c r="J346" s="1167"/>
      <c r="K346" s="1167"/>
      <c r="L346" s="1167"/>
      <c r="M346" s="1167"/>
      <c r="N346" s="1167"/>
      <c r="O346" s="1167"/>
      <c r="P346" s="1167"/>
      <c r="Q346" s="1167"/>
      <c r="R346" s="1167"/>
      <c r="S346" s="1168"/>
    </row>
    <row r="347" spans="1:26" ht="30" customHeight="1">
      <c r="A347" s="176"/>
      <c r="B347" s="1169"/>
      <c r="C347" s="1170"/>
      <c r="D347" s="1171"/>
      <c r="E347" s="1148"/>
      <c r="F347" s="1148"/>
      <c r="G347" s="1148"/>
      <c r="H347" s="1148"/>
      <c r="I347" s="1148"/>
      <c r="J347" s="1148"/>
      <c r="K347" s="1148"/>
      <c r="L347" s="1148"/>
      <c r="M347" s="1148"/>
      <c r="N347" s="1148"/>
      <c r="O347" s="1148"/>
      <c r="P347" s="1148"/>
      <c r="Q347" s="1148"/>
      <c r="R347" s="1148"/>
      <c r="S347" s="1149"/>
    </row>
    <row r="348" spans="1:26">
      <c r="A348" s="2236" t="s">
        <v>817</v>
      </c>
      <c r="B348" s="2237"/>
      <c r="C348" s="2237"/>
      <c r="D348" s="2238"/>
      <c r="E348" s="2234"/>
      <c r="F348" s="2234"/>
      <c r="G348" s="2234"/>
      <c r="H348" s="2234"/>
      <c r="I348" s="2234"/>
      <c r="J348" s="2234"/>
      <c r="K348" s="2234"/>
      <c r="L348" s="2234"/>
      <c r="M348" s="2234"/>
      <c r="N348" s="2234"/>
      <c r="O348" s="2234"/>
      <c r="P348" s="2234"/>
      <c r="Q348" s="2234"/>
      <c r="R348" s="2234"/>
      <c r="S348" s="2235"/>
    </row>
    <row r="349" spans="1:26">
      <c r="A349" s="1164"/>
      <c r="B349" s="1165"/>
      <c r="C349" s="1165"/>
      <c r="D349" s="1166"/>
      <c r="E349" s="1167"/>
      <c r="F349" s="1167"/>
      <c r="G349" s="1167"/>
      <c r="H349" s="1167"/>
      <c r="I349" s="1167"/>
      <c r="J349" s="1167"/>
      <c r="K349" s="1167"/>
      <c r="L349" s="1167"/>
      <c r="M349" s="1167"/>
      <c r="N349" s="1167"/>
      <c r="O349" s="1167"/>
      <c r="P349" s="1167"/>
      <c r="Q349" s="1167"/>
      <c r="R349" s="1167"/>
      <c r="S349" s="1168"/>
    </row>
    <row r="350" spans="1:26" ht="22.5" customHeight="1">
      <c r="A350" s="1164"/>
      <c r="B350" s="1165"/>
      <c r="C350" s="1165"/>
      <c r="D350" s="1166"/>
      <c r="E350" s="1148"/>
      <c r="F350" s="1148"/>
      <c r="G350" s="1148"/>
      <c r="H350" s="1148"/>
      <c r="I350" s="1148"/>
      <c r="J350" s="1148"/>
      <c r="K350" s="1148"/>
      <c r="L350" s="1148"/>
      <c r="M350" s="1148"/>
      <c r="N350" s="1148"/>
      <c r="O350" s="1148"/>
      <c r="P350" s="1148"/>
      <c r="Q350" s="1148"/>
      <c r="R350" s="1148"/>
      <c r="S350" s="1149"/>
    </row>
    <row r="351" spans="1:26" ht="12" customHeight="1">
      <c r="A351" s="175"/>
      <c r="B351" s="2236" t="s">
        <v>818</v>
      </c>
      <c r="C351" s="2237"/>
      <c r="D351" s="2238"/>
      <c r="E351" s="2234"/>
      <c r="F351" s="2234"/>
      <c r="G351" s="2234"/>
      <c r="H351" s="2234"/>
      <c r="I351" s="2234"/>
      <c r="J351" s="2234"/>
      <c r="K351" s="2234"/>
      <c r="L351" s="2234"/>
      <c r="M351" s="2234"/>
      <c r="N351" s="2234"/>
      <c r="O351" s="2234"/>
      <c r="P351" s="2234"/>
      <c r="Q351" s="2234"/>
      <c r="R351" s="2234"/>
      <c r="S351" s="2235"/>
    </row>
    <row r="352" spans="1:26">
      <c r="A352" s="175"/>
      <c r="B352" s="1164"/>
      <c r="C352" s="1165"/>
      <c r="D352" s="1166"/>
      <c r="E352" s="1167"/>
      <c r="F352" s="1167"/>
      <c r="G352" s="1167"/>
      <c r="H352" s="1167"/>
      <c r="I352" s="1167"/>
      <c r="J352" s="1167"/>
      <c r="K352" s="1167"/>
      <c r="L352" s="1167"/>
      <c r="M352" s="1167"/>
      <c r="N352" s="1167"/>
      <c r="O352" s="1167"/>
      <c r="P352" s="1167"/>
      <c r="Q352" s="1167"/>
      <c r="R352" s="1167"/>
      <c r="S352" s="1168"/>
    </row>
    <row r="353" spans="1:19" ht="18.75" customHeight="1">
      <c r="A353" s="176"/>
      <c r="B353" s="1169"/>
      <c r="C353" s="1170"/>
      <c r="D353" s="1171"/>
      <c r="E353" s="1148"/>
      <c r="F353" s="1148"/>
      <c r="G353" s="1148"/>
      <c r="H353" s="1148"/>
      <c r="I353" s="1148"/>
      <c r="J353" s="1148"/>
      <c r="K353" s="1148"/>
      <c r="L353" s="1148"/>
      <c r="M353" s="1148"/>
      <c r="N353" s="1148"/>
      <c r="O353" s="1148"/>
      <c r="P353" s="1148"/>
      <c r="Q353" s="1148"/>
      <c r="R353" s="1148"/>
      <c r="S353" s="1149"/>
    </row>
    <row r="355" spans="1:19" ht="15.75" customHeight="1">
      <c r="A355" s="177" t="s">
        <v>819</v>
      </c>
    </row>
    <row r="356" spans="1:19">
      <c r="A356" s="96" t="s">
        <v>820</v>
      </c>
    </row>
  </sheetData>
  <sheetProtection algorithmName="SHA-512" hashValue="tAxVEICTz1QHbLKHO8ORzEPMONyGAHTZ2srB9BpN/kc/u9cTHpiOv4u00C7JhL6VPKLBX0KUkynYmpZbPm41WQ==" saltValue="IShrhe9HoLou6bq35YWruQ=="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92" priority="1">
      <formula>$P$52="含んでいない"</formula>
    </cfRule>
  </conditionalFormatting>
  <conditionalFormatting sqref="E192:R192">
    <cfRule type="cellIs" dxfId="91" priority="7" operator="equal">
      <formula>"自動で入力されます"</formula>
    </cfRule>
  </conditionalFormatting>
  <conditionalFormatting sqref="F178">
    <cfRule type="expression" dxfId="90" priority="8">
      <formula>"P73=""なし"""</formula>
    </cfRule>
  </conditionalFormatting>
  <conditionalFormatting sqref="F58:R58">
    <cfRule type="expression" dxfId="89" priority="3">
      <formula>$E57="○"</formula>
    </cfRule>
  </conditionalFormatting>
  <conditionalFormatting sqref="H66:R66">
    <cfRule type="cellIs" dxfId="88" priority="6" operator="equal">
      <formula>"自動で入力されます"</formula>
    </cfRule>
  </conditionalFormatting>
  <conditionalFormatting sqref="H68:R68">
    <cfRule type="cellIs" dxfId="87" priority="5" operator="equal">
      <formula>"自動で入力されます"</formula>
    </cfRule>
  </conditionalFormatting>
  <conditionalFormatting sqref="N166">
    <cfRule type="cellIs" dxfId="86" priority="4" operator="equal">
      <formula>"「ロール対応表」シートと一致していないスキル項目があります"</formula>
    </cfRule>
  </conditionalFormatting>
  <conditionalFormatting sqref="O3 C7:R7 N8:P8 C8:C9">
    <cfRule type="cellIs" dxfId="85" priority="10" operator="equal">
      <formula>0</formula>
    </cfRule>
  </conditionalFormatting>
  <conditionalFormatting sqref="P52:R52">
    <cfRule type="expression" priority="2">
      <formula>$P$52="含んでいない"</formula>
    </cfRule>
  </conditionalFormatting>
  <conditionalFormatting sqref="Z174">
    <cfRule type="expression" dxfId="84" priority="9">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57908442-F7E5-44B9-9389-1FC07416E102}"/>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308:S309" xr:uid="{EDAE95D1-B60A-447E-9123-1B911B95FF3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677082D-DA2C-4DD2-8612-039601084C57}">
      <formula1>"講座実績の検証を行っている,検証を行っていない"</formula1>
    </dataValidation>
    <dataValidation type="list" allowBlank="1" showInputMessage="1" showErrorMessage="1" sqref="E348:S350" xr:uid="{2A6016EB-0980-4EB3-8F13-AE0A15CE796B}">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0499DDED-4948-4E05-86BB-3865B71E581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DB053050-B098-4F81-9780-1942507C1825}"/>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ロール対応表ｰ1003!$V$14:$V$56</xm:f>
          </x14:formula1>
          <xm:sqref>U76:U165</xm:sqref>
        </x14:dataValidation>
        <x14:dataValidation type="list" allowBlank="1" showInputMessage="1" showErrorMessage="1" xr:uid="{8D751474-73AD-4749-AFA4-A73E8086E10A}">
          <x14:formula1>
            <xm:f>ロール対応表ｰ1003!$D$58:$S$58</xm:f>
          </x14:formula1>
          <xm:sqref>F49:R49</xm:sqref>
        </x14:dataValidation>
        <x14:dataValidation type="list" allowBlank="1" showInputMessage="1" showErrorMessage="1" xr:uid="{EF269B5D-883F-4C48-A47B-7E8767BAF826}">
          <x14:formula1>
            <xm:f>ロール対応表ｰ1003!$D$59:$S$59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6" hidden="1" customWidth="1"/>
    <col min="24" max="24" width="0" style="13" hidden="1" customWidth="1"/>
    <col min="25" max="25" width="9" style="13" bestFit="1" customWidth="1"/>
    <col min="26" max="16384" width="9" style="13"/>
  </cols>
  <sheetData>
    <row r="1" spans="1:22" ht="28.5">
      <c r="A1" s="1629" t="s">
        <v>821</v>
      </c>
      <c r="B1" s="1629"/>
      <c r="C1" s="1629"/>
      <c r="D1" s="1629"/>
      <c r="E1" s="1629"/>
      <c r="F1" s="1629"/>
      <c r="G1" s="1629"/>
      <c r="H1" s="1629"/>
      <c r="I1" s="1629"/>
      <c r="J1" s="1629"/>
      <c r="K1" s="1629"/>
      <c r="L1" s="1629"/>
      <c r="M1" s="1629"/>
      <c r="N1" s="1629"/>
      <c r="O1" s="1629"/>
      <c r="P1" s="1629"/>
      <c r="Q1" s="1629"/>
      <c r="R1" s="1629"/>
      <c r="S1" s="1629"/>
    </row>
    <row r="2" spans="1:22" ht="12" customHeight="1">
      <c r="A2" s="12"/>
      <c r="B2" s="12"/>
      <c r="C2" s="12"/>
      <c r="D2" s="12"/>
      <c r="E2" s="12"/>
      <c r="F2" s="12"/>
      <c r="G2" s="12"/>
      <c r="H2" s="12"/>
      <c r="I2" s="12"/>
      <c r="J2" s="12"/>
      <c r="K2" s="12"/>
      <c r="L2" s="12"/>
      <c r="M2" s="12"/>
      <c r="N2" s="12"/>
      <c r="O2" s="12"/>
      <c r="P2" s="12"/>
      <c r="Q2" s="12"/>
      <c r="R2" s="12"/>
      <c r="S2" s="12"/>
    </row>
    <row r="3" spans="1:22" ht="19.5">
      <c r="A3" s="1643" t="s">
        <v>822</v>
      </c>
      <c r="B3" s="1643"/>
      <c r="C3" s="1643"/>
      <c r="D3" s="1643"/>
      <c r="E3" s="1643"/>
      <c r="F3" s="1643"/>
      <c r="G3" s="1643"/>
      <c r="H3" s="1643"/>
      <c r="I3" s="1643"/>
      <c r="J3" s="1643"/>
      <c r="K3" s="1643"/>
      <c r="L3" s="1643"/>
      <c r="M3" s="1643"/>
      <c r="N3" s="1643"/>
      <c r="O3" s="1643"/>
      <c r="P3" s="1643"/>
      <c r="Q3" s="1643"/>
      <c r="R3" s="1643"/>
      <c r="S3" s="1643"/>
      <c r="T3" s="305"/>
    </row>
    <row r="4" spans="1:22" ht="41.25" customHeight="1">
      <c r="A4" s="1641" t="s">
        <v>823</v>
      </c>
      <c r="B4" s="1641"/>
      <c r="C4" s="1641"/>
      <c r="D4" s="1641"/>
      <c r="E4" s="1641"/>
      <c r="F4" s="1641"/>
      <c r="G4" s="1641"/>
      <c r="H4" s="1641"/>
      <c r="I4" s="1641"/>
      <c r="J4" s="1641"/>
      <c r="K4" s="1641"/>
      <c r="L4" s="1641"/>
      <c r="M4" s="1641"/>
      <c r="N4" s="1641"/>
      <c r="O4" s="1641"/>
      <c r="P4" s="1641"/>
      <c r="Q4" s="1641"/>
      <c r="R4" s="1641"/>
      <c r="S4" s="1641"/>
    </row>
    <row r="5" spans="1:22" ht="18.75" customHeight="1">
      <c r="A5" s="1642" t="s">
        <v>824</v>
      </c>
      <c r="B5" s="1642"/>
      <c r="C5" s="1642"/>
      <c r="D5" s="1642"/>
      <c r="E5" s="1642"/>
      <c r="F5" s="1642"/>
      <c r="G5" s="1642"/>
      <c r="H5" s="1642"/>
      <c r="I5" s="1642"/>
      <c r="J5" s="1642"/>
      <c r="K5" s="1642"/>
      <c r="L5" s="1642"/>
      <c r="M5" s="1642"/>
      <c r="N5" s="1642"/>
      <c r="O5" s="1642"/>
      <c r="P5" s="1642"/>
      <c r="Q5" s="1642"/>
      <c r="R5" s="1642"/>
      <c r="S5" s="1642"/>
    </row>
    <row r="6" spans="1:22" ht="40.5" customHeight="1">
      <c r="A6" s="1640" t="s">
        <v>1007</v>
      </c>
      <c r="B6" s="1640"/>
      <c r="C6" s="1640"/>
      <c r="D6" s="1640"/>
      <c r="E6" s="1640"/>
      <c r="F6" s="1640"/>
      <c r="G6" s="1640"/>
      <c r="H6" s="1640"/>
      <c r="I6" s="1640"/>
      <c r="J6" s="1640"/>
      <c r="K6" s="1640"/>
      <c r="L6" s="1640"/>
      <c r="M6" s="1640"/>
      <c r="N6" s="1640"/>
      <c r="O6" s="1640"/>
      <c r="P6" s="1640"/>
      <c r="Q6" s="1640"/>
      <c r="R6" s="1640"/>
      <c r="S6" s="1640"/>
    </row>
    <row r="7" spans="1:22" ht="65.25" customHeight="1">
      <c r="A7" s="1640" t="s">
        <v>1008</v>
      </c>
      <c r="B7" s="1640"/>
      <c r="C7" s="1640"/>
      <c r="D7" s="1640"/>
      <c r="E7" s="1640"/>
      <c r="F7" s="1640"/>
      <c r="G7" s="1640"/>
      <c r="H7" s="1640"/>
      <c r="I7" s="1640"/>
      <c r="J7" s="1640"/>
      <c r="K7" s="1640"/>
      <c r="L7" s="1640"/>
      <c r="M7" s="1640"/>
      <c r="N7" s="1640"/>
      <c r="O7" s="1640"/>
      <c r="P7" s="1640"/>
      <c r="Q7" s="1640"/>
      <c r="R7" s="1640"/>
      <c r="S7" s="1640"/>
    </row>
    <row r="8" spans="1:22" ht="17.25" customHeight="1">
      <c r="A8" s="1644" t="s">
        <v>827</v>
      </c>
      <c r="B8" s="1644"/>
      <c r="C8" s="1644"/>
      <c r="D8" s="1644"/>
      <c r="E8" s="1644"/>
      <c r="F8" s="1644"/>
      <c r="G8" s="1644"/>
      <c r="H8" s="1644"/>
      <c r="I8" s="1644"/>
      <c r="J8" s="1644"/>
      <c r="K8" s="1644"/>
      <c r="L8" s="1644"/>
      <c r="M8" s="1644"/>
      <c r="N8" s="1644"/>
      <c r="O8" s="1644"/>
      <c r="P8" s="1644"/>
      <c r="Q8" s="1644"/>
      <c r="R8" s="1644"/>
      <c r="S8" s="1644"/>
    </row>
    <row r="9" spans="1:22" ht="27" customHeight="1">
      <c r="A9" s="1640" t="s">
        <v>1009</v>
      </c>
      <c r="B9" s="1640"/>
      <c r="C9" s="1640"/>
      <c r="D9" s="1640"/>
      <c r="E9" s="1640"/>
      <c r="F9" s="1640"/>
      <c r="G9" s="1640"/>
      <c r="H9" s="1640"/>
      <c r="I9" s="1640"/>
      <c r="J9" s="1640"/>
      <c r="K9" s="1640"/>
      <c r="L9" s="1640"/>
      <c r="M9" s="1640"/>
      <c r="N9" s="1640"/>
      <c r="O9" s="1640"/>
      <c r="P9" s="1640"/>
      <c r="Q9" s="1640"/>
      <c r="R9" s="1640"/>
      <c r="S9" s="1640"/>
    </row>
    <row r="10" spans="1:22" ht="18.600000000000001" customHeight="1" thickBot="1">
      <c r="A10" s="356" t="s">
        <v>829</v>
      </c>
      <c r="B10" s="357"/>
      <c r="C10" s="357"/>
      <c r="D10" s="357"/>
      <c r="E10" s="357"/>
      <c r="F10" s="357"/>
      <c r="G10" s="357"/>
      <c r="H10" s="357"/>
      <c r="I10" s="357"/>
      <c r="J10" s="357"/>
      <c r="K10" s="357"/>
      <c r="L10" s="357"/>
      <c r="M10" s="357"/>
      <c r="N10" s="357"/>
      <c r="O10" s="357"/>
      <c r="P10" s="357"/>
      <c r="Q10" s="357"/>
      <c r="R10" s="357"/>
      <c r="S10" s="357"/>
    </row>
    <row r="11" spans="1:22" ht="21.75" customHeight="1" thickBot="1">
      <c r="A11" s="1630" t="s">
        <v>830</v>
      </c>
      <c r="B11" s="1631"/>
      <c r="C11" s="1631"/>
      <c r="D11" s="1632"/>
      <c r="E11" s="1636" t="s">
        <v>831</v>
      </c>
      <c r="F11" s="1637"/>
      <c r="G11" s="1638"/>
      <c r="H11" s="1636" t="s">
        <v>832</v>
      </c>
      <c r="I11" s="1637"/>
      <c r="J11" s="1638"/>
      <c r="K11" s="1636" t="s">
        <v>833</v>
      </c>
      <c r="L11" s="1637"/>
      <c r="M11" s="1638"/>
      <c r="N11" s="1636" t="s">
        <v>272</v>
      </c>
      <c r="O11" s="1637"/>
      <c r="P11" s="1637"/>
      <c r="Q11" s="1638"/>
      <c r="R11" s="1639" t="s">
        <v>273</v>
      </c>
      <c r="S11" s="1638"/>
    </row>
    <row r="12" spans="1:22" ht="131.25" customHeight="1">
      <c r="A12" s="1633"/>
      <c r="B12" s="1634"/>
      <c r="C12" s="1634"/>
      <c r="D12" s="1635"/>
      <c r="E12" s="378" t="s">
        <v>834</v>
      </c>
      <c r="F12" s="379" t="s">
        <v>835</v>
      </c>
      <c r="G12" s="380" t="s">
        <v>836</v>
      </c>
      <c r="H12" s="378" t="s">
        <v>837</v>
      </c>
      <c r="I12" s="379" t="s">
        <v>838</v>
      </c>
      <c r="J12" s="380" t="s">
        <v>839</v>
      </c>
      <c r="K12" s="378" t="s">
        <v>840</v>
      </c>
      <c r="L12" s="379" t="s">
        <v>841</v>
      </c>
      <c r="M12" s="381" t="s">
        <v>842</v>
      </c>
      <c r="N12" s="378" t="s">
        <v>843</v>
      </c>
      <c r="O12" s="379" t="s">
        <v>844</v>
      </c>
      <c r="P12" s="379" t="s">
        <v>845</v>
      </c>
      <c r="Q12" s="380" t="s">
        <v>846</v>
      </c>
      <c r="R12" s="378" t="s">
        <v>847</v>
      </c>
      <c r="S12" s="380" t="s">
        <v>848</v>
      </c>
    </row>
    <row r="13" spans="1:22">
      <c r="A13" s="14" t="s">
        <v>29</v>
      </c>
      <c r="B13" s="15" t="s">
        <v>30</v>
      </c>
      <c r="C13" s="15" t="s">
        <v>28</v>
      </c>
      <c r="D13" s="16" t="s">
        <v>849</v>
      </c>
      <c r="E13" s="17" t="s">
        <v>850</v>
      </c>
      <c r="F13" s="17"/>
      <c r="G13" s="17"/>
      <c r="H13" s="17"/>
      <c r="I13" s="17"/>
      <c r="J13" s="17"/>
      <c r="K13" s="17"/>
      <c r="L13" s="17"/>
      <c r="M13" s="17"/>
      <c r="N13" s="17"/>
      <c r="O13" s="17"/>
      <c r="P13" s="17"/>
      <c r="Q13" s="17"/>
      <c r="R13" s="17"/>
      <c r="S13" s="18"/>
    </row>
    <row r="14" spans="1:22" ht="13.5" customHeight="1">
      <c r="A14" s="1627" t="s">
        <v>60</v>
      </c>
      <c r="B14" s="1624" t="s">
        <v>61</v>
      </c>
      <c r="C14" s="375" t="s">
        <v>59</v>
      </c>
      <c r="D14" s="302"/>
      <c r="E14" s="19" t="s">
        <v>851</v>
      </c>
      <c r="F14" s="19" t="s">
        <v>851</v>
      </c>
      <c r="G14" s="20" t="s">
        <v>852</v>
      </c>
      <c r="H14" s="20" t="s">
        <v>853</v>
      </c>
      <c r="I14" s="20" t="s">
        <v>852</v>
      </c>
      <c r="J14" s="20" t="s">
        <v>852</v>
      </c>
      <c r="K14" s="20" t="s">
        <v>853</v>
      </c>
      <c r="L14" s="20" t="s">
        <v>852</v>
      </c>
      <c r="M14" s="20" t="s">
        <v>852</v>
      </c>
      <c r="N14" s="20" t="s">
        <v>852</v>
      </c>
      <c r="O14" s="20" t="s">
        <v>852</v>
      </c>
      <c r="P14" s="20" t="s">
        <v>852</v>
      </c>
      <c r="Q14" s="20" t="s">
        <v>852</v>
      </c>
      <c r="R14" s="20" t="s">
        <v>853</v>
      </c>
      <c r="S14" s="21" t="s">
        <v>854</v>
      </c>
      <c r="T14" s="28" t="str">
        <f>IF(D14=U14,"",$D$61)</f>
        <v/>
      </c>
      <c r="U14" s="306" t="str">
        <f>IF(COUNTIF(個票ｰ1003!$U$76:$U$165,$C14),"○","")</f>
        <v/>
      </c>
      <c r="V14" s="306" t="str">
        <f>IF(D14="○",C14,"")</f>
        <v/>
      </c>
    </row>
    <row r="15" spans="1:22" ht="14.25">
      <c r="A15" s="1627"/>
      <c r="B15" s="1624"/>
      <c r="C15" s="376" t="s">
        <v>84</v>
      </c>
      <c r="D15" s="302"/>
      <c r="E15" s="19" t="s">
        <v>851</v>
      </c>
      <c r="F15" s="19" t="s">
        <v>851</v>
      </c>
      <c r="G15" s="20" t="s">
        <v>852</v>
      </c>
      <c r="H15" s="20" t="s">
        <v>853</v>
      </c>
      <c r="I15" s="20" t="s">
        <v>854</v>
      </c>
      <c r="J15" s="20" t="s">
        <v>852</v>
      </c>
      <c r="K15" s="20" t="s">
        <v>854</v>
      </c>
      <c r="L15" s="20" t="s">
        <v>854</v>
      </c>
      <c r="M15" s="20" t="s">
        <v>854</v>
      </c>
      <c r="N15" s="20" t="s">
        <v>853</v>
      </c>
      <c r="O15" s="20" t="s">
        <v>854</v>
      </c>
      <c r="P15" s="20" t="s">
        <v>854</v>
      </c>
      <c r="Q15" s="20" t="s">
        <v>854</v>
      </c>
      <c r="R15" s="20" t="s">
        <v>854</v>
      </c>
      <c r="S15" s="21" t="s">
        <v>854</v>
      </c>
      <c r="T15" s="28" t="str">
        <f t="shared" ref="T15:T56" si="0">IF(D15=U15,"",$D$61)</f>
        <v/>
      </c>
      <c r="U15" s="306" t="str">
        <f>IF(COUNTIF(個票ｰ1003!$U$76:$U$165,$C15),"○","")</f>
        <v/>
      </c>
      <c r="V15" s="306" t="str">
        <f t="shared" ref="V15:V56" si="1">IF(D15="○",C15,"")</f>
        <v/>
      </c>
    </row>
    <row r="16" spans="1:22" ht="14.25">
      <c r="A16" s="1627"/>
      <c r="B16" s="1624"/>
      <c r="C16" s="376" t="s">
        <v>97</v>
      </c>
      <c r="D16" s="302"/>
      <c r="E16" s="19" t="s">
        <v>851</v>
      </c>
      <c r="F16" s="19" t="s">
        <v>851</v>
      </c>
      <c r="G16" s="19" t="s">
        <v>851</v>
      </c>
      <c r="H16" s="20" t="s">
        <v>853</v>
      </c>
      <c r="I16" s="20" t="s">
        <v>852</v>
      </c>
      <c r="J16" s="20" t="s">
        <v>852</v>
      </c>
      <c r="K16" s="20" t="s">
        <v>854</v>
      </c>
      <c r="L16" s="20" t="s">
        <v>854</v>
      </c>
      <c r="M16" s="20" t="s">
        <v>854</v>
      </c>
      <c r="N16" s="20" t="s">
        <v>852</v>
      </c>
      <c r="O16" s="20" t="s">
        <v>852</v>
      </c>
      <c r="P16" s="20" t="s">
        <v>852</v>
      </c>
      <c r="Q16" s="20" t="s">
        <v>852</v>
      </c>
      <c r="R16" s="20" t="s">
        <v>853</v>
      </c>
      <c r="S16" s="21" t="s">
        <v>854</v>
      </c>
      <c r="T16" s="28" t="str">
        <f t="shared" si="0"/>
        <v/>
      </c>
      <c r="U16" s="306" t="str">
        <f>IF(COUNTIF(個票ｰ1003!$U$76:$U$165,$C16),"○","")</f>
        <v/>
      </c>
      <c r="V16" s="306" t="str">
        <f t="shared" si="1"/>
        <v/>
      </c>
    </row>
    <row r="17" spans="1:22" ht="14.25">
      <c r="A17" s="1627"/>
      <c r="B17" s="1624"/>
      <c r="C17" s="376" t="s">
        <v>107</v>
      </c>
      <c r="D17" s="302"/>
      <c r="E17" s="19" t="s">
        <v>851</v>
      </c>
      <c r="F17" s="19" t="s">
        <v>851</v>
      </c>
      <c r="G17" s="20" t="s">
        <v>854</v>
      </c>
      <c r="H17" s="20" t="s">
        <v>854</v>
      </c>
      <c r="I17" s="20" t="s">
        <v>852</v>
      </c>
      <c r="J17" s="20" t="s">
        <v>852</v>
      </c>
      <c r="K17" s="20" t="s">
        <v>854</v>
      </c>
      <c r="L17" s="20" t="s">
        <v>854</v>
      </c>
      <c r="M17" s="20" t="s">
        <v>853</v>
      </c>
      <c r="N17" s="20" t="s">
        <v>854</v>
      </c>
      <c r="O17" s="20" t="s">
        <v>854</v>
      </c>
      <c r="P17" s="20" t="s">
        <v>854</v>
      </c>
      <c r="Q17" s="20" t="s">
        <v>853</v>
      </c>
      <c r="R17" s="20" t="s">
        <v>854</v>
      </c>
      <c r="S17" s="21" t="s">
        <v>854</v>
      </c>
      <c r="T17" s="28" t="str">
        <f t="shared" si="0"/>
        <v/>
      </c>
      <c r="U17" s="306" t="str">
        <f>IF(COUNTIF(個票ｰ1003!$U$76:$U$165,$C17),"○","")</f>
        <v/>
      </c>
      <c r="V17" s="306" t="str">
        <f t="shared" si="1"/>
        <v/>
      </c>
    </row>
    <row r="18" spans="1:22" ht="14.25">
      <c r="A18" s="1627"/>
      <c r="B18" s="1624"/>
      <c r="C18" s="376" t="s">
        <v>855</v>
      </c>
      <c r="D18" s="302"/>
      <c r="E18" s="19" t="s">
        <v>851</v>
      </c>
      <c r="F18" s="19" t="s">
        <v>851</v>
      </c>
      <c r="G18" s="20" t="s">
        <v>854</v>
      </c>
      <c r="H18" s="20" t="s">
        <v>854</v>
      </c>
      <c r="I18" s="20" t="s">
        <v>852</v>
      </c>
      <c r="J18" s="20" t="s">
        <v>852</v>
      </c>
      <c r="K18" s="20" t="s">
        <v>854</v>
      </c>
      <c r="L18" s="20" t="s">
        <v>852</v>
      </c>
      <c r="M18" s="20" t="s">
        <v>853</v>
      </c>
      <c r="N18" s="20" t="s">
        <v>852</v>
      </c>
      <c r="O18" s="20" t="s">
        <v>854</v>
      </c>
      <c r="P18" s="20" t="s">
        <v>852</v>
      </c>
      <c r="Q18" s="20" t="s">
        <v>852</v>
      </c>
      <c r="R18" s="20" t="s">
        <v>854</v>
      </c>
      <c r="S18" s="21" t="s">
        <v>854</v>
      </c>
      <c r="T18" s="28" t="str">
        <f t="shared" si="0"/>
        <v/>
      </c>
      <c r="U18" s="306" t="str">
        <f>IF(COUNTIF(個票ｰ1003!$U$76:$U$165,$C18),"○","")</f>
        <v/>
      </c>
      <c r="V18" s="306" t="str">
        <f t="shared" si="1"/>
        <v/>
      </c>
    </row>
    <row r="19" spans="1:22" ht="14.25">
      <c r="A19" s="1627"/>
      <c r="B19" s="1624"/>
      <c r="C19" s="376" t="s">
        <v>124</v>
      </c>
      <c r="D19" s="302"/>
      <c r="E19" s="20" t="s">
        <v>853</v>
      </c>
      <c r="F19" s="20" t="s">
        <v>853</v>
      </c>
      <c r="G19" s="20" t="s">
        <v>853</v>
      </c>
      <c r="H19" s="20" t="s">
        <v>854</v>
      </c>
      <c r="I19" s="20" t="s">
        <v>854</v>
      </c>
      <c r="J19" s="20" t="s">
        <v>854</v>
      </c>
      <c r="K19" s="20" t="s">
        <v>853</v>
      </c>
      <c r="L19" s="20" t="s">
        <v>854</v>
      </c>
      <c r="M19" s="20" t="s">
        <v>854</v>
      </c>
      <c r="N19" s="20" t="s">
        <v>853</v>
      </c>
      <c r="O19" s="20" t="s">
        <v>853</v>
      </c>
      <c r="P19" s="20" t="s">
        <v>853</v>
      </c>
      <c r="Q19" s="20" t="s">
        <v>854</v>
      </c>
      <c r="R19" s="20" t="s">
        <v>853</v>
      </c>
      <c r="S19" s="21" t="s">
        <v>854</v>
      </c>
      <c r="T19" s="28" t="str">
        <f t="shared" si="0"/>
        <v/>
      </c>
      <c r="U19" s="306" t="str">
        <f>IF(COUNTIF(個票ｰ1003!$U$76:$U$165,$C19),"○","")</f>
        <v/>
      </c>
      <c r="V19" s="306" t="str">
        <f t="shared" si="1"/>
        <v/>
      </c>
    </row>
    <row r="20" spans="1:22" ht="14.25">
      <c r="A20" s="1627"/>
      <c r="B20" s="1624" t="s">
        <v>856</v>
      </c>
      <c r="C20" s="376" t="s">
        <v>130</v>
      </c>
      <c r="D20" s="302"/>
      <c r="E20" s="19" t="s">
        <v>851</v>
      </c>
      <c r="F20" s="19" t="s">
        <v>851</v>
      </c>
      <c r="G20" s="20" t="s">
        <v>854</v>
      </c>
      <c r="H20" s="20" t="s">
        <v>853</v>
      </c>
      <c r="I20" s="20" t="s">
        <v>852</v>
      </c>
      <c r="J20" s="20" t="s">
        <v>852</v>
      </c>
      <c r="K20" s="20" t="s">
        <v>853</v>
      </c>
      <c r="L20" s="20" t="s">
        <v>852</v>
      </c>
      <c r="M20" s="20" t="s">
        <v>852</v>
      </c>
      <c r="N20" s="20" t="s">
        <v>852</v>
      </c>
      <c r="O20" s="20" t="s">
        <v>852</v>
      </c>
      <c r="P20" s="20" t="s">
        <v>852</v>
      </c>
      <c r="Q20" s="20" t="s">
        <v>852</v>
      </c>
      <c r="R20" s="20" t="s">
        <v>854</v>
      </c>
      <c r="S20" s="21" t="s">
        <v>852</v>
      </c>
      <c r="T20" s="28" t="str">
        <f t="shared" si="0"/>
        <v/>
      </c>
      <c r="U20" s="306" t="str">
        <f>IF(COUNTIF(個票ｰ1003!$U$76:$U$165,$C20),"○","")</f>
        <v/>
      </c>
      <c r="V20" s="306" t="str">
        <f t="shared" si="1"/>
        <v/>
      </c>
    </row>
    <row r="21" spans="1:22" ht="14.25">
      <c r="A21" s="1627"/>
      <c r="B21" s="1624"/>
      <c r="C21" s="376" t="s">
        <v>137</v>
      </c>
      <c r="D21" s="302"/>
      <c r="E21" s="19" t="s">
        <v>851</v>
      </c>
      <c r="F21" s="19" t="s">
        <v>851</v>
      </c>
      <c r="G21" s="20" t="s">
        <v>852</v>
      </c>
      <c r="H21" s="20" t="s">
        <v>853</v>
      </c>
      <c r="I21" s="20" t="s">
        <v>852</v>
      </c>
      <c r="J21" s="20" t="s">
        <v>852</v>
      </c>
      <c r="K21" s="20" t="s">
        <v>853</v>
      </c>
      <c r="L21" s="20" t="s">
        <v>854</v>
      </c>
      <c r="M21" s="20" t="s">
        <v>852</v>
      </c>
      <c r="N21" s="20" t="s">
        <v>852</v>
      </c>
      <c r="O21" s="20" t="s">
        <v>852</v>
      </c>
      <c r="P21" s="20" t="s">
        <v>852</v>
      </c>
      <c r="Q21" s="20" t="s">
        <v>852</v>
      </c>
      <c r="R21" s="20" t="s">
        <v>854</v>
      </c>
      <c r="S21" s="21" t="s">
        <v>852</v>
      </c>
      <c r="T21" s="28" t="str">
        <f t="shared" si="0"/>
        <v/>
      </c>
      <c r="U21" s="306" t="str">
        <f>IF(COUNTIF(個票ｰ1003!$U$76:$U$165,$C21),"○","")</f>
        <v/>
      </c>
      <c r="V21" s="306" t="str">
        <f t="shared" si="1"/>
        <v/>
      </c>
    </row>
    <row r="22" spans="1:22" ht="14.25">
      <c r="A22" s="1627"/>
      <c r="B22" s="1624"/>
      <c r="C22" s="376" t="s">
        <v>143</v>
      </c>
      <c r="D22" s="302"/>
      <c r="E22" s="19" t="s">
        <v>851</v>
      </c>
      <c r="F22" s="19" t="s">
        <v>851</v>
      </c>
      <c r="G22" s="20" t="s">
        <v>854</v>
      </c>
      <c r="H22" s="20" t="s">
        <v>853</v>
      </c>
      <c r="I22" s="20" t="s">
        <v>852</v>
      </c>
      <c r="J22" s="20" t="s">
        <v>852</v>
      </c>
      <c r="K22" s="20" t="s">
        <v>853</v>
      </c>
      <c r="L22" s="20" t="s">
        <v>854</v>
      </c>
      <c r="M22" s="20" t="s">
        <v>854</v>
      </c>
      <c r="N22" s="20" t="s">
        <v>854</v>
      </c>
      <c r="O22" s="20" t="s">
        <v>854</v>
      </c>
      <c r="P22" s="20" t="s">
        <v>852</v>
      </c>
      <c r="Q22" s="20" t="s">
        <v>852</v>
      </c>
      <c r="R22" s="20" t="s">
        <v>854</v>
      </c>
      <c r="S22" s="21" t="s">
        <v>852</v>
      </c>
      <c r="T22" s="28" t="str">
        <f t="shared" si="0"/>
        <v/>
      </c>
      <c r="U22" s="306" t="str">
        <f>IF(COUNTIF(個票ｰ1003!$U$76:$U$165,$C22),"○","")</f>
        <v/>
      </c>
      <c r="V22" s="306" t="str">
        <f t="shared" si="1"/>
        <v/>
      </c>
    </row>
    <row r="23" spans="1:22" ht="14.25">
      <c r="A23" s="1627"/>
      <c r="B23" s="1624"/>
      <c r="C23" s="376" t="s">
        <v>857</v>
      </c>
      <c r="D23" s="302"/>
      <c r="E23" s="19" t="s">
        <v>851</v>
      </c>
      <c r="F23" s="19" t="s">
        <v>851</v>
      </c>
      <c r="G23" s="20" t="s">
        <v>854</v>
      </c>
      <c r="H23" s="20" t="s">
        <v>853</v>
      </c>
      <c r="I23" s="20" t="s">
        <v>852</v>
      </c>
      <c r="J23" s="20" t="s">
        <v>852</v>
      </c>
      <c r="K23" s="20" t="s">
        <v>853</v>
      </c>
      <c r="L23" s="20" t="s">
        <v>854</v>
      </c>
      <c r="M23" s="20" t="s">
        <v>852</v>
      </c>
      <c r="N23" s="20" t="s">
        <v>852</v>
      </c>
      <c r="O23" s="20" t="s">
        <v>852</v>
      </c>
      <c r="P23" s="20" t="s">
        <v>852</v>
      </c>
      <c r="Q23" s="20" t="s">
        <v>852</v>
      </c>
      <c r="R23" s="20" t="s">
        <v>854</v>
      </c>
      <c r="S23" s="21" t="s">
        <v>852</v>
      </c>
      <c r="T23" s="28" t="str">
        <f t="shared" si="0"/>
        <v/>
      </c>
      <c r="U23" s="306" t="str">
        <f>IF(COUNTIF(個票ｰ1003!$U$76:$U$165,$C23),"○","")</f>
        <v/>
      </c>
      <c r="V23" s="306" t="str">
        <f t="shared" si="1"/>
        <v/>
      </c>
    </row>
    <row r="24" spans="1:22" ht="14.25">
      <c r="A24" s="1627"/>
      <c r="B24" s="1624"/>
      <c r="C24" s="376" t="s">
        <v>153</v>
      </c>
      <c r="D24" s="302"/>
      <c r="E24" s="20" t="s">
        <v>853</v>
      </c>
      <c r="F24" s="20" t="s">
        <v>853</v>
      </c>
      <c r="G24" s="20" t="s">
        <v>852</v>
      </c>
      <c r="H24" s="20" t="s">
        <v>853</v>
      </c>
      <c r="I24" s="20" t="s">
        <v>853</v>
      </c>
      <c r="J24" s="20" t="s">
        <v>853</v>
      </c>
      <c r="K24" s="20" t="s">
        <v>854</v>
      </c>
      <c r="L24" s="20" t="s">
        <v>852</v>
      </c>
      <c r="M24" s="20" t="s">
        <v>852</v>
      </c>
      <c r="N24" s="20" t="s">
        <v>852</v>
      </c>
      <c r="O24" s="20" t="s">
        <v>852</v>
      </c>
      <c r="P24" s="20" t="s">
        <v>852</v>
      </c>
      <c r="Q24" s="20" t="s">
        <v>852</v>
      </c>
      <c r="R24" s="20" t="s">
        <v>854</v>
      </c>
      <c r="S24" s="21" t="s">
        <v>852</v>
      </c>
      <c r="T24" s="28" t="str">
        <f t="shared" si="0"/>
        <v/>
      </c>
      <c r="U24" s="306" t="str">
        <f>IF(COUNTIF(個票ｰ1003!$U$76:$U$165,$C24),"○","")</f>
        <v/>
      </c>
      <c r="V24" s="306" t="str">
        <f t="shared" si="1"/>
        <v/>
      </c>
    </row>
    <row r="25" spans="1:22" ht="14.25">
      <c r="A25" s="1627"/>
      <c r="B25" s="1624"/>
      <c r="C25" s="376" t="s">
        <v>156</v>
      </c>
      <c r="D25" s="302"/>
      <c r="E25" s="20" t="s">
        <v>853</v>
      </c>
      <c r="F25" s="20" t="s">
        <v>853</v>
      </c>
      <c r="G25" s="20" t="s">
        <v>852</v>
      </c>
      <c r="H25" s="20" t="s">
        <v>854</v>
      </c>
      <c r="I25" s="20" t="s">
        <v>854</v>
      </c>
      <c r="J25" s="20" t="s">
        <v>853</v>
      </c>
      <c r="K25" s="20" t="s">
        <v>854</v>
      </c>
      <c r="L25" s="20" t="s">
        <v>852</v>
      </c>
      <c r="M25" s="20" t="s">
        <v>852</v>
      </c>
      <c r="N25" s="20" t="s">
        <v>852</v>
      </c>
      <c r="O25" s="20" t="s">
        <v>852</v>
      </c>
      <c r="P25" s="20" t="s">
        <v>852</v>
      </c>
      <c r="Q25" s="20" t="s">
        <v>852</v>
      </c>
      <c r="R25" s="20" t="s">
        <v>854</v>
      </c>
      <c r="S25" s="21" t="s">
        <v>852</v>
      </c>
      <c r="T25" s="28" t="str">
        <f t="shared" si="0"/>
        <v/>
      </c>
      <c r="U25" s="306" t="str">
        <f>IF(COUNTIF(個票ｰ1003!$U$76:$U$165,$C25),"○","")</f>
        <v/>
      </c>
      <c r="V25" s="306" t="str">
        <f t="shared" si="1"/>
        <v/>
      </c>
    </row>
    <row r="26" spans="1:22" ht="14.25">
      <c r="A26" s="1627"/>
      <c r="B26" s="1624" t="s">
        <v>159</v>
      </c>
      <c r="C26" s="376" t="s">
        <v>158</v>
      </c>
      <c r="D26" s="302"/>
      <c r="E26" s="20" t="s">
        <v>853</v>
      </c>
      <c r="F26" s="20" t="s">
        <v>853</v>
      </c>
      <c r="G26" s="20" t="s">
        <v>854</v>
      </c>
      <c r="H26" s="19" t="s">
        <v>851</v>
      </c>
      <c r="I26" s="19" t="s">
        <v>851</v>
      </c>
      <c r="J26" s="20" t="s">
        <v>854</v>
      </c>
      <c r="K26" s="20" t="s">
        <v>853</v>
      </c>
      <c r="L26" s="20" t="s">
        <v>854</v>
      </c>
      <c r="M26" s="20" t="s">
        <v>854</v>
      </c>
      <c r="N26" s="20" t="s">
        <v>854</v>
      </c>
      <c r="O26" s="20" t="s">
        <v>854</v>
      </c>
      <c r="P26" s="20" t="s">
        <v>852</v>
      </c>
      <c r="Q26" s="20" t="s">
        <v>854</v>
      </c>
      <c r="R26" s="20" t="s">
        <v>854</v>
      </c>
      <c r="S26" s="21" t="s">
        <v>852</v>
      </c>
      <c r="T26" s="28" t="str">
        <f t="shared" si="0"/>
        <v/>
      </c>
      <c r="U26" s="306" t="str">
        <f>IF(COUNTIF(個票ｰ1003!$U$76:$U$165,$C26),"○","")</f>
        <v/>
      </c>
      <c r="V26" s="306" t="str">
        <f t="shared" si="1"/>
        <v/>
      </c>
    </row>
    <row r="27" spans="1:22" ht="14.25">
      <c r="A27" s="1627"/>
      <c r="B27" s="1624"/>
      <c r="C27" s="376" t="s">
        <v>161</v>
      </c>
      <c r="D27" s="302"/>
      <c r="E27" s="20" t="s">
        <v>853</v>
      </c>
      <c r="F27" s="20" t="s">
        <v>853</v>
      </c>
      <c r="G27" s="20" t="s">
        <v>854</v>
      </c>
      <c r="H27" s="19" t="s">
        <v>851</v>
      </c>
      <c r="I27" s="19" t="s">
        <v>851</v>
      </c>
      <c r="J27" s="20" t="s">
        <v>854</v>
      </c>
      <c r="K27" s="20" t="s">
        <v>853</v>
      </c>
      <c r="L27" s="20" t="s">
        <v>854</v>
      </c>
      <c r="M27" s="20" t="s">
        <v>854</v>
      </c>
      <c r="N27" s="20" t="s">
        <v>854</v>
      </c>
      <c r="O27" s="20" t="s">
        <v>854</v>
      </c>
      <c r="P27" s="20" t="s">
        <v>852</v>
      </c>
      <c r="Q27" s="20" t="s">
        <v>854</v>
      </c>
      <c r="R27" s="20" t="s">
        <v>854</v>
      </c>
      <c r="S27" s="21" t="s">
        <v>852</v>
      </c>
      <c r="T27" s="28" t="str">
        <f t="shared" si="0"/>
        <v/>
      </c>
      <c r="U27" s="306" t="str">
        <f>IF(COUNTIF(個票ｰ1003!$U$76:$U$165,$C27),"○","")</f>
        <v/>
      </c>
      <c r="V27" s="306" t="str">
        <f t="shared" si="1"/>
        <v/>
      </c>
    </row>
    <row r="28" spans="1:22" ht="14.25">
      <c r="A28" s="1627"/>
      <c r="B28" s="1624"/>
      <c r="C28" s="376" t="s">
        <v>163</v>
      </c>
      <c r="D28" s="302"/>
      <c r="E28" s="20" t="s">
        <v>852</v>
      </c>
      <c r="F28" s="20" t="s">
        <v>852</v>
      </c>
      <c r="G28" s="20" t="s">
        <v>852</v>
      </c>
      <c r="H28" s="20" t="s">
        <v>853</v>
      </c>
      <c r="I28" s="19" t="s">
        <v>851</v>
      </c>
      <c r="J28" s="20" t="s">
        <v>854</v>
      </c>
      <c r="K28" s="20" t="s">
        <v>854</v>
      </c>
      <c r="L28" s="20" t="s">
        <v>852</v>
      </c>
      <c r="M28" s="20" t="s">
        <v>854</v>
      </c>
      <c r="N28" s="20" t="s">
        <v>853</v>
      </c>
      <c r="O28" s="20" t="s">
        <v>852</v>
      </c>
      <c r="P28" s="20" t="s">
        <v>852</v>
      </c>
      <c r="Q28" s="20" t="s">
        <v>852</v>
      </c>
      <c r="R28" s="20" t="s">
        <v>854</v>
      </c>
      <c r="S28" s="21" t="s">
        <v>852</v>
      </c>
      <c r="T28" s="28" t="str">
        <f t="shared" si="0"/>
        <v/>
      </c>
      <c r="U28" s="306" t="str">
        <f>IF(COUNTIF(個票ｰ1003!$U$76:$U$165,$C28),"○","")</f>
        <v/>
      </c>
      <c r="V28" s="306" t="str">
        <f t="shared" si="1"/>
        <v/>
      </c>
    </row>
    <row r="29" spans="1:22" ht="14.25">
      <c r="A29" s="1627"/>
      <c r="B29" s="1624"/>
      <c r="C29" s="376" t="s">
        <v>165</v>
      </c>
      <c r="D29" s="302"/>
      <c r="E29" s="20" t="s">
        <v>854</v>
      </c>
      <c r="F29" s="20" t="s">
        <v>854</v>
      </c>
      <c r="G29" s="20" t="s">
        <v>854</v>
      </c>
      <c r="H29" s="19" t="s">
        <v>851</v>
      </c>
      <c r="I29" s="19" t="s">
        <v>851</v>
      </c>
      <c r="J29" s="20" t="s">
        <v>854</v>
      </c>
      <c r="K29" s="20" t="s">
        <v>853</v>
      </c>
      <c r="L29" s="20" t="s">
        <v>853</v>
      </c>
      <c r="M29" s="20" t="s">
        <v>854</v>
      </c>
      <c r="N29" s="20" t="s">
        <v>853</v>
      </c>
      <c r="O29" s="20" t="s">
        <v>852</v>
      </c>
      <c r="P29" s="20" t="s">
        <v>854</v>
      </c>
      <c r="Q29" s="20" t="s">
        <v>852</v>
      </c>
      <c r="R29" s="20" t="s">
        <v>854</v>
      </c>
      <c r="S29" s="21" t="s">
        <v>852</v>
      </c>
      <c r="T29" s="28" t="str">
        <f t="shared" si="0"/>
        <v/>
      </c>
      <c r="U29" s="306" t="str">
        <f>IF(COUNTIF(個票ｰ1003!$U$76:$U$165,$C29),"○","")</f>
        <v/>
      </c>
      <c r="V29" s="306" t="str">
        <f t="shared" si="1"/>
        <v/>
      </c>
    </row>
    <row r="30" spans="1:22" ht="14.25">
      <c r="A30" s="1627"/>
      <c r="B30" s="1624"/>
      <c r="C30" s="376" t="s">
        <v>167</v>
      </c>
      <c r="D30" s="302"/>
      <c r="E30" s="20" t="s">
        <v>852</v>
      </c>
      <c r="F30" s="20" t="s">
        <v>852</v>
      </c>
      <c r="G30" s="20" t="s">
        <v>852</v>
      </c>
      <c r="H30" s="20" t="s">
        <v>854</v>
      </c>
      <c r="I30" s="20" t="s">
        <v>854</v>
      </c>
      <c r="J30" s="19" t="s">
        <v>851</v>
      </c>
      <c r="K30" s="20" t="s">
        <v>852</v>
      </c>
      <c r="L30" s="20" t="s">
        <v>852</v>
      </c>
      <c r="M30" s="20" t="s">
        <v>852</v>
      </c>
      <c r="N30" s="20" t="s">
        <v>854</v>
      </c>
      <c r="O30" s="20" t="s">
        <v>852</v>
      </c>
      <c r="P30" s="20" t="s">
        <v>852</v>
      </c>
      <c r="Q30" s="20" t="s">
        <v>852</v>
      </c>
      <c r="R30" s="20" t="s">
        <v>854</v>
      </c>
      <c r="S30" s="21" t="s">
        <v>852</v>
      </c>
      <c r="T30" s="28" t="str">
        <f t="shared" si="0"/>
        <v/>
      </c>
      <c r="U30" s="306" t="str">
        <f>IF(COUNTIF(個票ｰ1003!$U$76:$U$165,$C30),"○","")</f>
        <v/>
      </c>
      <c r="V30" s="306" t="str">
        <f t="shared" si="1"/>
        <v/>
      </c>
    </row>
    <row r="31" spans="1:22" ht="13.5" customHeight="1">
      <c r="A31" s="1623" t="s">
        <v>170</v>
      </c>
      <c r="B31" s="1624" t="s">
        <v>858</v>
      </c>
      <c r="C31" s="376" t="s">
        <v>169</v>
      </c>
      <c r="D31" s="302"/>
      <c r="E31" s="20" t="s">
        <v>853</v>
      </c>
      <c r="F31" s="20" t="s">
        <v>853</v>
      </c>
      <c r="G31" s="20" t="s">
        <v>853</v>
      </c>
      <c r="H31" s="20" t="s">
        <v>854</v>
      </c>
      <c r="I31" s="20" t="s">
        <v>852</v>
      </c>
      <c r="J31" s="20" t="s">
        <v>852</v>
      </c>
      <c r="K31" s="19" t="s">
        <v>851</v>
      </c>
      <c r="L31" s="20" t="s">
        <v>853</v>
      </c>
      <c r="M31" s="20" t="s">
        <v>853</v>
      </c>
      <c r="N31" s="20" t="s">
        <v>853</v>
      </c>
      <c r="O31" s="20" t="s">
        <v>853</v>
      </c>
      <c r="P31" s="20" t="s">
        <v>853</v>
      </c>
      <c r="Q31" s="20" t="s">
        <v>853</v>
      </c>
      <c r="R31" s="20" t="s">
        <v>853</v>
      </c>
      <c r="S31" s="21" t="s">
        <v>854</v>
      </c>
      <c r="T31" s="28" t="str">
        <f t="shared" si="0"/>
        <v/>
      </c>
      <c r="U31" s="306" t="str">
        <f>IF(COUNTIF(個票ｰ1003!$U$76:$U$165,$C31),"○","")</f>
        <v/>
      </c>
      <c r="V31" s="306" t="str">
        <f t="shared" si="1"/>
        <v/>
      </c>
    </row>
    <row r="32" spans="1:22" ht="14.25">
      <c r="A32" s="1623"/>
      <c r="B32" s="1624"/>
      <c r="C32" s="376" t="s">
        <v>172</v>
      </c>
      <c r="D32" s="302"/>
      <c r="E32" s="20" t="s">
        <v>853</v>
      </c>
      <c r="F32" s="20" t="s">
        <v>853</v>
      </c>
      <c r="G32" s="20" t="s">
        <v>854</v>
      </c>
      <c r="H32" s="20" t="s">
        <v>854</v>
      </c>
      <c r="I32" s="20" t="s">
        <v>852</v>
      </c>
      <c r="J32" s="20" t="s">
        <v>852</v>
      </c>
      <c r="K32" s="19" t="s">
        <v>851</v>
      </c>
      <c r="L32" s="20" t="s">
        <v>854</v>
      </c>
      <c r="M32" s="20" t="s">
        <v>854</v>
      </c>
      <c r="N32" s="20" t="s">
        <v>854</v>
      </c>
      <c r="O32" s="20" t="s">
        <v>854</v>
      </c>
      <c r="P32" s="20" t="s">
        <v>854</v>
      </c>
      <c r="Q32" s="20" t="s">
        <v>854</v>
      </c>
      <c r="R32" s="20" t="s">
        <v>853</v>
      </c>
      <c r="S32" s="21" t="s">
        <v>854</v>
      </c>
      <c r="T32" s="28" t="str">
        <f t="shared" si="0"/>
        <v/>
      </c>
      <c r="U32" s="306" t="str">
        <f>IF(COUNTIF(個票ｰ1003!$U$76:$U$165,$C32),"○","")</f>
        <v/>
      </c>
      <c r="V32" s="306" t="str">
        <f t="shared" si="1"/>
        <v/>
      </c>
    </row>
    <row r="33" spans="1:22" ht="14.25">
      <c r="A33" s="1623"/>
      <c r="B33" s="1624"/>
      <c r="C33" s="376" t="s">
        <v>173</v>
      </c>
      <c r="D33" s="302"/>
      <c r="E33" s="20" t="s">
        <v>854</v>
      </c>
      <c r="F33" s="20" t="s">
        <v>854</v>
      </c>
      <c r="G33" s="20" t="s">
        <v>854</v>
      </c>
      <c r="H33" s="20" t="s">
        <v>854</v>
      </c>
      <c r="I33" s="20" t="s">
        <v>852</v>
      </c>
      <c r="J33" s="20" t="s">
        <v>852</v>
      </c>
      <c r="K33" s="19" t="s">
        <v>851</v>
      </c>
      <c r="L33" s="20" t="s">
        <v>853</v>
      </c>
      <c r="M33" s="20" t="s">
        <v>854</v>
      </c>
      <c r="N33" s="20" t="s">
        <v>854</v>
      </c>
      <c r="O33" s="20" t="s">
        <v>854</v>
      </c>
      <c r="P33" s="20" t="s">
        <v>854</v>
      </c>
      <c r="Q33" s="20" t="s">
        <v>854</v>
      </c>
      <c r="R33" s="20" t="s">
        <v>853</v>
      </c>
      <c r="S33" s="21" t="s">
        <v>854</v>
      </c>
      <c r="T33" s="28" t="str">
        <f t="shared" si="0"/>
        <v/>
      </c>
      <c r="U33" s="306" t="str">
        <f>IF(COUNTIF(個票ｰ1003!$U$76:$U$165,$C33),"○","")</f>
        <v/>
      </c>
      <c r="V33" s="306" t="str">
        <f t="shared" si="1"/>
        <v/>
      </c>
    </row>
    <row r="34" spans="1:22" ht="14.25">
      <c r="A34" s="1623"/>
      <c r="B34" s="1624" t="s">
        <v>859</v>
      </c>
      <c r="C34" s="376" t="s">
        <v>174</v>
      </c>
      <c r="D34" s="302"/>
      <c r="E34" s="20" t="s">
        <v>852</v>
      </c>
      <c r="F34" s="20" t="s">
        <v>852</v>
      </c>
      <c r="G34" s="20" t="s">
        <v>852</v>
      </c>
      <c r="H34" s="20" t="s">
        <v>852</v>
      </c>
      <c r="I34" s="20" t="s">
        <v>852</v>
      </c>
      <c r="J34" s="20" t="s">
        <v>852</v>
      </c>
      <c r="K34" s="20" t="s">
        <v>854</v>
      </c>
      <c r="L34" s="19" t="s">
        <v>851</v>
      </c>
      <c r="M34" s="20" t="s">
        <v>854</v>
      </c>
      <c r="N34" s="20" t="s">
        <v>854</v>
      </c>
      <c r="O34" s="20" t="s">
        <v>854</v>
      </c>
      <c r="P34" s="20" t="s">
        <v>854</v>
      </c>
      <c r="Q34" s="20" t="s">
        <v>854</v>
      </c>
      <c r="R34" s="20" t="s">
        <v>854</v>
      </c>
      <c r="S34" s="21" t="s">
        <v>854</v>
      </c>
      <c r="T34" s="28" t="str">
        <f t="shared" si="0"/>
        <v/>
      </c>
      <c r="U34" s="306" t="str">
        <f>IF(COUNTIF(個票ｰ1003!$U$76:$U$165,$C34),"○","")</f>
        <v/>
      </c>
      <c r="V34" s="306" t="str">
        <f t="shared" si="1"/>
        <v/>
      </c>
    </row>
    <row r="35" spans="1:22" ht="14.25">
      <c r="A35" s="1623"/>
      <c r="B35" s="1624"/>
      <c r="C35" s="376" t="s">
        <v>176</v>
      </c>
      <c r="D35" s="302"/>
      <c r="E35" s="20" t="s">
        <v>852</v>
      </c>
      <c r="F35" s="20" t="s">
        <v>852</v>
      </c>
      <c r="G35" s="20" t="s">
        <v>852</v>
      </c>
      <c r="H35" s="20" t="s">
        <v>852</v>
      </c>
      <c r="I35" s="20" t="s">
        <v>852</v>
      </c>
      <c r="J35" s="20" t="s">
        <v>852</v>
      </c>
      <c r="K35" s="20" t="s">
        <v>854</v>
      </c>
      <c r="L35" s="19" t="s">
        <v>851</v>
      </c>
      <c r="M35" s="20" t="s">
        <v>854</v>
      </c>
      <c r="N35" s="20" t="s">
        <v>854</v>
      </c>
      <c r="O35" s="20" t="s">
        <v>854</v>
      </c>
      <c r="P35" s="20" t="s">
        <v>854</v>
      </c>
      <c r="Q35" s="20" t="s">
        <v>854</v>
      </c>
      <c r="R35" s="20" t="s">
        <v>854</v>
      </c>
      <c r="S35" s="21" t="s">
        <v>854</v>
      </c>
      <c r="T35" s="28" t="str">
        <f t="shared" si="0"/>
        <v/>
      </c>
      <c r="U35" s="306" t="str">
        <f>IF(COUNTIF(個票ｰ1003!$U$76:$U$165,$C35),"○","")</f>
        <v/>
      </c>
      <c r="V35" s="306" t="str">
        <f t="shared" si="1"/>
        <v/>
      </c>
    </row>
    <row r="36" spans="1:22" ht="14.25">
      <c r="A36" s="1623"/>
      <c r="B36" s="1624" t="s">
        <v>860</v>
      </c>
      <c r="C36" s="376" t="s">
        <v>177</v>
      </c>
      <c r="D36" s="302"/>
      <c r="E36" s="20" t="s">
        <v>852</v>
      </c>
      <c r="F36" s="20" t="s">
        <v>852</v>
      </c>
      <c r="G36" s="20" t="s">
        <v>852</v>
      </c>
      <c r="H36" s="20" t="s">
        <v>852</v>
      </c>
      <c r="I36" s="20" t="s">
        <v>852</v>
      </c>
      <c r="J36" s="20" t="s">
        <v>852</v>
      </c>
      <c r="K36" s="20" t="s">
        <v>854</v>
      </c>
      <c r="L36" s="20" t="s">
        <v>854</v>
      </c>
      <c r="M36" s="19" t="s">
        <v>851</v>
      </c>
      <c r="N36" s="20" t="s">
        <v>854</v>
      </c>
      <c r="O36" s="20" t="s">
        <v>853</v>
      </c>
      <c r="P36" s="20" t="s">
        <v>853</v>
      </c>
      <c r="Q36" s="20" t="s">
        <v>854</v>
      </c>
      <c r="R36" s="20" t="s">
        <v>854</v>
      </c>
      <c r="S36" s="21" t="s">
        <v>854</v>
      </c>
      <c r="T36" s="28" t="str">
        <f t="shared" si="0"/>
        <v/>
      </c>
      <c r="U36" s="306" t="str">
        <f>IF(COUNTIF(個票ｰ1003!$U$76:$U$165,$C36),"○","")</f>
        <v/>
      </c>
      <c r="V36" s="306" t="str">
        <f t="shared" si="1"/>
        <v/>
      </c>
    </row>
    <row r="37" spans="1:22" ht="14.25">
      <c r="A37" s="1623"/>
      <c r="B37" s="1624"/>
      <c r="C37" s="376" t="s">
        <v>179</v>
      </c>
      <c r="D37" s="302"/>
      <c r="E37" s="20" t="s">
        <v>852</v>
      </c>
      <c r="F37" s="20" t="s">
        <v>852</v>
      </c>
      <c r="G37" s="20" t="s">
        <v>852</v>
      </c>
      <c r="H37" s="20" t="s">
        <v>852</v>
      </c>
      <c r="I37" s="20" t="s">
        <v>852</v>
      </c>
      <c r="J37" s="20" t="s">
        <v>852</v>
      </c>
      <c r="K37" s="20" t="s">
        <v>854</v>
      </c>
      <c r="L37" s="20" t="s">
        <v>854</v>
      </c>
      <c r="M37" s="19" t="s">
        <v>851</v>
      </c>
      <c r="N37" s="20" t="s">
        <v>854</v>
      </c>
      <c r="O37" s="20" t="s">
        <v>853</v>
      </c>
      <c r="P37" s="20" t="s">
        <v>853</v>
      </c>
      <c r="Q37" s="20" t="s">
        <v>854</v>
      </c>
      <c r="R37" s="20" t="s">
        <v>854</v>
      </c>
      <c r="S37" s="21" t="s">
        <v>854</v>
      </c>
      <c r="T37" s="28" t="str">
        <f t="shared" si="0"/>
        <v/>
      </c>
      <c r="U37" s="306" t="str">
        <f>IF(COUNTIF(個票ｰ1003!$U$76:$U$165,$C37),"○","")</f>
        <v/>
      </c>
      <c r="V37" s="306" t="str">
        <f t="shared" si="1"/>
        <v/>
      </c>
    </row>
    <row r="38" spans="1:22" ht="13.5" customHeight="1">
      <c r="A38" s="1623" t="s">
        <v>181</v>
      </c>
      <c r="B38" s="1624" t="s">
        <v>182</v>
      </c>
      <c r="C38" s="376" t="s">
        <v>180</v>
      </c>
      <c r="D38" s="302"/>
      <c r="E38" s="20" t="s">
        <v>852</v>
      </c>
      <c r="F38" s="20" t="s">
        <v>852</v>
      </c>
      <c r="G38" s="20" t="s">
        <v>852</v>
      </c>
      <c r="H38" s="20" t="s">
        <v>852</v>
      </c>
      <c r="I38" s="20" t="s">
        <v>854</v>
      </c>
      <c r="J38" s="20" t="s">
        <v>852</v>
      </c>
      <c r="K38" s="20" t="s">
        <v>852</v>
      </c>
      <c r="L38" s="20" t="s">
        <v>853</v>
      </c>
      <c r="M38" s="20" t="s">
        <v>853</v>
      </c>
      <c r="N38" s="19" t="s">
        <v>851</v>
      </c>
      <c r="O38" s="19" t="s">
        <v>851</v>
      </c>
      <c r="P38" s="19" t="s">
        <v>851</v>
      </c>
      <c r="Q38" s="20" t="s">
        <v>853</v>
      </c>
      <c r="R38" s="20" t="s">
        <v>854</v>
      </c>
      <c r="S38" s="21" t="s">
        <v>853</v>
      </c>
      <c r="T38" s="28" t="str">
        <f t="shared" si="0"/>
        <v/>
      </c>
      <c r="U38" s="306" t="str">
        <f>IF(COUNTIF(個票ｰ1003!$U$76:$U$165,$C38),"○","")</f>
        <v/>
      </c>
      <c r="V38" s="306" t="str">
        <f t="shared" si="1"/>
        <v/>
      </c>
    </row>
    <row r="39" spans="1:22" ht="14.25">
      <c r="A39" s="1623"/>
      <c r="B39" s="1624"/>
      <c r="C39" s="376" t="s">
        <v>183</v>
      </c>
      <c r="D39" s="302"/>
      <c r="E39" s="20" t="s">
        <v>852</v>
      </c>
      <c r="F39" s="20" t="s">
        <v>852</v>
      </c>
      <c r="G39" s="20" t="s">
        <v>852</v>
      </c>
      <c r="H39" s="20" t="s">
        <v>852</v>
      </c>
      <c r="I39" s="20" t="s">
        <v>853</v>
      </c>
      <c r="J39" s="20" t="s">
        <v>852</v>
      </c>
      <c r="K39" s="20" t="s">
        <v>853</v>
      </c>
      <c r="L39" s="20" t="s">
        <v>853</v>
      </c>
      <c r="M39" s="20" t="s">
        <v>853</v>
      </c>
      <c r="N39" s="19" t="s">
        <v>851</v>
      </c>
      <c r="O39" s="19" t="s">
        <v>851</v>
      </c>
      <c r="P39" s="20" t="s">
        <v>853</v>
      </c>
      <c r="Q39" s="20" t="s">
        <v>853</v>
      </c>
      <c r="R39" s="20" t="s">
        <v>852</v>
      </c>
      <c r="S39" s="21" t="s">
        <v>853</v>
      </c>
      <c r="T39" s="28" t="str">
        <f t="shared" si="0"/>
        <v/>
      </c>
      <c r="U39" s="306" t="str">
        <f>IF(COUNTIF(個票ｰ1003!$U$76:$U$165,$C39),"○","")</f>
        <v/>
      </c>
      <c r="V39" s="306" t="str">
        <f t="shared" si="1"/>
        <v/>
      </c>
    </row>
    <row r="40" spans="1:22" ht="14.25">
      <c r="A40" s="1623"/>
      <c r="B40" s="1624"/>
      <c r="C40" s="376" t="s">
        <v>184</v>
      </c>
      <c r="D40" s="302"/>
      <c r="E40" s="20" t="s">
        <v>852</v>
      </c>
      <c r="F40" s="20" t="s">
        <v>852</v>
      </c>
      <c r="G40" s="20" t="s">
        <v>852</v>
      </c>
      <c r="H40" s="20" t="s">
        <v>852</v>
      </c>
      <c r="I40" s="20" t="s">
        <v>854</v>
      </c>
      <c r="J40" s="20" t="s">
        <v>852</v>
      </c>
      <c r="K40" s="20" t="s">
        <v>854</v>
      </c>
      <c r="L40" s="20" t="s">
        <v>854</v>
      </c>
      <c r="M40" s="20" t="s">
        <v>853</v>
      </c>
      <c r="N40" s="19" t="s">
        <v>851</v>
      </c>
      <c r="O40" s="19" t="s">
        <v>851</v>
      </c>
      <c r="P40" s="20" t="s">
        <v>853</v>
      </c>
      <c r="Q40" s="20" t="s">
        <v>853</v>
      </c>
      <c r="R40" s="20" t="s">
        <v>854</v>
      </c>
      <c r="S40" s="21" t="s">
        <v>853</v>
      </c>
      <c r="T40" s="28" t="str">
        <f t="shared" si="0"/>
        <v/>
      </c>
      <c r="U40" s="306" t="str">
        <f>IF(COUNTIF(個票ｰ1003!$U$76:$U$165,$C40),"○","")</f>
        <v/>
      </c>
      <c r="V40" s="306" t="str">
        <f t="shared" si="1"/>
        <v/>
      </c>
    </row>
    <row r="41" spans="1:22" ht="14.25">
      <c r="A41" s="1623"/>
      <c r="B41" s="1624"/>
      <c r="C41" s="376" t="s">
        <v>185</v>
      </c>
      <c r="D41" s="302"/>
      <c r="E41" s="20" t="s">
        <v>854</v>
      </c>
      <c r="F41" s="20" t="s">
        <v>854</v>
      </c>
      <c r="G41" s="20" t="s">
        <v>854</v>
      </c>
      <c r="H41" s="20" t="s">
        <v>852</v>
      </c>
      <c r="I41" s="20" t="s">
        <v>854</v>
      </c>
      <c r="J41" s="20" t="s">
        <v>852</v>
      </c>
      <c r="K41" s="20" t="s">
        <v>854</v>
      </c>
      <c r="L41" s="20" t="s">
        <v>854</v>
      </c>
      <c r="M41" s="20" t="s">
        <v>853</v>
      </c>
      <c r="N41" s="19" t="s">
        <v>851</v>
      </c>
      <c r="O41" s="19" t="s">
        <v>851</v>
      </c>
      <c r="P41" s="20" t="s">
        <v>853</v>
      </c>
      <c r="Q41" s="20" t="s">
        <v>853</v>
      </c>
      <c r="R41" s="20" t="s">
        <v>852</v>
      </c>
      <c r="S41" s="21" t="s">
        <v>853</v>
      </c>
      <c r="T41" s="28" t="str">
        <f t="shared" si="0"/>
        <v/>
      </c>
      <c r="U41" s="306" t="str">
        <f>IF(COUNTIF(個票ｰ1003!$U$76:$U$165,$C41),"○","")</f>
        <v/>
      </c>
      <c r="V41" s="306" t="str">
        <f t="shared" si="1"/>
        <v/>
      </c>
    </row>
    <row r="42" spans="1:22" ht="14.25">
      <c r="A42" s="1623"/>
      <c r="B42" s="1624"/>
      <c r="C42" s="376" t="s">
        <v>186</v>
      </c>
      <c r="D42" s="302"/>
      <c r="E42" s="20" t="s">
        <v>852</v>
      </c>
      <c r="F42" s="20" t="s">
        <v>852</v>
      </c>
      <c r="G42" s="20" t="s">
        <v>852</v>
      </c>
      <c r="H42" s="20" t="s">
        <v>852</v>
      </c>
      <c r="I42" s="20" t="s">
        <v>854</v>
      </c>
      <c r="J42" s="20" t="s">
        <v>852</v>
      </c>
      <c r="K42" s="20" t="s">
        <v>852</v>
      </c>
      <c r="L42" s="20" t="s">
        <v>852</v>
      </c>
      <c r="M42" s="20" t="s">
        <v>854</v>
      </c>
      <c r="N42" s="19" t="s">
        <v>851</v>
      </c>
      <c r="O42" s="19" t="s">
        <v>851</v>
      </c>
      <c r="P42" s="20" t="s">
        <v>853</v>
      </c>
      <c r="Q42" s="20" t="s">
        <v>853</v>
      </c>
      <c r="R42" s="20" t="s">
        <v>852</v>
      </c>
      <c r="S42" s="21" t="s">
        <v>853</v>
      </c>
      <c r="T42" s="28" t="str">
        <f t="shared" si="0"/>
        <v/>
      </c>
      <c r="U42" s="306" t="str">
        <f>IF(COUNTIF(個票ｰ1003!$U$76:$U$165,$C42),"○","")</f>
        <v/>
      </c>
      <c r="V42" s="306" t="str">
        <f t="shared" si="1"/>
        <v/>
      </c>
    </row>
    <row r="43" spans="1:22" ht="14.25">
      <c r="A43" s="1623"/>
      <c r="B43" s="1624"/>
      <c r="C43" s="376" t="s">
        <v>187</v>
      </c>
      <c r="D43" s="302"/>
      <c r="E43" s="20" t="s">
        <v>852</v>
      </c>
      <c r="F43" s="20" t="s">
        <v>852</v>
      </c>
      <c r="G43" s="20" t="s">
        <v>852</v>
      </c>
      <c r="H43" s="20" t="s">
        <v>852</v>
      </c>
      <c r="I43" s="20" t="s">
        <v>854</v>
      </c>
      <c r="J43" s="20" t="s">
        <v>852</v>
      </c>
      <c r="K43" s="20" t="s">
        <v>852</v>
      </c>
      <c r="L43" s="20" t="s">
        <v>852</v>
      </c>
      <c r="M43" s="20" t="s">
        <v>854</v>
      </c>
      <c r="N43" s="19" t="s">
        <v>851</v>
      </c>
      <c r="O43" s="20" t="s">
        <v>853</v>
      </c>
      <c r="P43" s="20" t="s">
        <v>853</v>
      </c>
      <c r="Q43" s="20" t="s">
        <v>853</v>
      </c>
      <c r="R43" s="20" t="s">
        <v>852</v>
      </c>
      <c r="S43" s="21" t="s">
        <v>853</v>
      </c>
      <c r="T43" s="28" t="str">
        <f t="shared" si="0"/>
        <v/>
      </c>
      <c r="U43" s="306" t="str">
        <f>IF(COUNTIF(個票ｰ1003!$U$76:$U$165,$C43),"○","")</f>
        <v/>
      </c>
      <c r="V43" s="306" t="str">
        <f t="shared" si="1"/>
        <v/>
      </c>
    </row>
    <row r="44" spans="1:22" ht="14.25">
      <c r="A44" s="1623"/>
      <c r="B44" s="1624"/>
      <c r="C44" s="376" t="s">
        <v>188</v>
      </c>
      <c r="D44" s="302"/>
      <c r="E44" s="20" t="s">
        <v>852</v>
      </c>
      <c r="F44" s="20" t="s">
        <v>852</v>
      </c>
      <c r="G44" s="20" t="s">
        <v>852</v>
      </c>
      <c r="H44" s="20" t="s">
        <v>852</v>
      </c>
      <c r="I44" s="20" t="s">
        <v>854</v>
      </c>
      <c r="J44" s="20" t="s">
        <v>852</v>
      </c>
      <c r="K44" s="20" t="s">
        <v>852</v>
      </c>
      <c r="L44" s="20" t="s">
        <v>852</v>
      </c>
      <c r="M44" s="20" t="s">
        <v>853</v>
      </c>
      <c r="N44" s="20" t="s">
        <v>853</v>
      </c>
      <c r="O44" s="19" t="s">
        <v>851</v>
      </c>
      <c r="P44" s="20" t="s">
        <v>853</v>
      </c>
      <c r="Q44" s="20" t="s">
        <v>853</v>
      </c>
      <c r="R44" s="20" t="s">
        <v>852</v>
      </c>
      <c r="S44" s="21" t="s">
        <v>853</v>
      </c>
      <c r="T44" s="28" t="str">
        <f t="shared" si="0"/>
        <v/>
      </c>
      <c r="U44" s="306" t="str">
        <f>IF(COUNTIF(個票ｰ1003!$U$76:$U$165,$C44),"○","")</f>
        <v/>
      </c>
      <c r="V44" s="306" t="str">
        <f t="shared" si="1"/>
        <v/>
      </c>
    </row>
    <row r="45" spans="1:22" ht="14.25">
      <c r="A45" s="1623"/>
      <c r="B45" s="1624"/>
      <c r="C45" s="376" t="s">
        <v>189</v>
      </c>
      <c r="D45" s="302"/>
      <c r="E45" s="20" t="s">
        <v>852</v>
      </c>
      <c r="F45" s="20" t="s">
        <v>852</v>
      </c>
      <c r="G45" s="20" t="s">
        <v>852</v>
      </c>
      <c r="H45" s="20" t="s">
        <v>852</v>
      </c>
      <c r="I45" s="20" t="s">
        <v>854</v>
      </c>
      <c r="J45" s="20" t="s">
        <v>852</v>
      </c>
      <c r="K45" s="20" t="s">
        <v>852</v>
      </c>
      <c r="L45" s="20" t="s">
        <v>852</v>
      </c>
      <c r="M45" s="20" t="s">
        <v>853</v>
      </c>
      <c r="N45" s="20" t="s">
        <v>853</v>
      </c>
      <c r="O45" s="19" t="s">
        <v>851</v>
      </c>
      <c r="P45" s="19" t="s">
        <v>851</v>
      </c>
      <c r="Q45" s="20" t="s">
        <v>853</v>
      </c>
      <c r="R45" s="20" t="s">
        <v>853</v>
      </c>
      <c r="S45" s="23" t="s">
        <v>851</v>
      </c>
      <c r="T45" s="28" t="str">
        <f t="shared" si="0"/>
        <v/>
      </c>
      <c r="U45" s="306" t="str">
        <f>IF(COUNTIF(個票ｰ1003!$U$76:$U$165,$C45),"○","")</f>
        <v/>
      </c>
      <c r="V45" s="306" t="str">
        <f t="shared" si="1"/>
        <v/>
      </c>
    </row>
    <row r="46" spans="1:22" ht="14.25">
      <c r="A46" s="1623"/>
      <c r="B46" s="1624"/>
      <c r="C46" s="376" t="s">
        <v>190</v>
      </c>
      <c r="D46" s="302"/>
      <c r="E46" s="20" t="s">
        <v>852</v>
      </c>
      <c r="F46" s="20" t="s">
        <v>852</v>
      </c>
      <c r="G46" s="20" t="s">
        <v>852</v>
      </c>
      <c r="H46" s="20" t="s">
        <v>852</v>
      </c>
      <c r="I46" s="20" t="s">
        <v>854</v>
      </c>
      <c r="J46" s="20" t="s">
        <v>852</v>
      </c>
      <c r="K46" s="20" t="s">
        <v>854</v>
      </c>
      <c r="L46" s="20" t="s">
        <v>854</v>
      </c>
      <c r="M46" s="20" t="s">
        <v>854</v>
      </c>
      <c r="N46" s="20" t="s">
        <v>853</v>
      </c>
      <c r="O46" s="20" t="s">
        <v>853</v>
      </c>
      <c r="P46" s="19" t="s">
        <v>851</v>
      </c>
      <c r="Q46" s="20" t="s">
        <v>853</v>
      </c>
      <c r="R46" s="20" t="s">
        <v>854</v>
      </c>
      <c r="S46" s="23" t="s">
        <v>851</v>
      </c>
      <c r="T46" s="28" t="str">
        <f t="shared" si="0"/>
        <v/>
      </c>
      <c r="U46" s="306" t="str">
        <f>IF(COUNTIF(個票ｰ1003!$U$76:$U$165,$C46),"○","")</f>
        <v/>
      </c>
      <c r="V46" s="306" t="str">
        <f t="shared" si="1"/>
        <v/>
      </c>
    </row>
    <row r="47" spans="1:22" ht="14.25">
      <c r="A47" s="1623"/>
      <c r="B47" s="1624"/>
      <c r="C47" s="376" t="s">
        <v>191</v>
      </c>
      <c r="D47" s="302"/>
      <c r="E47" s="20" t="s">
        <v>852</v>
      </c>
      <c r="F47" s="20" t="s">
        <v>852</v>
      </c>
      <c r="G47" s="20" t="s">
        <v>854</v>
      </c>
      <c r="H47" s="20" t="s">
        <v>852</v>
      </c>
      <c r="I47" s="20" t="s">
        <v>854</v>
      </c>
      <c r="J47" s="20" t="s">
        <v>852</v>
      </c>
      <c r="K47" s="20" t="s">
        <v>854</v>
      </c>
      <c r="L47" s="20" t="s">
        <v>854</v>
      </c>
      <c r="M47" s="20" t="s">
        <v>853</v>
      </c>
      <c r="N47" s="20" t="s">
        <v>854</v>
      </c>
      <c r="O47" s="20" t="s">
        <v>853</v>
      </c>
      <c r="P47" s="20" t="s">
        <v>854</v>
      </c>
      <c r="Q47" s="20" t="s">
        <v>854</v>
      </c>
      <c r="R47" s="20" t="s">
        <v>854</v>
      </c>
      <c r="S47" s="21" t="s">
        <v>853</v>
      </c>
      <c r="T47" s="28" t="str">
        <f t="shared" si="0"/>
        <v/>
      </c>
      <c r="U47" s="306" t="str">
        <f>IF(COUNTIF(個票ｰ1003!$U$76:$U$165,$C47),"○","")</f>
        <v/>
      </c>
      <c r="V47" s="306" t="str">
        <f t="shared" si="1"/>
        <v/>
      </c>
    </row>
    <row r="48" spans="1:22" ht="14.25">
      <c r="A48" s="1623"/>
      <c r="B48" s="1624" t="s">
        <v>862</v>
      </c>
      <c r="C48" s="376" t="s">
        <v>192</v>
      </c>
      <c r="D48" s="302"/>
      <c r="E48" s="20" t="s">
        <v>854</v>
      </c>
      <c r="F48" s="20" t="s">
        <v>854</v>
      </c>
      <c r="G48" s="20" t="s">
        <v>854</v>
      </c>
      <c r="H48" s="20" t="s">
        <v>854</v>
      </c>
      <c r="I48" s="20" t="s">
        <v>854</v>
      </c>
      <c r="J48" s="20" t="s">
        <v>852</v>
      </c>
      <c r="K48" s="20" t="s">
        <v>854</v>
      </c>
      <c r="L48" s="20" t="s">
        <v>854</v>
      </c>
      <c r="M48" s="20" t="s">
        <v>854</v>
      </c>
      <c r="N48" s="20" t="s">
        <v>854</v>
      </c>
      <c r="O48" s="20" t="s">
        <v>854</v>
      </c>
      <c r="P48" s="20" t="s">
        <v>854</v>
      </c>
      <c r="Q48" s="19" t="s">
        <v>851</v>
      </c>
      <c r="R48" s="20" t="s">
        <v>854</v>
      </c>
      <c r="S48" s="21" t="s">
        <v>853</v>
      </c>
      <c r="T48" s="28" t="str">
        <f t="shared" si="0"/>
        <v/>
      </c>
      <c r="U48" s="306" t="str">
        <f>IF(COUNTIF(個票ｰ1003!$U$76:$U$165,$C48),"○","")</f>
        <v/>
      </c>
      <c r="V48" s="306" t="str">
        <f t="shared" si="1"/>
        <v/>
      </c>
    </row>
    <row r="49" spans="1:23" ht="14.25">
      <c r="A49" s="1623"/>
      <c r="B49" s="1624"/>
      <c r="C49" s="376" t="s">
        <v>194</v>
      </c>
      <c r="D49" s="302"/>
      <c r="E49" s="20" t="s">
        <v>852</v>
      </c>
      <c r="F49" s="20" t="s">
        <v>852</v>
      </c>
      <c r="G49" s="20" t="s">
        <v>852</v>
      </c>
      <c r="H49" s="20" t="s">
        <v>852</v>
      </c>
      <c r="I49" s="20" t="s">
        <v>852</v>
      </c>
      <c r="J49" s="20" t="s">
        <v>852</v>
      </c>
      <c r="K49" s="20" t="s">
        <v>854</v>
      </c>
      <c r="L49" s="20" t="s">
        <v>854</v>
      </c>
      <c r="M49" s="20" t="s">
        <v>853</v>
      </c>
      <c r="N49" s="20" t="s">
        <v>854</v>
      </c>
      <c r="O49" s="20" t="s">
        <v>854</v>
      </c>
      <c r="P49" s="20" t="s">
        <v>854</v>
      </c>
      <c r="Q49" s="20" t="s">
        <v>854</v>
      </c>
      <c r="R49" s="20" t="s">
        <v>854</v>
      </c>
      <c r="S49" s="21" t="s">
        <v>853</v>
      </c>
      <c r="T49" s="28" t="str">
        <f t="shared" si="0"/>
        <v/>
      </c>
      <c r="U49" s="306" t="str">
        <f>IF(COUNTIF(個票ｰ1003!$U$76:$U$165,$C49),"○","")</f>
        <v/>
      </c>
      <c r="V49" s="306" t="str">
        <f t="shared" si="1"/>
        <v/>
      </c>
    </row>
    <row r="50" spans="1:23" ht="14.25">
      <c r="A50" s="1623"/>
      <c r="B50" s="1624"/>
      <c r="C50" s="376" t="s">
        <v>195</v>
      </c>
      <c r="D50" s="302"/>
      <c r="E50" s="20" t="s">
        <v>854</v>
      </c>
      <c r="F50" s="20" t="s">
        <v>854</v>
      </c>
      <c r="G50" s="20" t="s">
        <v>854</v>
      </c>
      <c r="H50" s="20" t="s">
        <v>854</v>
      </c>
      <c r="I50" s="20" t="s">
        <v>854</v>
      </c>
      <c r="J50" s="20" t="s">
        <v>852</v>
      </c>
      <c r="K50" s="20" t="s">
        <v>854</v>
      </c>
      <c r="L50" s="20" t="s">
        <v>854</v>
      </c>
      <c r="M50" s="20" t="s">
        <v>854</v>
      </c>
      <c r="N50" s="20" t="s">
        <v>854</v>
      </c>
      <c r="O50" s="20" t="s">
        <v>854</v>
      </c>
      <c r="P50" s="20" t="s">
        <v>854</v>
      </c>
      <c r="Q50" s="20" t="s">
        <v>854</v>
      </c>
      <c r="R50" s="20" t="s">
        <v>854</v>
      </c>
      <c r="S50" s="21" t="s">
        <v>854</v>
      </c>
      <c r="T50" s="28" t="str">
        <f t="shared" si="0"/>
        <v/>
      </c>
      <c r="U50" s="306" t="str">
        <f>IF(COUNTIF(個票ｰ1003!$U$76:$U$165,$C50),"○","")</f>
        <v/>
      </c>
      <c r="V50" s="306" t="str">
        <f t="shared" si="1"/>
        <v/>
      </c>
    </row>
    <row r="51" spans="1:23" ht="13.5" customHeight="1">
      <c r="A51" s="1623" t="s">
        <v>197</v>
      </c>
      <c r="B51" s="1624" t="s">
        <v>863</v>
      </c>
      <c r="C51" s="376" t="s">
        <v>196</v>
      </c>
      <c r="D51" s="302"/>
      <c r="E51" s="20" t="s">
        <v>852</v>
      </c>
      <c r="F51" s="20" t="s">
        <v>852</v>
      </c>
      <c r="G51" s="20" t="s">
        <v>852</v>
      </c>
      <c r="H51" s="20" t="s">
        <v>852</v>
      </c>
      <c r="I51" s="20" t="s">
        <v>852</v>
      </c>
      <c r="J51" s="20" t="s">
        <v>852</v>
      </c>
      <c r="K51" s="20" t="s">
        <v>852</v>
      </c>
      <c r="L51" s="20" t="s">
        <v>852</v>
      </c>
      <c r="M51" s="20" t="s">
        <v>852</v>
      </c>
      <c r="N51" s="20" t="s">
        <v>854</v>
      </c>
      <c r="O51" s="20" t="s">
        <v>854</v>
      </c>
      <c r="P51" s="20" t="s">
        <v>852</v>
      </c>
      <c r="Q51" s="20" t="s">
        <v>852</v>
      </c>
      <c r="R51" s="19" t="s">
        <v>851</v>
      </c>
      <c r="S51" s="21" t="s">
        <v>238</v>
      </c>
      <c r="T51" s="28" t="str">
        <f t="shared" si="0"/>
        <v/>
      </c>
      <c r="U51" s="306" t="str">
        <f>IF(COUNTIF(個票ｰ1003!$U$76:$U$165,$C51),"○","")</f>
        <v/>
      </c>
      <c r="V51" s="306" t="str">
        <f t="shared" si="1"/>
        <v/>
      </c>
    </row>
    <row r="52" spans="1:23" ht="14.25">
      <c r="A52" s="1623"/>
      <c r="B52" s="1624"/>
      <c r="C52" s="376" t="s">
        <v>199</v>
      </c>
      <c r="D52" s="302"/>
      <c r="E52" s="20" t="s">
        <v>854</v>
      </c>
      <c r="F52" s="20" t="s">
        <v>854</v>
      </c>
      <c r="G52" s="20" t="s">
        <v>854</v>
      </c>
      <c r="H52" s="20" t="s">
        <v>854</v>
      </c>
      <c r="I52" s="20" t="s">
        <v>852</v>
      </c>
      <c r="J52" s="20" t="s">
        <v>852</v>
      </c>
      <c r="K52" s="20" t="s">
        <v>854</v>
      </c>
      <c r="L52" s="20" t="s">
        <v>854</v>
      </c>
      <c r="M52" s="20" t="s">
        <v>854</v>
      </c>
      <c r="N52" s="20" t="s">
        <v>854</v>
      </c>
      <c r="O52" s="20" t="s">
        <v>854</v>
      </c>
      <c r="P52" s="20" t="s">
        <v>854</v>
      </c>
      <c r="Q52" s="20" t="s">
        <v>854</v>
      </c>
      <c r="R52" s="19" t="s">
        <v>851</v>
      </c>
      <c r="S52" s="21" t="s">
        <v>853</v>
      </c>
      <c r="T52" s="28" t="str">
        <f t="shared" si="0"/>
        <v/>
      </c>
      <c r="U52" s="306" t="str">
        <f>IF(COUNTIF(個票ｰ1003!$U$76:$U$165,$C52),"○","")</f>
        <v/>
      </c>
      <c r="V52" s="306" t="str">
        <f t="shared" si="1"/>
        <v/>
      </c>
    </row>
    <row r="53" spans="1:23" ht="14.25">
      <c r="A53" s="1623"/>
      <c r="B53" s="1624"/>
      <c r="C53" s="376" t="s">
        <v>200</v>
      </c>
      <c r="D53" s="302"/>
      <c r="E53" s="20" t="s">
        <v>854</v>
      </c>
      <c r="F53" s="20" t="s">
        <v>854</v>
      </c>
      <c r="G53" s="20" t="s">
        <v>854</v>
      </c>
      <c r="H53" s="20" t="s">
        <v>854</v>
      </c>
      <c r="I53" s="20" t="s">
        <v>852</v>
      </c>
      <c r="J53" s="20" t="s">
        <v>852</v>
      </c>
      <c r="K53" s="20" t="s">
        <v>854</v>
      </c>
      <c r="L53" s="20" t="s">
        <v>854</v>
      </c>
      <c r="M53" s="20" t="s">
        <v>853</v>
      </c>
      <c r="N53" s="20" t="s">
        <v>854</v>
      </c>
      <c r="O53" s="20" t="s">
        <v>854</v>
      </c>
      <c r="P53" s="20" t="s">
        <v>854</v>
      </c>
      <c r="Q53" s="20" t="s">
        <v>854</v>
      </c>
      <c r="R53" s="19" t="s">
        <v>851</v>
      </c>
      <c r="S53" s="21" t="s">
        <v>853</v>
      </c>
      <c r="T53" s="28" t="str">
        <f t="shared" si="0"/>
        <v/>
      </c>
      <c r="U53" s="306" t="str">
        <f>IF(COUNTIF(個票ｰ1003!$U$76:$U$165,$C53),"○","")</f>
        <v/>
      </c>
      <c r="V53" s="306" t="str">
        <f t="shared" si="1"/>
        <v/>
      </c>
    </row>
    <row r="54" spans="1:23" ht="14.25">
      <c r="A54" s="1623"/>
      <c r="B54" s="1624"/>
      <c r="C54" s="376" t="s">
        <v>201</v>
      </c>
      <c r="D54" s="302"/>
      <c r="E54" s="20" t="s">
        <v>853</v>
      </c>
      <c r="F54" s="20" t="s">
        <v>853</v>
      </c>
      <c r="G54" s="20" t="s">
        <v>853</v>
      </c>
      <c r="H54" s="20" t="s">
        <v>854</v>
      </c>
      <c r="I54" s="20" t="s">
        <v>854</v>
      </c>
      <c r="J54" s="20" t="s">
        <v>852</v>
      </c>
      <c r="K54" s="20" t="s">
        <v>853</v>
      </c>
      <c r="L54" s="20" t="s">
        <v>853</v>
      </c>
      <c r="M54" s="20" t="s">
        <v>853</v>
      </c>
      <c r="N54" s="20" t="s">
        <v>852</v>
      </c>
      <c r="O54" s="20" t="s">
        <v>852</v>
      </c>
      <c r="P54" s="20" t="s">
        <v>852</v>
      </c>
      <c r="Q54" s="20" t="s">
        <v>852</v>
      </c>
      <c r="R54" s="19" t="s">
        <v>851</v>
      </c>
      <c r="S54" s="21" t="s">
        <v>853</v>
      </c>
      <c r="T54" s="28" t="str">
        <f t="shared" si="0"/>
        <v/>
      </c>
      <c r="U54" s="306" t="str">
        <f>IF(COUNTIF(個票ｰ1003!$U$76:$U$165,$C54),"○","")</f>
        <v/>
      </c>
      <c r="V54" s="306" t="str">
        <f t="shared" si="1"/>
        <v/>
      </c>
    </row>
    <row r="55" spans="1:23" ht="14.25">
      <c r="A55" s="1623"/>
      <c r="B55" s="1624" t="s">
        <v>203</v>
      </c>
      <c r="C55" s="376" t="s">
        <v>202</v>
      </c>
      <c r="D55" s="302"/>
      <c r="E55" s="20" t="s">
        <v>852</v>
      </c>
      <c r="F55" s="20" t="s">
        <v>852</v>
      </c>
      <c r="G55" s="20" t="s">
        <v>852</v>
      </c>
      <c r="H55" s="20" t="s">
        <v>852</v>
      </c>
      <c r="I55" s="20" t="s">
        <v>852</v>
      </c>
      <c r="J55" s="20" t="s">
        <v>852</v>
      </c>
      <c r="K55" s="20" t="s">
        <v>852</v>
      </c>
      <c r="L55" s="20" t="s">
        <v>852</v>
      </c>
      <c r="M55" s="20" t="s">
        <v>853</v>
      </c>
      <c r="N55" s="20" t="s">
        <v>853</v>
      </c>
      <c r="O55" s="20" t="s">
        <v>853</v>
      </c>
      <c r="P55" s="20" t="s">
        <v>853</v>
      </c>
      <c r="Q55" s="20" t="s">
        <v>853</v>
      </c>
      <c r="R55" s="20" t="s">
        <v>853</v>
      </c>
      <c r="S55" s="23" t="s">
        <v>851</v>
      </c>
      <c r="T55" s="28" t="str">
        <f t="shared" si="0"/>
        <v/>
      </c>
      <c r="U55" s="306" t="str">
        <f>IF(COUNTIF(個票ｰ1003!$U$76:$U$165,$C55),"○","")</f>
        <v/>
      </c>
      <c r="V55" s="306" t="str">
        <f t="shared" si="1"/>
        <v/>
      </c>
    </row>
    <row r="56" spans="1:23" ht="15" thickBot="1">
      <c r="A56" s="1625"/>
      <c r="B56" s="1626"/>
      <c r="C56" s="377" t="s">
        <v>204</v>
      </c>
      <c r="D56" s="303"/>
      <c r="E56" s="25" t="s">
        <v>852</v>
      </c>
      <c r="F56" s="25" t="s">
        <v>852</v>
      </c>
      <c r="G56" s="25" t="s">
        <v>852</v>
      </c>
      <c r="H56" s="25" t="s">
        <v>852</v>
      </c>
      <c r="I56" s="25" t="s">
        <v>852</v>
      </c>
      <c r="J56" s="25" t="s">
        <v>852</v>
      </c>
      <c r="K56" s="25" t="s">
        <v>852</v>
      </c>
      <c r="L56" s="25" t="s">
        <v>852</v>
      </c>
      <c r="M56" s="25" t="s">
        <v>854</v>
      </c>
      <c r="N56" s="25" t="s">
        <v>854</v>
      </c>
      <c r="O56" s="25" t="s">
        <v>854</v>
      </c>
      <c r="P56" s="26" t="s">
        <v>851</v>
      </c>
      <c r="Q56" s="25" t="s">
        <v>854</v>
      </c>
      <c r="R56" s="25" t="s">
        <v>853</v>
      </c>
      <c r="S56" s="27" t="s">
        <v>851</v>
      </c>
      <c r="T56" s="28" t="str">
        <f t="shared" si="0"/>
        <v/>
      </c>
      <c r="U56" s="306" t="str">
        <f>IF(COUNTIF(個票ｰ1003!$U$76:$U$165,$C56),"○","")</f>
        <v/>
      </c>
      <c r="V56" s="306" t="str">
        <f t="shared" si="1"/>
        <v/>
      </c>
    </row>
    <row r="57" spans="1:23" s="306" customFormat="1" ht="14.25" hidden="1">
      <c r="E57" s="307">
        <f>IF(OR(D14="○",D15="○",D16="○",D17="○",D18="○",D20="○",D21="○",D22="○",D23="○"),1,0)</f>
        <v>0</v>
      </c>
      <c r="F57" s="307">
        <f>IF(OR(D14="○",D15="○",D16="○",D17="○",D18="○",D20="○",D21="○",D22="○",D23="○",),1,0)</f>
        <v>0</v>
      </c>
      <c r="G57" s="307">
        <f>IF(D16="○",1,0)</f>
        <v>0</v>
      </c>
      <c r="H57" s="307">
        <f>IF(OR(D26="○",D27="○",D29="○",),1,0)</f>
        <v>0</v>
      </c>
      <c r="I57" s="307">
        <f>IF(OR(D26="○",D27="○",D28="○",D29="○"),1,0)</f>
        <v>0</v>
      </c>
      <c r="J57" s="307">
        <f>IF(D30="○",1,0)</f>
        <v>0</v>
      </c>
      <c r="K57" s="307">
        <f>IF(OR(D31="○",D32="○",D33="○"),1,0)</f>
        <v>0</v>
      </c>
      <c r="L57" s="307">
        <f>IF(OR(D34="○",D35="○"),1,0)</f>
        <v>0</v>
      </c>
      <c r="M57" s="307">
        <f>IF(OR(D36="○",D37="○"),1,0)</f>
        <v>0</v>
      </c>
      <c r="N57" s="307">
        <f>IF(OR(D38="○",D39="○",D40="○",D41="○",D42="○",D43="○"),1,0)</f>
        <v>0</v>
      </c>
      <c r="O57" s="307">
        <f>IF(OR(D38="○",D39="○",D40="○",D41="○",D42="○",D44="○",D45="○"),1,0)</f>
        <v>0</v>
      </c>
      <c r="P57" s="307">
        <f>IF(OR(D38="○",D45="○",D46="○",D56="○"),1,0)</f>
        <v>0</v>
      </c>
      <c r="Q57" s="307">
        <f>IF(D48="○",1,0)</f>
        <v>0</v>
      </c>
      <c r="R57" s="307">
        <f>IF(OR(D51="○",D52="○",D53="○",D54="○"),1,0)</f>
        <v>0</v>
      </c>
      <c r="S57" s="307">
        <f>IF(OR(D45="○",D46="○",D55="○",D56="○"),1,0)</f>
        <v>0</v>
      </c>
      <c r="T57" s="306">
        <f>COUNTIF($T$14:$T$56,$D$61)</f>
        <v>0</v>
      </c>
    </row>
    <row r="58" spans="1:23" s="308" customFormat="1" ht="11.25" hidden="1">
      <c r="D58" s="308" t="s">
        <v>661</v>
      </c>
      <c r="E58" s="308" t="str">
        <f>IF(E$57=1,E$60,"")</f>
        <v/>
      </c>
      <c r="F58" s="308" t="str">
        <f t="shared" ref="F58:S59" si="2">IF(F$57=1,F$60,"")</f>
        <v/>
      </c>
      <c r="G58" s="308" t="str">
        <f t="shared" si="2"/>
        <v/>
      </c>
      <c r="H58" s="308" t="str">
        <f t="shared" si="2"/>
        <v/>
      </c>
      <c r="I58" s="308" t="str">
        <f t="shared" si="2"/>
        <v/>
      </c>
      <c r="J58" s="308" t="str">
        <f t="shared" si="2"/>
        <v/>
      </c>
      <c r="K58" s="308" t="str">
        <f t="shared" si="2"/>
        <v/>
      </c>
      <c r="L58" s="308" t="str">
        <f t="shared" si="2"/>
        <v/>
      </c>
      <c r="M58" s="308" t="str">
        <f t="shared" si="2"/>
        <v/>
      </c>
      <c r="N58" s="308" t="str">
        <f t="shared" si="2"/>
        <v/>
      </c>
      <c r="O58" s="308" t="str">
        <f t="shared" si="2"/>
        <v/>
      </c>
      <c r="P58" s="308" t="str">
        <f t="shared" si="2"/>
        <v/>
      </c>
      <c r="Q58" s="308" t="str">
        <f t="shared" si="2"/>
        <v/>
      </c>
      <c r="R58" s="308" t="str">
        <f t="shared" si="2"/>
        <v/>
      </c>
      <c r="S58" s="308" t="str">
        <f t="shared" si="2"/>
        <v/>
      </c>
    </row>
    <row r="59" spans="1:23" s="308" customFormat="1" ht="11.25" hidden="1">
      <c r="D59" s="308" t="s">
        <v>663</v>
      </c>
      <c r="E59" s="308" t="str">
        <f>IF(E$57=1,E$60,"")</f>
        <v/>
      </c>
      <c r="F59" s="308" t="str">
        <f t="shared" si="2"/>
        <v/>
      </c>
      <c r="G59" s="308" t="str">
        <f t="shared" si="2"/>
        <v/>
      </c>
      <c r="H59" s="308" t="str">
        <f t="shared" si="2"/>
        <v/>
      </c>
      <c r="I59" s="308" t="str">
        <f t="shared" si="2"/>
        <v/>
      </c>
      <c r="J59" s="308" t="str">
        <f t="shared" si="2"/>
        <v/>
      </c>
      <c r="K59" s="308" t="str">
        <f t="shared" si="2"/>
        <v/>
      </c>
      <c r="L59" s="308" t="str">
        <f t="shared" si="2"/>
        <v/>
      </c>
      <c r="M59" s="308" t="str">
        <f t="shared" si="2"/>
        <v/>
      </c>
      <c r="N59" s="308" t="str">
        <f t="shared" si="2"/>
        <v/>
      </c>
      <c r="O59" s="308" t="str">
        <f t="shared" si="2"/>
        <v/>
      </c>
      <c r="P59" s="308" t="str">
        <f t="shared" si="2"/>
        <v/>
      </c>
      <c r="Q59" s="308" t="str">
        <f t="shared" si="2"/>
        <v/>
      </c>
      <c r="R59" s="308" t="str">
        <f t="shared" si="2"/>
        <v/>
      </c>
      <c r="S59" s="308" t="str">
        <f t="shared" si="2"/>
        <v/>
      </c>
    </row>
    <row r="60" spans="1:23" s="308" customFormat="1" ht="19.5" hidden="1" customHeight="1">
      <c r="E60" s="309" t="s">
        <v>864</v>
      </c>
      <c r="F60" s="309" t="s">
        <v>865</v>
      </c>
      <c r="G60" s="309" t="s">
        <v>866</v>
      </c>
      <c r="H60" s="309" t="s">
        <v>276</v>
      </c>
      <c r="I60" s="309" t="s">
        <v>282</v>
      </c>
      <c r="J60" s="309" t="s">
        <v>867</v>
      </c>
      <c r="K60" s="309" t="s">
        <v>277</v>
      </c>
      <c r="L60" s="309" t="s">
        <v>868</v>
      </c>
      <c r="M60" s="310" t="s">
        <v>289</v>
      </c>
      <c r="N60" s="309" t="s">
        <v>278</v>
      </c>
      <c r="O60" s="309" t="s">
        <v>284</v>
      </c>
      <c r="P60" s="309" t="s">
        <v>290</v>
      </c>
      <c r="Q60" s="309" t="s">
        <v>869</v>
      </c>
      <c r="R60" s="309" t="s">
        <v>279</v>
      </c>
      <c r="S60" s="309" t="s">
        <v>870</v>
      </c>
    </row>
    <row r="61" spans="1:23" s="306" customFormat="1" hidden="1">
      <c r="D61" s="306" t="s">
        <v>871</v>
      </c>
    </row>
    <row r="62" spans="1:23" s="28" customFormat="1" hidden="1">
      <c r="U62" s="306"/>
      <c r="V62" s="306"/>
      <c r="W62" s="306"/>
    </row>
  </sheetData>
  <sheetProtection algorithmName="SHA-512" hashValue="2Be/cH2tzGXq/GWu7JOXn6EoyWc/6IY7qcAB9SLxfSWRfJKjVMOLQaMWxHxFRR+/hIt6OyA5/klcruV4iRzxlg==" saltValue="XgjV4UDSLvvKchEG4szQ1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83" priority="15">
      <formula>$E$57=1</formula>
    </cfRule>
  </conditionalFormatting>
  <conditionalFormatting sqref="F12">
    <cfRule type="expression" dxfId="82" priority="14">
      <formula>$F$57=1</formula>
    </cfRule>
  </conditionalFormatting>
  <conditionalFormatting sqref="G12">
    <cfRule type="expression" dxfId="81" priority="13">
      <formula>$G$57=1</formula>
    </cfRule>
  </conditionalFormatting>
  <conditionalFormatting sqref="H12">
    <cfRule type="expression" dxfId="80" priority="12">
      <formula>$H$57=1</formula>
    </cfRule>
  </conditionalFormatting>
  <conditionalFormatting sqref="I12">
    <cfRule type="expression" dxfId="79" priority="11">
      <formula>$I$57=1</formula>
    </cfRule>
  </conditionalFormatting>
  <conditionalFormatting sqref="J12">
    <cfRule type="expression" dxfId="78" priority="10">
      <formula>$J$57=1</formula>
    </cfRule>
  </conditionalFormatting>
  <conditionalFormatting sqref="K12">
    <cfRule type="expression" dxfId="77" priority="9">
      <formula>$K$57=1</formula>
    </cfRule>
  </conditionalFormatting>
  <conditionalFormatting sqref="L12">
    <cfRule type="expression" dxfId="76" priority="8">
      <formula>$L$57=1</formula>
    </cfRule>
  </conditionalFormatting>
  <conditionalFormatting sqref="M12">
    <cfRule type="expression" dxfId="75" priority="7">
      <formula>$M$57=1</formula>
    </cfRule>
  </conditionalFormatting>
  <conditionalFormatting sqref="N12">
    <cfRule type="expression" dxfId="74" priority="6">
      <formula>$N$57=1</formula>
    </cfRule>
  </conditionalFormatting>
  <conditionalFormatting sqref="O12">
    <cfRule type="expression" dxfId="73" priority="5">
      <formula>$O$57=1</formula>
    </cfRule>
  </conditionalFormatting>
  <conditionalFormatting sqref="P12">
    <cfRule type="expression" dxfId="72" priority="4">
      <formula>$P$57=1</formula>
    </cfRule>
  </conditionalFormatting>
  <conditionalFormatting sqref="Q12">
    <cfRule type="expression" dxfId="71" priority="3">
      <formula>$Q$57=1</formula>
    </cfRule>
  </conditionalFormatting>
  <conditionalFormatting sqref="R12">
    <cfRule type="expression" dxfId="70" priority="2">
      <formula>$R$57=1</formula>
    </cfRule>
  </conditionalFormatting>
  <conditionalFormatting sqref="S12">
    <cfRule type="expression" dxfId="69"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01566FF3-8C20-4EC7-A361-794309237798}"/>
    <hyperlink ref="F12" r:id="rId5" location="page=101" display="https://www.ipa.go.jp/jinzai/skill-standard/dss/ps6vr700000083ki-att/000106872.pdf - page=101" xr:uid="{E1E7EE22-4740-4BA7-B256-21FC2337BE04}"/>
    <hyperlink ref="G12" r:id="rId6" location="page=102" display="https://www.ipa.go.jp/jinzai/skill-standard/dss/ps6vr700000083ki-att/000106872.pdf - page=102" xr:uid="{C9714F7B-9B89-45EE-A379-0AF7D611C9FE}"/>
    <hyperlink ref="H12" r:id="rId7" location="page=115" display="https://www.ipa.go.jp/jinzai/skill-standard/dss/ps6vr700000083ki-att/000106872.pdf - page=115" xr:uid="{3EC08608-3D14-4497-9A11-7E3EDBEB20C9}"/>
    <hyperlink ref="I12" r:id="rId8" location="page=116" display="https://www.ipa.go.jp/jinzai/skill-standard/dss/ps6vr700000083ki-att/000106872.pdf - page=116" xr:uid="{307AF5DA-764D-4784-87D3-6F9BF0756B22}"/>
    <hyperlink ref="J12" r:id="rId9" location="page=117" display="https://www.ipa.go.jp/jinzai/skill-standard/dss/ps6vr700000083ki-att/000106872.pdf - page=117" xr:uid="{164FAD2C-9A7A-4F67-B21C-242578EFA6E8}"/>
    <hyperlink ref="K12" r:id="rId10" location="page=126" display="https://www.ipa.go.jp/jinzai/skill-standard/dss/ps6vr700000083ki-att/000106872.pdf - page=126" xr:uid="{0FCFC747-8A02-4AA9-A162-CB667B7484D5}"/>
    <hyperlink ref="L12" r:id="rId11" location="page=127" display="https://www.ipa.go.jp/jinzai/skill-standard/dss/ps6vr700000083ki-att/000106872.pdf - page=127" xr:uid="{D7813E86-9245-46A4-9982-7620D7C8E8FB}"/>
    <hyperlink ref="M12" r:id="rId12" location="page=128" xr:uid="{57D879B5-EB9E-4740-8A9F-28451B39AB5F}"/>
    <hyperlink ref="N12" r:id="rId13" location="page=135" display="https://www.ipa.go.jp/jinzai/skill-standard/dss/ps6vr700000083ki-att/000106872.pdf - page=135" xr:uid="{B73BF431-FF18-4503-99F7-7688141DDBE7}"/>
    <hyperlink ref="O12" r:id="rId14" location="page=136" display="https://www.ipa.go.jp/jinzai/skill-standard/dss/ps6vr700000083ki-att/000106872.pdf - page=136" xr:uid="{74F55FE3-F0BA-4CAA-BD5F-1D5AE3B9E852}"/>
    <hyperlink ref="P12" r:id="rId15" location="page=137" display="https://www.ipa.go.jp/jinzai/skill-standard/dss/ps6vr700000083ki-att/000106872.pdf - page=137" xr:uid="{4001294A-3E91-415B-8F49-A53E651CC8E1}"/>
    <hyperlink ref="Q12" r:id="rId16" location="page=138" display="https://www.ipa.go.jp/jinzai/skill-standard/dss/ps6vr700000083ki-att/000106872.pdf - page=138" xr:uid="{6A4B6DE7-E12E-46D4-8287-213D6C4CA54C}"/>
    <hyperlink ref="R12" r:id="rId17" location="page=145" display="https://www.ipa.go.jp/jinzai/skill-standard/dss/ps6vr700000083ki-att/000106872.pdf - page=145" xr:uid="{332FC791-E7E2-4D00-8A69-AC86680EE19F}"/>
    <hyperlink ref="S12" r:id="rId18" location="page=146" display="https://www.ipa.go.jp/jinzai/skill-standard/dss/ps6vr700000083ki-att/000106872.pdf - page=146" xr:uid="{CDE9A099-13AC-44D2-A792-9766044EAB10}"/>
    <hyperlink ref="C14:C19" r:id="rId19" location="page=85" display="ビジネス戦略策定・実行" xr:uid="{F61A03FC-1A73-44CD-BA28-15629E79802C}"/>
    <hyperlink ref="C20:C25" r:id="rId20" location="page=86" display="ビジネス調査" xr:uid="{B76E74DD-DC89-408B-AF49-6F534452003D}"/>
    <hyperlink ref="C26:C30" r:id="rId21" location="page=87" display="顧客・ユーザー理解" xr:uid="{092E53B4-1C11-45DF-AC19-0A6A25ED72E3}"/>
    <hyperlink ref="C31:C35" r:id="rId22" location="page=88" display="データ理解・活用" xr:uid="{49A42A9F-8466-468D-99E0-A6DE8ED14D22}"/>
    <hyperlink ref="C36:C37" r:id="rId23" location="page=89" display="データ活用基盤設計" xr:uid="{8CB5973D-E8A5-4459-BB5D-242639B3A39F}"/>
    <hyperlink ref="C38:C50" r:id="rId24" location="page=90" display="コンピュータサイエンス" xr:uid="{F58DF8F6-B473-4C03-84A0-FA5FBC96FE86}"/>
    <hyperlink ref="C51:C56" r:id="rId25" location="page=91" display="セキュリティ体制構築・運営" xr:uid="{B468C1D6-92A3-4E36-A3E7-313E3A245D5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11FB5A66-E3C8-4085-8DEA-EC9A83AA4AAB}">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dimension ref="A1:X91"/>
  <sheetViews>
    <sheetView showGridLines="0" view="pageBreakPreview" zoomScaleNormal="100" zoomScaleSheetLayoutView="100" workbookViewId="0"/>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8"/>
      <c r="B1" s="178"/>
      <c r="C1" s="179"/>
      <c r="D1" s="178"/>
      <c r="E1" s="178"/>
      <c r="F1" s="178"/>
      <c r="T1" s="497" t="s">
        <v>872</v>
      </c>
      <c r="U1" s="497"/>
      <c r="V1" s="497"/>
      <c r="W1" s="497"/>
      <c r="X1" s="497"/>
    </row>
    <row r="2" spans="1:24" ht="15" customHeight="1">
      <c r="A2" s="178"/>
      <c r="B2" s="178"/>
      <c r="C2" s="179"/>
      <c r="D2" s="178"/>
      <c r="E2" s="178"/>
      <c r="F2" s="178"/>
      <c r="T2" s="497" t="s">
        <v>873</v>
      </c>
      <c r="U2" s="497"/>
      <c r="V2" s="497"/>
      <c r="W2" s="497"/>
      <c r="X2" s="497"/>
    </row>
    <row r="3" spans="1:24" ht="15" customHeight="1">
      <c r="C3" s="141"/>
      <c r="T3" s="1774">
        <f>'申請書・総括票（共通）'!L3</f>
        <v>0</v>
      </c>
      <c r="U3" s="1774"/>
      <c r="V3" s="1774"/>
      <c r="W3" s="1774"/>
      <c r="X3" s="1774"/>
    </row>
    <row r="4" spans="1:24" ht="18.75" customHeight="1">
      <c r="A4" s="1775" t="s">
        <v>874</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row>
    <row r="5" spans="1:24" ht="11.25" customHeight="1">
      <c r="A5" s="272"/>
      <c r="B5" s="272"/>
      <c r="C5" s="272"/>
      <c r="D5" s="272"/>
      <c r="E5" s="272"/>
      <c r="F5" s="272"/>
      <c r="G5" s="272"/>
      <c r="H5" s="272"/>
      <c r="I5" s="272"/>
      <c r="J5" s="272"/>
      <c r="K5" s="272"/>
      <c r="L5" s="272"/>
      <c r="M5" s="272"/>
      <c r="N5" s="272"/>
      <c r="O5" s="272"/>
      <c r="P5" s="272"/>
      <c r="Q5" s="272"/>
      <c r="R5" s="272"/>
      <c r="S5" s="272"/>
      <c r="T5" s="35"/>
      <c r="U5" s="272"/>
      <c r="V5" s="272"/>
      <c r="W5" s="272"/>
      <c r="X5" s="272"/>
    </row>
    <row r="6" spans="1:24" ht="30" customHeight="1">
      <c r="A6" s="1777" t="s">
        <v>875</v>
      </c>
      <c r="B6" s="1778"/>
      <c r="C6" s="1778"/>
      <c r="D6" s="1779"/>
      <c r="E6" s="1780">
        <f>'申請書・総括票（共通）'!C19</f>
        <v>0</v>
      </c>
      <c r="F6" s="2271"/>
      <c r="G6" s="2271"/>
      <c r="H6" s="2271"/>
      <c r="I6" s="2271"/>
      <c r="J6" s="2271"/>
      <c r="K6" s="2271"/>
      <c r="L6" s="2271"/>
      <c r="M6" s="2271"/>
      <c r="N6" s="2271"/>
      <c r="O6" s="2271"/>
      <c r="P6" s="2271"/>
      <c r="Q6" s="2271"/>
      <c r="R6" s="2271"/>
      <c r="S6" s="2271"/>
      <c r="T6" s="2271"/>
      <c r="U6" s="2271"/>
      <c r="V6" s="2271"/>
      <c r="W6" s="2271"/>
      <c r="X6" s="2272"/>
    </row>
    <row r="7" spans="1:24" ht="18.75" customHeight="1">
      <c r="A7" s="1783" t="s">
        <v>592</v>
      </c>
      <c r="B7" s="1784"/>
      <c r="C7" s="1784"/>
      <c r="D7" s="1785"/>
      <c r="E7" s="2266">
        <f>'申請書・総括票（共通）'!B41</f>
        <v>0</v>
      </c>
      <c r="F7" s="2267"/>
      <c r="G7" s="2267"/>
      <c r="H7" s="2267"/>
      <c r="I7" s="2267"/>
      <c r="J7" s="2267"/>
      <c r="K7" s="2267"/>
      <c r="L7" s="2267"/>
      <c r="M7" s="2267"/>
      <c r="N7" s="2267"/>
      <c r="O7" s="2267"/>
      <c r="P7" s="2267"/>
      <c r="Q7" s="2268"/>
      <c r="R7" s="1801" t="s">
        <v>876</v>
      </c>
      <c r="S7" s="1802"/>
      <c r="T7" s="1803"/>
      <c r="U7" s="1804">
        <f>'申請書・総括票（共通）'!A41</f>
        <v>1003</v>
      </c>
      <c r="V7" s="2269"/>
      <c r="W7" s="2269"/>
      <c r="X7" s="2270"/>
    </row>
    <row r="8" spans="1:24" ht="22.5" customHeight="1">
      <c r="A8" s="1786"/>
      <c r="B8" s="1787"/>
      <c r="C8" s="1787"/>
      <c r="D8" s="1788"/>
      <c r="E8" s="1795"/>
      <c r="F8" s="1796"/>
      <c r="G8" s="1796"/>
      <c r="H8" s="1796"/>
      <c r="I8" s="1796"/>
      <c r="J8" s="1796"/>
      <c r="K8" s="1796"/>
      <c r="L8" s="1796"/>
      <c r="M8" s="1796"/>
      <c r="N8" s="1796"/>
      <c r="O8" s="1796"/>
      <c r="P8" s="1796"/>
      <c r="Q8" s="1797"/>
      <c r="R8" s="1807" t="s">
        <v>877</v>
      </c>
      <c r="S8" s="1808"/>
      <c r="T8" s="1809"/>
      <c r="U8" s="1804"/>
      <c r="V8" s="2269"/>
      <c r="W8" s="2269"/>
      <c r="X8" s="2270"/>
    </row>
    <row r="9" spans="1:24" ht="18.75" customHeight="1">
      <c r="A9" s="1789"/>
      <c r="B9" s="1790"/>
      <c r="C9" s="1790"/>
      <c r="D9" s="1791"/>
      <c r="E9" s="1798"/>
      <c r="F9" s="1799"/>
      <c r="G9" s="1799"/>
      <c r="H9" s="1799"/>
      <c r="I9" s="1799"/>
      <c r="J9" s="1799"/>
      <c r="K9" s="1799"/>
      <c r="L9" s="1799"/>
      <c r="M9" s="1799"/>
      <c r="N9" s="1799"/>
      <c r="O9" s="1799"/>
      <c r="P9" s="1799"/>
      <c r="Q9" s="1800"/>
      <c r="R9" s="1810" t="s">
        <v>878</v>
      </c>
      <c r="S9" s="1811"/>
      <c r="T9" s="1812"/>
      <c r="U9" s="336">
        <f>個票ｰ1003!E14</f>
        <v>0</v>
      </c>
      <c r="V9" s="452" t="s">
        <v>879</v>
      </c>
      <c r="W9" s="453">
        <f>個票ｰ1003!G14</f>
        <v>0</v>
      </c>
      <c r="X9" s="454" t="s">
        <v>600</v>
      </c>
    </row>
    <row r="10" spans="1:24" ht="15" customHeight="1">
      <c r="X10" s="1"/>
    </row>
    <row r="11" spans="1:24" ht="18" customHeight="1">
      <c r="A11" s="148" t="s">
        <v>880</v>
      </c>
      <c r="H11" s="2"/>
      <c r="J11" s="2"/>
      <c r="K11" s="2"/>
      <c r="L11" s="2"/>
      <c r="M11" s="2"/>
      <c r="N11" s="2"/>
      <c r="O11" s="2"/>
      <c r="P11" s="2"/>
      <c r="Q11" s="2"/>
      <c r="R11" s="2"/>
      <c r="S11" s="180"/>
      <c r="T11" s="181"/>
      <c r="U11" s="181"/>
      <c r="V11" s="182"/>
      <c r="W11" s="182"/>
      <c r="X11" s="183"/>
    </row>
    <row r="12" spans="1:24" ht="4.5" customHeight="1">
      <c r="A12" s="148"/>
      <c r="H12" s="2"/>
      <c r="J12" s="2"/>
      <c r="K12" s="2"/>
      <c r="L12" s="2"/>
      <c r="M12" s="2"/>
      <c r="N12" s="2"/>
      <c r="O12" s="2"/>
      <c r="P12" s="2"/>
      <c r="Q12" s="2"/>
      <c r="R12" s="2"/>
      <c r="S12" s="180"/>
      <c r="T12" s="181"/>
      <c r="U12" s="181"/>
      <c r="V12" s="182"/>
      <c r="W12" s="182"/>
      <c r="X12" s="183"/>
    </row>
    <row r="13" spans="1:24" ht="34.35" customHeight="1">
      <c r="A13" s="1861"/>
      <c r="B13" s="1862"/>
      <c r="C13" s="1599" t="s">
        <v>881</v>
      </c>
      <c r="D13" s="2279"/>
      <c r="E13" s="2279"/>
      <c r="F13" s="2280"/>
      <c r="G13" s="2281" t="s">
        <v>882</v>
      </c>
      <c r="H13" s="2282"/>
      <c r="I13" s="2283" t="s">
        <v>883</v>
      </c>
      <c r="J13" s="2238"/>
      <c r="K13" s="2236" t="s">
        <v>884</v>
      </c>
      <c r="L13" s="2284"/>
      <c r="M13" s="2283" t="s">
        <v>885</v>
      </c>
      <c r="N13" s="2285"/>
      <c r="O13" s="2236" t="s">
        <v>886</v>
      </c>
      <c r="P13" s="2230"/>
      <c r="Q13" s="2273" t="s">
        <v>887</v>
      </c>
      <c r="R13" s="2274"/>
      <c r="S13" s="2275"/>
      <c r="T13" s="183"/>
      <c r="U13" s="96"/>
      <c r="V13" s="96"/>
      <c r="W13" s="96"/>
    </row>
    <row r="14" spans="1:24" ht="18" customHeight="1">
      <c r="A14" s="2121" t="s">
        <v>888</v>
      </c>
      <c r="B14" s="2276"/>
      <c r="C14" s="1178" t="s">
        <v>889</v>
      </c>
      <c r="D14" s="2277"/>
      <c r="E14" s="2277"/>
      <c r="F14" s="2278"/>
      <c r="G14" s="1744"/>
      <c r="H14" s="1745"/>
      <c r="I14" s="1746"/>
      <c r="J14" s="1747"/>
      <c r="K14" s="1747"/>
      <c r="L14" s="1744"/>
      <c r="M14" s="1746"/>
      <c r="N14" s="1747"/>
      <c r="O14" s="1747"/>
      <c r="P14" s="1748"/>
      <c r="Q14" s="1749">
        <f>SUM(G14:P14)</f>
        <v>0</v>
      </c>
      <c r="R14" s="1749"/>
      <c r="S14" s="1749"/>
      <c r="T14" s="183"/>
      <c r="U14" s="96"/>
      <c r="V14" s="96"/>
      <c r="W14" s="96"/>
    </row>
    <row r="15" spans="1:24" ht="18" customHeight="1">
      <c r="A15" s="1705"/>
      <c r="B15" s="1706"/>
      <c r="C15" s="2264" t="s">
        <v>890</v>
      </c>
      <c r="D15" s="1269" t="s">
        <v>891</v>
      </c>
      <c r="E15" s="1270"/>
      <c r="F15" s="1271"/>
      <c r="G15" s="1752"/>
      <c r="H15" s="1753"/>
      <c r="I15" s="1753"/>
      <c r="J15" s="1765"/>
      <c r="K15" s="1766"/>
      <c r="L15" s="1767"/>
      <c r="M15" s="1768"/>
      <c r="N15" s="1769"/>
      <c r="O15" s="1766"/>
      <c r="P15" s="1770"/>
      <c r="Q15" s="1754">
        <f>SUM(G15:P15)</f>
        <v>0</v>
      </c>
      <c r="R15" s="1755"/>
      <c r="S15" s="1756"/>
      <c r="T15" s="183"/>
      <c r="U15" s="96"/>
      <c r="V15" s="96"/>
      <c r="W15" s="96"/>
    </row>
    <row r="16" spans="1:24" ht="18" customHeight="1">
      <c r="A16" s="1705"/>
      <c r="B16" s="1706"/>
      <c r="C16" s="1750"/>
      <c r="D16" s="1562" t="s">
        <v>892</v>
      </c>
      <c r="E16" s="1560"/>
      <c r="F16" s="1561"/>
      <c r="G16" s="1867">
        <f>M89</f>
        <v>0</v>
      </c>
      <c r="H16" s="1868"/>
      <c r="I16" s="1869"/>
      <c r="J16" s="1870"/>
      <c r="K16" s="1711"/>
      <c r="L16" s="1716"/>
      <c r="M16" s="1712"/>
      <c r="N16" s="1716"/>
      <c r="O16" s="1711"/>
      <c r="P16" s="1712"/>
      <c r="Q16" s="1754">
        <f>SUM(G16:P16)</f>
        <v>0</v>
      </c>
      <c r="R16" s="1755"/>
      <c r="S16" s="1756"/>
      <c r="T16" s="183"/>
      <c r="U16" s="96"/>
      <c r="V16" s="96"/>
      <c r="W16" s="96"/>
    </row>
    <row r="17" spans="1:24" ht="18" customHeight="1">
      <c r="A17" s="1705"/>
      <c r="B17" s="1706"/>
      <c r="C17" s="1750"/>
      <c r="D17" s="1874" t="s">
        <v>893</v>
      </c>
      <c r="E17" s="1875"/>
      <c r="F17" s="1876"/>
      <c r="G17" s="1757"/>
      <c r="H17" s="1758"/>
      <c r="I17" s="1758"/>
      <c r="J17" s="1759"/>
      <c r="K17" s="1760"/>
      <c r="L17" s="1761"/>
      <c r="M17" s="1762"/>
      <c r="N17" s="1763"/>
      <c r="O17" s="1764"/>
      <c r="P17" s="1762"/>
      <c r="Q17" s="1754">
        <f>SUM(G17:P17)</f>
        <v>0</v>
      </c>
      <c r="R17" s="1755"/>
      <c r="S17" s="1756"/>
      <c r="T17" s="183"/>
      <c r="U17" s="96"/>
      <c r="V17" s="96"/>
      <c r="W17" s="96"/>
    </row>
    <row r="18" spans="1:24" ht="18" customHeight="1" thickBot="1">
      <c r="A18" s="1705"/>
      <c r="B18" s="1706"/>
      <c r="C18" s="1751"/>
      <c r="D18" s="1877" t="s">
        <v>894</v>
      </c>
      <c r="E18" s="1878"/>
      <c r="F18" s="1879"/>
      <c r="G18" s="1739">
        <f>SUM(G15:H17)</f>
        <v>0</v>
      </c>
      <c r="H18" s="1740"/>
      <c r="I18" s="1740">
        <f>SUM(I15:J17)</f>
        <v>0</v>
      </c>
      <c r="J18" s="1741"/>
      <c r="K18" s="1739">
        <f>SUM(K15:L17)</f>
        <v>0</v>
      </c>
      <c r="L18" s="1742"/>
      <c r="M18" s="1740">
        <f>SUM(M15:N17)</f>
        <v>0</v>
      </c>
      <c r="N18" s="1741"/>
      <c r="O18" s="1739">
        <f>SUM(O15:P17)</f>
        <v>0</v>
      </c>
      <c r="P18" s="1742"/>
      <c r="Q18" s="1771">
        <f>SUM(Q15:S17)</f>
        <v>0</v>
      </c>
      <c r="R18" s="1772"/>
      <c r="S18" s="1773"/>
      <c r="T18" s="184"/>
      <c r="U18" s="96"/>
      <c r="V18" s="96"/>
      <c r="W18" s="96"/>
    </row>
    <row r="19" spans="1:24" ht="18" customHeight="1" thickBot="1">
      <c r="A19" s="1707"/>
      <c r="B19" s="1743"/>
      <c r="C19" s="1880" t="s">
        <v>895</v>
      </c>
      <c r="D19" s="1881"/>
      <c r="E19" s="1881"/>
      <c r="F19" s="1882"/>
      <c r="G19" s="1733">
        <f>G14+G18</f>
        <v>0</v>
      </c>
      <c r="H19" s="1734"/>
      <c r="I19" s="1735">
        <f>I14+I18</f>
        <v>0</v>
      </c>
      <c r="J19" s="1736"/>
      <c r="K19" s="1733">
        <f>K14+K18</f>
        <v>0</v>
      </c>
      <c r="L19" s="1734"/>
      <c r="M19" s="1735">
        <f>M14+M18</f>
        <v>0</v>
      </c>
      <c r="N19" s="1736"/>
      <c r="O19" s="1733">
        <f>O14+O18</f>
        <v>0</v>
      </c>
      <c r="P19" s="1737"/>
      <c r="Q19" s="1733">
        <f>Q14+Q18</f>
        <v>0</v>
      </c>
      <c r="R19" s="1737"/>
      <c r="S19" s="1738"/>
      <c r="T19" s="184"/>
      <c r="U19" s="96"/>
      <c r="V19" s="96"/>
      <c r="W19" s="96"/>
    </row>
    <row r="20" spans="1:24" ht="18" customHeight="1">
      <c r="A20" s="2121" t="s">
        <v>896</v>
      </c>
      <c r="B20" s="2276"/>
      <c r="C20" s="1883" t="s">
        <v>897</v>
      </c>
      <c r="D20" s="1884"/>
      <c r="E20" s="1884"/>
      <c r="F20" s="1885"/>
      <c r="G20" s="1728">
        <f>M90</f>
        <v>0</v>
      </c>
      <c r="H20" s="1729"/>
      <c r="I20" s="1730"/>
      <c r="J20" s="1731"/>
      <c r="K20" s="1723"/>
      <c r="L20" s="1732"/>
      <c r="M20" s="1730"/>
      <c r="N20" s="1731"/>
      <c r="O20" s="1723"/>
      <c r="P20" s="1724"/>
      <c r="Q20" s="1725">
        <f>SUM(G20:P20)</f>
        <v>0</v>
      </c>
      <c r="R20" s="1726"/>
      <c r="S20" s="1727"/>
      <c r="T20" s="183"/>
      <c r="U20" s="96"/>
      <c r="V20" s="96"/>
      <c r="W20" s="96"/>
    </row>
    <row r="21" spans="1:24" ht="18" customHeight="1">
      <c r="A21" s="1705"/>
      <c r="B21" s="1706"/>
      <c r="C21" s="1562" t="s">
        <v>898</v>
      </c>
      <c r="D21" s="1560"/>
      <c r="E21" s="1560"/>
      <c r="F21" s="1561"/>
      <c r="G21" s="1711"/>
      <c r="H21" s="1716"/>
      <c r="I21" s="1709"/>
      <c r="J21" s="1710"/>
      <c r="K21" s="1711"/>
      <c r="L21" s="1716"/>
      <c r="M21" s="1709"/>
      <c r="N21" s="1710"/>
      <c r="O21" s="1711"/>
      <c r="P21" s="1712"/>
      <c r="Q21" s="1713">
        <f>SUM(G21:P21)</f>
        <v>0</v>
      </c>
      <c r="R21" s="1714"/>
      <c r="S21" s="1715"/>
      <c r="T21" s="183"/>
      <c r="U21" s="96"/>
      <c r="V21" s="96"/>
      <c r="W21" s="96"/>
    </row>
    <row r="22" spans="1:24" ht="18" customHeight="1">
      <c r="A22" s="1705"/>
      <c r="B22" s="1706"/>
      <c r="C22" s="1886" t="s">
        <v>899</v>
      </c>
      <c r="D22" s="1887"/>
      <c r="E22" s="1887"/>
      <c r="F22" s="1888"/>
      <c r="G22" s="1711"/>
      <c r="H22" s="1716"/>
      <c r="I22" s="1709"/>
      <c r="J22" s="1710"/>
      <c r="K22" s="1711"/>
      <c r="L22" s="1716"/>
      <c r="M22" s="1709"/>
      <c r="N22" s="1710"/>
      <c r="O22" s="1711"/>
      <c r="P22" s="1712"/>
      <c r="Q22" s="1713">
        <f>SUM(G22:P22)</f>
        <v>0</v>
      </c>
      <c r="R22" s="1714"/>
      <c r="S22" s="1715"/>
      <c r="T22" s="183"/>
      <c r="U22" s="96"/>
      <c r="V22" s="96"/>
      <c r="W22" s="96"/>
    </row>
    <row r="23" spans="1:24" ht="18" customHeight="1">
      <c r="A23" s="1705"/>
      <c r="B23" s="1706"/>
      <c r="C23" s="1886" t="s">
        <v>900</v>
      </c>
      <c r="D23" s="1887"/>
      <c r="E23" s="1887"/>
      <c r="F23" s="1888"/>
      <c r="G23" s="1711"/>
      <c r="H23" s="1716"/>
      <c r="I23" s="1709"/>
      <c r="J23" s="1710"/>
      <c r="K23" s="1711"/>
      <c r="L23" s="1716"/>
      <c r="M23" s="1709"/>
      <c r="N23" s="1710"/>
      <c r="O23" s="1711"/>
      <c r="P23" s="1712"/>
      <c r="Q23" s="1720">
        <f>SUM(G23:P23)</f>
        <v>0</v>
      </c>
      <c r="R23" s="1721"/>
      <c r="S23" s="1722"/>
      <c r="T23" s="183"/>
      <c r="U23" s="96"/>
      <c r="V23" s="96"/>
      <c r="W23" s="96"/>
    </row>
    <row r="24" spans="1:24" ht="18" customHeight="1">
      <c r="A24" s="1707"/>
      <c r="B24" s="1708"/>
      <c r="C24" s="1889" t="s">
        <v>901</v>
      </c>
      <c r="D24" s="1890"/>
      <c r="E24" s="1890"/>
      <c r="F24" s="1891"/>
      <c r="G24" s="1701">
        <f>G20+G21+G22+G23</f>
        <v>0</v>
      </c>
      <c r="H24" s="1702"/>
      <c r="I24" s="1702">
        <f>I20+I21+I22+I23</f>
        <v>0</v>
      </c>
      <c r="J24" s="1703"/>
      <c r="K24" s="1701">
        <f>K20+K21+K22+K23</f>
        <v>0</v>
      </c>
      <c r="L24" s="1702"/>
      <c r="M24" s="1702">
        <f>M20+M21+M22+M23</f>
        <v>0</v>
      </c>
      <c r="N24" s="1703"/>
      <c r="O24" s="1687">
        <f>O20+O21+O22+O23</f>
        <v>0</v>
      </c>
      <c r="P24" s="1688"/>
      <c r="Q24" s="1687">
        <f>SUM(Q20:S23)</f>
        <v>0</v>
      </c>
      <c r="R24" s="1688"/>
      <c r="S24" s="1689"/>
      <c r="T24" s="183"/>
      <c r="U24" s="96"/>
      <c r="V24" s="96"/>
      <c r="W24" s="96"/>
    </row>
    <row r="25" spans="1:24" ht="18" customHeight="1">
      <c r="A25" s="1690" t="s">
        <v>902</v>
      </c>
      <c r="B25" s="2290"/>
      <c r="C25" s="2290"/>
      <c r="D25" s="2290"/>
      <c r="E25" s="2290"/>
      <c r="F25" s="455"/>
      <c r="G25" s="1692">
        <f>G19+G24</f>
        <v>0</v>
      </c>
      <c r="H25" s="1693"/>
      <c r="I25" s="1694">
        <f>I19+I24</f>
        <v>0</v>
      </c>
      <c r="J25" s="1695"/>
      <c r="K25" s="1696">
        <f>K19+K24</f>
        <v>0</v>
      </c>
      <c r="L25" s="1697"/>
      <c r="M25" s="1697">
        <f>M19+M24</f>
        <v>0</v>
      </c>
      <c r="N25" s="1698"/>
      <c r="O25" s="1699">
        <f>O19+O24</f>
        <v>0</v>
      </c>
      <c r="P25" s="1694"/>
      <c r="Q25" s="1699">
        <f>Q19+Q24</f>
        <v>0</v>
      </c>
      <c r="R25" s="1694"/>
      <c r="S25" s="1700">
        <f>S19+S20+S21+S24</f>
        <v>0</v>
      </c>
      <c r="T25" s="183"/>
      <c r="U25" s="96"/>
      <c r="V25" s="96"/>
      <c r="W25" s="96"/>
    </row>
    <row r="26" spans="1:24" ht="15" customHeight="1">
      <c r="A26" s="1871" t="s">
        <v>903</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row>
    <row r="27" spans="1:24" ht="15" customHeight="1">
      <c r="A27" s="185" t="s">
        <v>904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5" customHeight="1">
      <c r="A28" s="1840" t="s">
        <v>905</v>
      </c>
      <c r="B28" s="1840"/>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row>
    <row r="29" spans="1:24" ht="6"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31.5" customHeight="1">
      <c r="A30" s="694" t="s">
        <v>906</v>
      </c>
      <c r="B30" s="1841"/>
      <c r="C30" s="1717"/>
      <c r="D30" s="2286"/>
      <c r="E30" s="2286"/>
      <c r="F30" s="2286"/>
      <c r="G30" s="2286"/>
      <c r="H30" s="2286"/>
      <c r="I30" s="2287"/>
      <c r="J30" s="1681" t="s">
        <v>907</v>
      </c>
      <c r="K30" s="1682"/>
      <c r="L30" s="1682"/>
      <c r="M30" s="1683"/>
      <c r="N30" s="1684"/>
      <c r="O30" s="2288"/>
      <c r="P30" s="2288"/>
      <c r="Q30" s="2288"/>
      <c r="R30" s="2288"/>
      <c r="S30" s="2288"/>
      <c r="T30" s="2288"/>
      <c r="U30" s="2288"/>
      <c r="V30" s="2288"/>
      <c r="W30" s="2288"/>
      <c r="X30" s="2289"/>
    </row>
    <row r="31" spans="1:24" ht="7.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row>
    <row r="32" spans="1:24" ht="18.75" customHeight="1">
      <c r="A32" s="1172" t="s">
        <v>908</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row>
    <row r="33" spans="1:24" ht="16.5" customHeight="1">
      <c r="A33" s="186" t="s">
        <v>909</v>
      </c>
    </row>
    <row r="34" spans="1:24" ht="25.5" customHeight="1">
      <c r="A34" s="1253" t="s">
        <v>910</v>
      </c>
      <c r="B34" s="1254"/>
      <c r="C34" s="1254"/>
      <c r="D34" s="1254"/>
      <c r="E34" s="1255"/>
      <c r="F34" s="1263"/>
      <c r="G34" s="2294"/>
      <c r="H34" s="2294"/>
      <c r="I34" s="2294"/>
      <c r="J34" s="2294"/>
      <c r="K34" s="2294"/>
      <c r="L34" s="2294"/>
      <c r="M34" s="2294"/>
      <c r="N34" s="2294"/>
      <c r="O34" s="2294"/>
      <c r="P34" s="2294"/>
      <c r="Q34" s="2294"/>
      <c r="R34" s="2294"/>
      <c r="S34" s="2294"/>
      <c r="T34" s="2294"/>
      <c r="U34" s="2294"/>
      <c r="V34" s="2294"/>
      <c r="W34" s="2294"/>
      <c r="X34" s="2295"/>
    </row>
    <row r="35" spans="1:24" ht="12" customHeight="1"/>
    <row r="36" spans="1:24" ht="16.5" customHeight="1">
      <c r="A36" s="1660" t="s">
        <v>911</v>
      </c>
      <c r="B36" s="1660"/>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row>
    <row r="37" spans="1:24" ht="16.5" customHeight="1">
      <c r="A37" s="1661" t="s">
        <v>912</v>
      </c>
      <c r="B37" s="1662"/>
      <c r="C37" s="1662"/>
      <c r="D37" s="1662"/>
      <c r="E37" s="1663"/>
      <c r="F37" s="1661" t="s">
        <v>913</v>
      </c>
      <c r="G37" s="1662"/>
      <c r="H37" s="1662"/>
      <c r="I37" s="1662"/>
      <c r="J37" s="1662"/>
      <c r="K37" s="1662"/>
      <c r="L37" s="1662"/>
      <c r="M37" s="1662"/>
      <c r="N37" s="1662"/>
      <c r="O37" s="1662"/>
      <c r="P37" s="1662"/>
      <c r="Q37" s="1662"/>
      <c r="R37" s="1676"/>
      <c r="S37" s="1670"/>
      <c r="T37" s="2293"/>
      <c r="U37" s="456" t="s">
        <v>914</v>
      </c>
      <c r="V37" s="1674" t="str">
        <f>IFERROR(ROUND(S37/$Q$18*100,1),"")</f>
        <v/>
      </c>
      <c r="W37" s="2292"/>
      <c r="X37" s="457" t="s">
        <v>915</v>
      </c>
    </row>
    <row r="38" spans="1:24" ht="16.5" customHeight="1">
      <c r="A38" s="1664"/>
      <c r="B38" s="1665"/>
      <c r="C38" s="1665"/>
      <c r="D38" s="1665"/>
      <c r="E38" s="1666"/>
      <c r="F38" s="1677" t="s">
        <v>916</v>
      </c>
      <c r="G38" s="1678"/>
      <c r="H38" s="1678"/>
      <c r="I38" s="1678"/>
      <c r="J38" s="1678"/>
      <c r="K38" s="1678"/>
      <c r="L38" s="1678"/>
      <c r="M38" s="1678"/>
      <c r="N38" s="1678"/>
      <c r="O38" s="1678"/>
      <c r="P38" s="1678"/>
      <c r="Q38" s="1678"/>
      <c r="R38" s="1679"/>
      <c r="S38" s="1672">
        <f>G16</f>
        <v>0</v>
      </c>
      <c r="T38" s="2291"/>
      <c r="U38" s="456" t="s">
        <v>914</v>
      </c>
      <c r="V38" s="1674" t="str">
        <f>IFERROR(ROUND(S38/$Q$18*100,1),"")</f>
        <v/>
      </c>
      <c r="W38" s="2292"/>
      <c r="X38" s="458" t="s">
        <v>915</v>
      </c>
    </row>
    <row r="39" spans="1:24" ht="16.5" customHeight="1">
      <c r="A39" s="1664"/>
      <c r="B39" s="1665"/>
      <c r="C39" s="1665"/>
      <c r="D39" s="1665"/>
      <c r="E39" s="1666"/>
      <c r="F39" s="1677" t="s">
        <v>917</v>
      </c>
      <c r="G39" s="1678"/>
      <c r="H39" s="1678"/>
      <c r="I39" s="1678"/>
      <c r="J39" s="1678"/>
      <c r="K39" s="1678"/>
      <c r="L39" s="1678"/>
      <c r="M39" s="1678"/>
      <c r="N39" s="1678"/>
      <c r="O39" s="1678"/>
      <c r="P39" s="1678"/>
      <c r="Q39" s="1678"/>
      <c r="R39" s="1679"/>
      <c r="S39" s="1670"/>
      <c r="T39" s="2293"/>
      <c r="U39" s="456" t="s">
        <v>914</v>
      </c>
      <c r="V39" s="1674" t="str">
        <f>IFERROR(ROUND(S39/$Q$18*100,1),"")</f>
        <v/>
      </c>
      <c r="W39" s="2292"/>
      <c r="X39" s="457" t="s">
        <v>915</v>
      </c>
    </row>
    <row r="40" spans="1:24" ht="16.5" customHeight="1">
      <c r="A40" s="1667"/>
      <c r="B40" s="1668"/>
      <c r="C40" s="1668"/>
      <c r="D40" s="1668"/>
      <c r="E40" s="1669"/>
      <c r="F40" s="1667" t="s">
        <v>918</v>
      </c>
      <c r="G40" s="1668"/>
      <c r="H40" s="1668"/>
      <c r="I40" s="1668"/>
      <c r="J40" s="1668"/>
      <c r="K40" s="1668"/>
      <c r="L40" s="1668"/>
      <c r="M40" s="1668"/>
      <c r="N40" s="1668"/>
      <c r="O40" s="1668"/>
      <c r="P40" s="1668"/>
      <c r="Q40" s="1668"/>
      <c r="R40" s="1680"/>
      <c r="S40" s="1672">
        <f>Q18-(S37+S38+S39)</f>
        <v>0</v>
      </c>
      <c r="T40" s="2291"/>
      <c r="U40" s="456" t="s">
        <v>914</v>
      </c>
      <c r="V40" s="1674" t="str">
        <f>IFERROR(ROUND(S40/$Q$18*100,1),"")</f>
        <v/>
      </c>
      <c r="W40" s="2292"/>
      <c r="X40" s="187" t="s">
        <v>915</v>
      </c>
    </row>
    <row r="41" spans="1:24" ht="9" customHeight="1"/>
    <row r="42" spans="1:24" ht="9" customHeight="1">
      <c r="A42" s="1847" t="s">
        <v>1061</v>
      </c>
      <c r="B42" s="1848"/>
      <c r="C42" s="1848"/>
      <c r="D42" s="1848"/>
      <c r="E42" s="1848"/>
      <c r="F42" s="1848"/>
      <c r="G42" s="1848"/>
      <c r="H42" s="1848"/>
      <c r="I42" s="1848"/>
      <c r="J42" s="1848"/>
      <c r="K42" s="1848"/>
      <c r="L42" s="1848"/>
      <c r="M42" s="1848"/>
      <c r="N42" s="1848"/>
      <c r="O42" s="1848"/>
      <c r="P42" s="1848"/>
      <c r="Q42" s="1848"/>
      <c r="R42" s="1848"/>
      <c r="S42" s="1848"/>
      <c r="T42" s="1848"/>
      <c r="U42" s="1848"/>
    </row>
    <row r="43" spans="1:24" ht="27.75" customHeight="1">
      <c r="A43" s="1848"/>
      <c r="B43" s="1848"/>
      <c r="C43" s="1848"/>
      <c r="D43" s="1848"/>
      <c r="E43" s="1848"/>
      <c r="F43" s="1848"/>
      <c r="G43" s="1848"/>
      <c r="H43" s="1848"/>
      <c r="I43" s="1848"/>
      <c r="J43" s="1848"/>
      <c r="K43" s="1848"/>
      <c r="L43" s="1848"/>
      <c r="M43" s="1848"/>
      <c r="N43" s="1848"/>
      <c r="O43" s="1848"/>
      <c r="P43" s="1848"/>
      <c r="Q43" s="1848"/>
      <c r="R43" s="1848"/>
      <c r="S43" s="1848"/>
      <c r="T43" s="1848"/>
      <c r="U43" s="1848"/>
    </row>
    <row r="44" spans="1:24" ht="9" customHeight="1">
      <c r="A44" s="1175" t="s">
        <v>919</v>
      </c>
      <c r="B44" s="1175"/>
      <c r="C44" s="1175"/>
      <c r="D44" s="1175"/>
      <c r="E44" s="1175"/>
      <c r="F44" s="1175"/>
    </row>
    <row r="45" spans="1:24" ht="9" customHeight="1">
      <c r="A45" s="1175"/>
      <c r="B45" s="1175"/>
      <c r="C45" s="1175"/>
      <c r="D45" s="1175"/>
      <c r="E45" s="1175"/>
      <c r="F45" s="1175"/>
    </row>
    <row r="46" spans="1:24" ht="9" customHeight="1">
      <c r="A46" s="2296" t="s">
        <v>920</v>
      </c>
      <c r="B46" s="2297"/>
      <c r="C46" s="2297"/>
      <c r="D46" s="2298"/>
      <c r="E46" s="2242"/>
      <c r="F46" s="2243"/>
      <c r="G46" s="2243"/>
      <c r="H46" s="2243"/>
      <c r="I46" s="2243"/>
      <c r="J46" s="565" t="s">
        <v>921</v>
      </c>
      <c r="K46" s="565"/>
      <c r="L46" s="565"/>
      <c r="M46" s="2233"/>
      <c r="N46" s="2234"/>
      <c r="O46" s="2234"/>
      <c r="P46" s="2234"/>
      <c r="Q46" s="2234"/>
      <c r="R46" s="2234"/>
      <c r="S46" s="2234"/>
      <c r="T46" s="2234"/>
      <c r="U46" s="2235"/>
    </row>
    <row r="47" spans="1:24" ht="9" customHeight="1">
      <c r="A47" s="1852"/>
      <c r="B47" s="1853"/>
      <c r="C47" s="1853"/>
      <c r="D47" s="1854"/>
      <c r="E47" s="1859"/>
      <c r="F47" s="1860"/>
      <c r="G47" s="1860"/>
      <c r="H47" s="1860"/>
      <c r="I47" s="1860"/>
      <c r="J47" s="565"/>
      <c r="K47" s="565"/>
      <c r="L47" s="565"/>
      <c r="M47" s="1839"/>
      <c r="N47" s="1167"/>
      <c r="O47" s="1167"/>
      <c r="P47" s="1167"/>
      <c r="Q47" s="1167"/>
      <c r="R47" s="1167"/>
      <c r="S47" s="1167"/>
      <c r="T47" s="1167"/>
      <c r="U47" s="1168"/>
    </row>
    <row r="48" spans="1:24" ht="9" customHeight="1">
      <c r="A48" s="1855"/>
      <c r="B48" s="1856"/>
      <c r="C48" s="1856"/>
      <c r="D48" s="1857"/>
      <c r="E48" s="1133"/>
      <c r="F48" s="1134"/>
      <c r="G48" s="1134"/>
      <c r="H48" s="1134"/>
      <c r="I48" s="1134"/>
      <c r="J48" s="565"/>
      <c r="K48" s="565"/>
      <c r="L48" s="565"/>
      <c r="M48" s="1147"/>
      <c r="N48" s="1148"/>
      <c r="O48" s="1148"/>
      <c r="P48" s="1148"/>
      <c r="Q48" s="1148"/>
      <c r="R48" s="1148"/>
      <c r="S48" s="1148"/>
      <c r="T48" s="1148"/>
      <c r="U48" s="1149"/>
    </row>
    <row r="49" spans="1:21" ht="9" customHeight="1">
      <c r="A49" s="2296" t="s">
        <v>922</v>
      </c>
      <c r="B49" s="2297"/>
      <c r="C49" s="2297"/>
      <c r="D49" s="2298"/>
      <c r="E49" s="2233"/>
      <c r="F49" s="2234"/>
      <c r="G49" s="2234"/>
      <c r="H49" s="2234"/>
      <c r="I49" s="2234"/>
      <c r="J49" s="2234"/>
      <c r="K49" s="2234"/>
      <c r="L49" s="2234"/>
      <c r="M49" s="2234"/>
      <c r="N49" s="2234"/>
      <c r="O49" s="2234"/>
      <c r="P49" s="2234"/>
      <c r="Q49" s="2234"/>
      <c r="R49" s="2234"/>
      <c r="S49" s="2234"/>
      <c r="T49" s="2234"/>
      <c r="U49" s="2235"/>
    </row>
    <row r="50" spans="1:21" ht="9" customHeight="1">
      <c r="A50" s="1852"/>
      <c r="B50" s="1853"/>
      <c r="C50" s="1853"/>
      <c r="D50" s="1854"/>
      <c r="E50" s="1839"/>
      <c r="F50" s="1167"/>
      <c r="G50" s="1167"/>
      <c r="H50" s="1167"/>
      <c r="I50" s="1167"/>
      <c r="J50" s="1167"/>
      <c r="K50" s="1167"/>
      <c r="L50" s="1167"/>
      <c r="M50" s="1167"/>
      <c r="N50" s="1167"/>
      <c r="O50" s="1167"/>
      <c r="P50" s="1167"/>
      <c r="Q50" s="1167"/>
      <c r="R50" s="1167"/>
      <c r="S50" s="1167"/>
      <c r="T50" s="1167"/>
      <c r="U50" s="1168"/>
    </row>
    <row r="51" spans="1:21" ht="9" customHeight="1">
      <c r="A51" s="1855"/>
      <c r="B51" s="1856"/>
      <c r="C51" s="1856"/>
      <c r="D51" s="1857"/>
      <c r="E51" s="1147"/>
      <c r="F51" s="1148"/>
      <c r="G51" s="1148"/>
      <c r="H51" s="1148"/>
      <c r="I51" s="1148"/>
      <c r="J51" s="1148"/>
      <c r="K51" s="1148"/>
      <c r="L51" s="1148"/>
      <c r="M51" s="1148"/>
      <c r="N51" s="1148"/>
      <c r="O51" s="1148"/>
      <c r="P51" s="1148"/>
      <c r="Q51" s="1148"/>
      <c r="R51" s="1148"/>
      <c r="S51" s="1148"/>
      <c r="T51" s="1148"/>
      <c r="U51" s="1149"/>
    </row>
    <row r="52" spans="1:21" ht="9" customHeight="1">
      <c r="A52" s="1858" t="s">
        <v>923</v>
      </c>
      <c r="B52" s="1858"/>
      <c r="C52" s="1858"/>
      <c r="D52" s="1858"/>
      <c r="E52" s="2233"/>
      <c r="F52" s="2234"/>
      <c r="G52" s="2234"/>
      <c r="H52" s="2234"/>
      <c r="I52" s="2234"/>
      <c r="J52" s="2234"/>
      <c r="K52" s="2234"/>
      <c r="L52" s="2234"/>
      <c r="M52" s="2234"/>
      <c r="N52" s="2234"/>
      <c r="O52" s="2234"/>
      <c r="P52" s="2234"/>
      <c r="Q52" s="2234"/>
      <c r="R52" s="2234"/>
      <c r="S52" s="2234"/>
      <c r="T52" s="2234"/>
      <c r="U52" s="2235"/>
    </row>
    <row r="53" spans="1:21" ht="9" customHeight="1">
      <c r="A53" s="1858"/>
      <c r="B53" s="1858"/>
      <c r="C53" s="1858"/>
      <c r="D53" s="1858"/>
      <c r="E53" s="1839"/>
      <c r="F53" s="1167"/>
      <c r="G53" s="1167"/>
      <c r="H53" s="1167"/>
      <c r="I53" s="1167"/>
      <c r="J53" s="1167"/>
      <c r="K53" s="1167"/>
      <c r="L53" s="1167"/>
      <c r="M53" s="1167"/>
      <c r="N53" s="1167"/>
      <c r="O53" s="1167"/>
      <c r="P53" s="1167"/>
      <c r="Q53" s="1167"/>
      <c r="R53" s="1167"/>
      <c r="S53" s="1167"/>
      <c r="T53" s="1167"/>
      <c r="U53" s="1168"/>
    </row>
    <row r="54" spans="1:21" ht="9" customHeight="1">
      <c r="A54" s="1858"/>
      <c r="B54" s="1858"/>
      <c r="C54" s="1858"/>
      <c r="D54" s="1858"/>
      <c r="E54" s="1147"/>
      <c r="F54" s="1148"/>
      <c r="G54" s="1148"/>
      <c r="H54" s="1148"/>
      <c r="I54" s="1148"/>
      <c r="J54" s="1148"/>
      <c r="K54" s="1148"/>
      <c r="L54" s="1148"/>
      <c r="M54" s="1148"/>
      <c r="N54" s="1148"/>
      <c r="O54" s="1148"/>
      <c r="P54" s="1148"/>
      <c r="Q54" s="1148"/>
      <c r="R54" s="1148"/>
      <c r="S54" s="1148"/>
      <c r="T54" s="1148"/>
      <c r="U54" s="1149"/>
    </row>
    <row r="55" spans="1:21" ht="9" customHeight="1">
      <c r="A55" s="188"/>
      <c r="B55" s="188"/>
      <c r="C55" s="188"/>
      <c r="D55" s="188"/>
      <c r="E55" s="174"/>
      <c r="F55" s="174"/>
      <c r="G55" s="174"/>
      <c r="H55" s="174"/>
      <c r="I55" s="174"/>
      <c r="J55" s="174"/>
      <c r="K55" s="174"/>
      <c r="L55" s="174"/>
      <c r="M55" s="174"/>
      <c r="N55" s="174"/>
      <c r="O55" s="174"/>
      <c r="P55" s="174"/>
      <c r="Q55" s="174"/>
      <c r="R55" s="174"/>
    </row>
    <row r="56" spans="1:21" ht="9" customHeight="1">
      <c r="A56" s="1175" t="s">
        <v>924</v>
      </c>
      <c r="B56" s="1175"/>
      <c r="C56" s="1175"/>
      <c r="D56" s="1175"/>
      <c r="E56" s="1175"/>
      <c r="F56" s="1175"/>
      <c r="G56" s="1175"/>
      <c r="H56" s="1175"/>
      <c r="I56" s="1175"/>
    </row>
    <row r="57" spans="1:21" ht="9" customHeight="1">
      <c r="A57" s="1175"/>
      <c r="B57" s="1175"/>
      <c r="C57" s="1175"/>
      <c r="D57" s="1175"/>
      <c r="E57" s="1175"/>
      <c r="F57" s="1175"/>
      <c r="G57" s="1175"/>
      <c r="H57" s="1175"/>
      <c r="I57" s="1175"/>
    </row>
    <row r="58" spans="1:21" ht="9" customHeight="1">
      <c r="A58" s="1199" t="s">
        <v>925</v>
      </c>
      <c r="B58" s="1199"/>
      <c r="C58" s="1199"/>
      <c r="D58" s="1199"/>
      <c r="E58" s="2233"/>
      <c r="F58" s="2234"/>
      <c r="G58" s="2234"/>
      <c r="H58" s="2234"/>
      <c r="I58" s="2234"/>
      <c r="J58" s="2234"/>
      <c r="K58" s="2234"/>
      <c r="L58" s="2234"/>
      <c r="M58" s="2234"/>
      <c r="N58" s="2234"/>
      <c r="O58" s="2234"/>
      <c r="P58" s="2234"/>
      <c r="Q58" s="2234"/>
      <c r="R58" s="2234"/>
      <c r="S58" s="2234"/>
      <c r="T58" s="2234"/>
      <c r="U58" s="2235"/>
    </row>
    <row r="59" spans="1:21" ht="9" customHeight="1">
      <c r="A59" s="1199"/>
      <c r="B59" s="1199"/>
      <c r="C59" s="1199"/>
      <c r="D59" s="1199"/>
      <c r="E59" s="1839"/>
      <c r="F59" s="1167"/>
      <c r="G59" s="1167"/>
      <c r="H59" s="1167"/>
      <c r="I59" s="1167"/>
      <c r="J59" s="1167"/>
      <c r="K59" s="1167"/>
      <c r="L59" s="1167"/>
      <c r="M59" s="1167"/>
      <c r="N59" s="1167"/>
      <c r="O59" s="1167"/>
      <c r="P59" s="1167"/>
      <c r="Q59" s="1167"/>
      <c r="R59" s="1167"/>
      <c r="S59" s="1167"/>
      <c r="T59" s="1167"/>
      <c r="U59" s="1168"/>
    </row>
    <row r="60" spans="1:21" ht="9" customHeight="1">
      <c r="A60" s="1199"/>
      <c r="B60" s="1199"/>
      <c r="C60" s="1199"/>
      <c r="D60" s="1199"/>
      <c r="E60" s="1147"/>
      <c r="F60" s="1148"/>
      <c r="G60" s="1148"/>
      <c r="H60" s="1148"/>
      <c r="I60" s="1148"/>
      <c r="J60" s="1148"/>
      <c r="K60" s="1148"/>
      <c r="L60" s="1148"/>
      <c r="M60" s="1148"/>
      <c r="N60" s="1148"/>
      <c r="O60" s="1148"/>
      <c r="P60" s="1148"/>
      <c r="Q60" s="1148"/>
      <c r="R60" s="1148"/>
      <c r="S60" s="1148"/>
      <c r="T60" s="1148"/>
      <c r="U60" s="1149"/>
    </row>
    <row r="61" spans="1:21" ht="9" customHeight="1">
      <c r="A61" s="1199" t="s">
        <v>926</v>
      </c>
      <c r="B61" s="1199"/>
      <c r="C61" s="1199"/>
      <c r="D61" s="1199"/>
      <c r="E61" s="2233"/>
      <c r="F61" s="2234"/>
      <c r="G61" s="2234"/>
      <c r="H61" s="2234"/>
      <c r="I61" s="2234"/>
      <c r="J61" s="2234"/>
      <c r="K61" s="2234"/>
      <c r="L61" s="2234"/>
      <c r="M61" s="2234"/>
      <c r="N61" s="2234"/>
      <c r="O61" s="2234"/>
      <c r="P61" s="2234"/>
      <c r="Q61" s="2234"/>
      <c r="R61" s="2234"/>
      <c r="S61" s="2234"/>
      <c r="T61" s="2234"/>
      <c r="U61" s="2235"/>
    </row>
    <row r="62" spans="1:21" ht="9" customHeight="1">
      <c r="A62" s="1199"/>
      <c r="B62" s="1199"/>
      <c r="C62" s="1199"/>
      <c r="D62" s="1199"/>
      <c r="E62" s="1839"/>
      <c r="F62" s="1167"/>
      <c r="G62" s="1167"/>
      <c r="H62" s="1167"/>
      <c r="I62" s="1167"/>
      <c r="J62" s="1167"/>
      <c r="K62" s="1167"/>
      <c r="L62" s="1167"/>
      <c r="M62" s="1167"/>
      <c r="N62" s="1167"/>
      <c r="O62" s="1167"/>
      <c r="P62" s="1167"/>
      <c r="Q62" s="1167"/>
      <c r="R62" s="1167"/>
      <c r="S62" s="1167"/>
      <c r="T62" s="1167"/>
      <c r="U62" s="1168"/>
    </row>
    <row r="63" spans="1:21" ht="9" customHeight="1">
      <c r="A63" s="1199"/>
      <c r="B63" s="1199"/>
      <c r="C63" s="1199"/>
      <c r="D63" s="1199"/>
      <c r="E63" s="1147"/>
      <c r="F63" s="1148"/>
      <c r="G63" s="1148"/>
      <c r="H63" s="1148"/>
      <c r="I63" s="1148"/>
      <c r="J63" s="1148"/>
      <c r="K63" s="1148"/>
      <c r="L63" s="1148"/>
      <c r="M63" s="1148"/>
      <c r="N63" s="1148"/>
      <c r="O63" s="1148"/>
      <c r="P63" s="1148"/>
      <c r="Q63" s="1148"/>
      <c r="R63" s="1148"/>
      <c r="S63" s="1148"/>
      <c r="T63" s="1148"/>
      <c r="U63" s="1149"/>
    </row>
    <row r="64" spans="1:21" ht="9" customHeight="1"/>
    <row r="65" spans="1:16" s="3" customFormat="1" ht="21" customHeight="1">
      <c r="A65" s="44" t="s">
        <v>927</v>
      </c>
      <c r="N65" s="33"/>
    </row>
    <row r="66" spans="1:16" s="3" customFormat="1" ht="21" customHeight="1">
      <c r="A66" s="44" t="s">
        <v>928</v>
      </c>
      <c r="N66" s="33"/>
    </row>
    <row r="67" spans="1:16" s="3" customFormat="1" ht="22.5" customHeight="1">
      <c r="A67" s="501" t="s">
        <v>929</v>
      </c>
      <c r="B67" s="1645"/>
      <c r="C67" s="1646" t="s">
        <v>930</v>
      </c>
      <c r="D67" s="763"/>
      <c r="E67" s="763"/>
      <c r="F67" s="763"/>
      <c r="G67" s="1647"/>
      <c r="H67" s="1646" t="s">
        <v>931</v>
      </c>
      <c r="I67" s="763"/>
      <c r="J67" s="763"/>
      <c r="K67" s="763"/>
      <c r="L67" s="1647"/>
      <c r="M67" s="1645" t="s">
        <v>932</v>
      </c>
      <c r="N67" s="1645"/>
      <c r="O67" s="1648"/>
    </row>
    <row r="68" spans="1:16" s="3" customFormat="1" ht="27" customHeight="1">
      <c r="A68" s="2299">
        <v>1</v>
      </c>
      <c r="B68" s="2300"/>
      <c r="C68" s="572"/>
      <c r="D68" s="573"/>
      <c r="E68" s="573"/>
      <c r="F68" s="573"/>
      <c r="G68" s="1649"/>
      <c r="H68" s="572"/>
      <c r="I68" s="573"/>
      <c r="J68" s="573"/>
      <c r="K68" s="573"/>
      <c r="L68" s="1649"/>
      <c r="M68" s="1650"/>
      <c r="N68" s="1651"/>
      <c r="O68" s="340" t="s">
        <v>914</v>
      </c>
    </row>
    <row r="69" spans="1:16" s="3" customFormat="1" ht="27" customHeight="1">
      <c r="A69" s="1657">
        <v>2</v>
      </c>
      <c r="B69" s="1658"/>
      <c r="C69" s="577"/>
      <c r="D69" s="578"/>
      <c r="E69" s="578"/>
      <c r="F69" s="578"/>
      <c r="G69" s="1654"/>
      <c r="H69" s="577"/>
      <c r="I69" s="578"/>
      <c r="J69" s="578"/>
      <c r="K69" s="578"/>
      <c r="L69" s="1654"/>
      <c r="M69" s="1655"/>
      <c r="N69" s="1656"/>
      <c r="O69" s="189" t="s">
        <v>914</v>
      </c>
    </row>
    <row r="70" spans="1:16" s="3" customFormat="1" ht="27" customHeight="1">
      <c r="A70" s="1813">
        <v>3</v>
      </c>
      <c r="B70" s="1814"/>
      <c r="C70" s="577"/>
      <c r="D70" s="578"/>
      <c r="E70" s="578"/>
      <c r="F70" s="578"/>
      <c r="G70" s="1654"/>
      <c r="H70" s="577"/>
      <c r="I70" s="578"/>
      <c r="J70" s="578"/>
      <c r="K70" s="578"/>
      <c r="L70" s="1654"/>
      <c r="M70" s="1655"/>
      <c r="N70" s="1656"/>
      <c r="O70" s="189" t="s">
        <v>914</v>
      </c>
    </row>
    <row r="71" spans="1:16" s="3" customFormat="1" ht="27" customHeight="1">
      <c r="A71" s="1813">
        <v>4</v>
      </c>
      <c r="B71" s="1814"/>
      <c r="C71" s="577"/>
      <c r="D71" s="578"/>
      <c r="E71" s="578"/>
      <c r="F71" s="578"/>
      <c r="G71" s="1654"/>
      <c r="H71" s="577"/>
      <c r="I71" s="578"/>
      <c r="J71" s="578"/>
      <c r="K71" s="578"/>
      <c r="L71" s="1654"/>
      <c r="M71" s="1655"/>
      <c r="N71" s="1656"/>
      <c r="O71" s="189" t="s">
        <v>914</v>
      </c>
    </row>
    <row r="72" spans="1:16" s="3" customFormat="1" ht="27" customHeight="1">
      <c r="A72" s="1813">
        <v>5</v>
      </c>
      <c r="B72" s="1814"/>
      <c r="C72" s="577"/>
      <c r="D72" s="578"/>
      <c r="E72" s="578"/>
      <c r="F72" s="578"/>
      <c r="G72" s="1654"/>
      <c r="H72" s="577"/>
      <c r="I72" s="578"/>
      <c r="J72" s="578"/>
      <c r="K72" s="578"/>
      <c r="L72" s="1654"/>
      <c r="M72" s="1655"/>
      <c r="N72" s="1656"/>
      <c r="O72" s="189" t="s">
        <v>914</v>
      </c>
    </row>
    <row r="73" spans="1:16" s="3" customFormat="1" ht="27" customHeight="1">
      <c r="A73" s="1813">
        <v>6</v>
      </c>
      <c r="B73" s="1814"/>
      <c r="C73" s="577"/>
      <c r="D73" s="578"/>
      <c r="E73" s="578"/>
      <c r="F73" s="578"/>
      <c r="G73" s="1654"/>
      <c r="H73" s="577"/>
      <c r="I73" s="578"/>
      <c r="J73" s="578"/>
      <c r="K73" s="578"/>
      <c r="L73" s="1654"/>
      <c r="M73" s="1655"/>
      <c r="N73" s="1656"/>
      <c r="O73" s="189" t="s">
        <v>914</v>
      </c>
    </row>
    <row r="74" spans="1:16" s="3" customFormat="1" ht="27" customHeight="1">
      <c r="A74" s="1813">
        <v>7</v>
      </c>
      <c r="B74" s="1814"/>
      <c r="C74" s="577"/>
      <c r="D74" s="578"/>
      <c r="E74" s="578"/>
      <c r="F74" s="578"/>
      <c r="G74" s="1654"/>
      <c r="H74" s="577"/>
      <c r="I74" s="578"/>
      <c r="J74" s="578"/>
      <c r="K74" s="578"/>
      <c r="L74" s="1654"/>
      <c r="M74" s="1655"/>
      <c r="N74" s="1656"/>
      <c r="O74" s="189" t="s">
        <v>914</v>
      </c>
    </row>
    <row r="75" spans="1:16" s="3" customFormat="1" ht="27" customHeight="1">
      <c r="A75" s="1813">
        <v>8</v>
      </c>
      <c r="B75" s="1814"/>
      <c r="C75" s="577"/>
      <c r="D75" s="578"/>
      <c r="E75" s="578"/>
      <c r="F75" s="578"/>
      <c r="G75" s="1654"/>
      <c r="H75" s="577"/>
      <c r="I75" s="578"/>
      <c r="J75" s="578"/>
      <c r="K75" s="578"/>
      <c r="L75" s="1654"/>
      <c r="M75" s="1655"/>
      <c r="N75" s="1656"/>
      <c r="O75" s="189" t="s">
        <v>914</v>
      </c>
    </row>
    <row r="76" spans="1:16" s="3" customFormat="1" ht="27" customHeight="1">
      <c r="A76" s="1813">
        <v>9</v>
      </c>
      <c r="B76" s="1814"/>
      <c r="C76" s="577"/>
      <c r="D76" s="578"/>
      <c r="E76" s="578"/>
      <c r="F76" s="578"/>
      <c r="G76" s="1654"/>
      <c r="H76" s="577"/>
      <c r="I76" s="578"/>
      <c r="J76" s="578"/>
      <c r="K76" s="578"/>
      <c r="L76" s="1654"/>
      <c r="M76" s="1655"/>
      <c r="N76" s="1656"/>
      <c r="O76" s="189" t="s">
        <v>914</v>
      </c>
    </row>
    <row r="77" spans="1:16" s="3" customFormat="1" ht="27" customHeight="1">
      <c r="A77" s="1815">
        <v>10</v>
      </c>
      <c r="B77" s="1816"/>
      <c r="C77" s="585"/>
      <c r="D77" s="581"/>
      <c r="E77" s="581"/>
      <c r="F77" s="581"/>
      <c r="G77" s="1817"/>
      <c r="H77" s="1818"/>
      <c r="I77" s="692"/>
      <c r="J77" s="692"/>
      <c r="K77" s="692"/>
      <c r="L77" s="1819"/>
      <c r="M77" s="1820"/>
      <c r="N77" s="1821"/>
      <c r="O77" s="77" t="s">
        <v>914</v>
      </c>
    </row>
    <row r="78" spans="1:16" s="3" customFormat="1" ht="27" customHeight="1">
      <c r="A78" s="1458" t="s">
        <v>933</v>
      </c>
      <c r="B78" s="1822"/>
      <c r="C78" s="1823" t="s">
        <v>930</v>
      </c>
      <c r="D78" s="760"/>
      <c r="E78" s="760"/>
      <c r="F78" s="760"/>
      <c r="G78" s="1824"/>
      <c r="H78" s="1825" t="s">
        <v>931</v>
      </c>
      <c r="I78" s="2301"/>
      <c r="J78" s="2301"/>
      <c r="K78" s="2301"/>
      <c r="L78" s="1822"/>
      <c r="M78" s="1825" t="s">
        <v>932</v>
      </c>
      <c r="N78" s="2301"/>
      <c r="O78" s="2302"/>
      <c r="P78" s="190"/>
    </row>
    <row r="79" spans="1:16" s="3" customFormat="1" ht="27" customHeight="1">
      <c r="A79" s="1842">
        <v>1</v>
      </c>
      <c r="B79" s="1843"/>
      <c r="C79" s="577"/>
      <c r="D79" s="578"/>
      <c r="E79" s="578"/>
      <c r="F79" s="578"/>
      <c r="G79" s="1654"/>
      <c r="H79" s="577"/>
      <c r="I79" s="578"/>
      <c r="J79" s="578"/>
      <c r="K79" s="578"/>
      <c r="L79" s="1654"/>
      <c r="M79" s="1844"/>
      <c r="N79" s="1845"/>
      <c r="O79" s="191" t="s">
        <v>914</v>
      </c>
    </row>
    <row r="80" spans="1:16" s="3" customFormat="1" ht="27" customHeight="1">
      <c r="A80" s="1831">
        <v>2</v>
      </c>
      <c r="B80" s="1832"/>
      <c r="C80" s="577"/>
      <c r="D80" s="578"/>
      <c r="E80" s="578"/>
      <c r="F80" s="578"/>
      <c r="G80" s="1654"/>
      <c r="H80" s="577"/>
      <c r="I80" s="578"/>
      <c r="J80" s="578"/>
      <c r="K80" s="578"/>
      <c r="L80" s="1654"/>
      <c r="M80" s="1655"/>
      <c r="N80" s="1656"/>
      <c r="O80" s="189" t="s">
        <v>914</v>
      </c>
    </row>
    <row r="81" spans="1:15" s="3" customFormat="1" ht="27" customHeight="1">
      <c r="A81" s="1846">
        <v>3</v>
      </c>
      <c r="B81" s="1658"/>
      <c r="C81" s="577"/>
      <c r="D81" s="578"/>
      <c r="E81" s="578"/>
      <c r="F81" s="578"/>
      <c r="G81" s="1654"/>
      <c r="H81" s="577"/>
      <c r="I81" s="578"/>
      <c r="J81" s="578"/>
      <c r="K81" s="578"/>
      <c r="L81" s="1654"/>
      <c r="M81" s="1655"/>
      <c r="N81" s="1656"/>
      <c r="O81" s="189" t="s">
        <v>914</v>
      </c>
    </row>
    <row r="82" spans="1:15" s="3" customFormat="1" ht="27" customHeight="1">
      <c r="A82" s="1657">
        <v>4</v>
      </c>
      <c r="B82" s="1658"/>
      <c r="C82" s="577"/>
      <c r="D82" s="578"/>
      <c r="E82" s="578"/>
      <c r="F82" s="578"/>
      <c r="G82" s="1654"/>
      <c r="H82" s="577"/>
      <c r="I82" s="578"/>
      <c r="J82" s="578"/>
      <c r="K82" s="578"/>
      <c r="L82" s="1654"/>
      <c r="M82" s="1655"/>
      <c r="N82" s="1656"/>
      <c r="O82" s="189" t="s">
        <v>914</v>
      </c>
    </row>
    <row r="83" spans="1:15" s="3" customFormat="1" ht="27" customHeight="1">
      <c r="A83" s="1657">
        <v>5</v>
      </c>
      <c r="B83" s="1658"/>
      <c r="C83" s="577"/>
      <c r="D83" s="578"/>
      <c r="E83" s="578"/>
      <c r="F83" s="578"/>
      <c r="G83" s="1654"/>
      <c r="H83" s="577"/>
      <c r="I83" s="578"/>
      <c r="J83" s="578"/>
      <c r="K83" s="578"/>
      <c r="L83" s="1654"/>
      <c r="M83" s="1655"/>
      <c r="N83" s="1656"/>
      <c r="O83" s="189" t="s">
        <v>914</v>
      </c>
    </row>
    <row r="84" spans="1:15" s="3" customFormat="1" ht="27" customHeight="1">
      <c r="A84" s="1657">
        <v>6</v>
      </c>
      <c r="B84" s="1658"/>
      <c r="C84" s="577"/>
      <c r="D84" s="578"/>
      <c r="E84" s="578"/>
      <c r="F84" s="578"/>
      <c r="G84" s="1654"/>
      <c r="H84" s="577"/>
      <c r="I84" s="578"/>
      <c r="J84" s="578"/>
      <c r="K84" s="578"/>
      <c r="L84" s="1654"/>
      <c r="M84" s="1655"/>
      <c r="N84" s="1656"/>
      <c r="O84" s="189" t="s">
        <v>914</v>
      </c>
    </row>
    <row r="85" spans="1:15" s="3" customFormat="1" ht="27" customHeight="1">
      <c r="A85" s="1657">
        <v>7</v>
      </c>
      <c r="B85" s="1658"/>
      <c r="C85" s="577"/>
      <c r="D85" s="578"/>
      <c r="E85" s="578"/>
      <c r="F85" s="578"/>
      <c r="G85" s="1654"/>
      <c r="H85" s="577"/>
      <c r="I85" s="578"/>
      <c r="J85" s="578"/>
      <c r="K85" s="578"/>
      <c r="L85" s="1654"/>
      <c r="M85" s="1655"/>
      <c r="N85" s="1656"/>
      <c r="O85" s="189" t="s">
        <v>914</v>
      </c>
    </row>
    <row r="86" spans="1:15" s="3" customFormat="1" ht="27" customHeight="1">
      <c r="A86" s="1813">
        <v>8</v>
      </c>
      <c r="B86" s="1814"/>
      <c r="C86" s="577"/>
      <c r="D86" s="578"/>
      <c r="E86" s="578"/>
      <c r="F86" s="578"/>
      <c r="G86" s="1654"/>
      <c r="H86" s="577"/>
      <c r="I86" s="578"/>
      <c r="J86" s="578"/>
      <c r="K86" s="578"/>
      <c r="L86" s="1654"/>
      <c r="M86" s="1655"/>
      <c r="N86" s="1656"/>
      <c r="O86" s="189" t="s">
        <v>914</v>
      </c>
    </row>
    <row r="87" spans="1:15" s="3" customFormat="1" ht="27" customHeight="1">
      <c r="A87" s="1831">
        <v>9</v>
      </c>
      <c r="B87" s="1832"/>
      <c r="C87" s="577"/>
      <c r="D87" s="578"/>
      <c r="E87" s="578"/>
      <c r="F87" s="578"/>
      <c r="G87" s="1654"/>
      <c r="H87" s="577"/>
      <c r="I87" s="578"/>
      <c r="J87" s="578"/>
      <c r="K87" s="578"/>
      <c r="L87" s="1654"/>
      <c r="M87" s="1655"/>
      <c r="N87" s="1656"/>
      <c r="O87" s="189" t="s">
        <v>914</v>
      </c>
    </row>
    <row r="88" spans="1:15" s="3" customFormat="1" ht="27" customHeight="1">
      <c r="A88" s="1815">
        <v>10</v>
      </c>
      <c r="B88" s="1816"/>
      <c r="C88" s="585"/>
      <c r="D88" s="581"/>
      <c r="E88" s="581"/>
      <c r="F88" s="581"/>
      <c r="G88" s="1817"/>
      <c r="H88" s="585"/>
      <c r="I88" s="581"/>
      <c r="J88" s="581"/>
      <c r="K88" s="581"/>
      <c r="L88" s="1817"/>
      <c r="M88" s="1833"/>
      <c r="N88" s="1834"/>
      <c r="O88" s="192" t="s">
        <v>914</v>
      </c>
    </row>
    <row r="89" spans="1:15" s="3" customFormat="1" ht="30" customHeight="1">
      <c r="A89" s="1835" t="s">
        <v>934</v>
      </c>
      <c r="B89" s="1453"/>
      <c r="C89" s="1453"/>
      <c r="D89" s="1453"/>
      <c r="E89" s="1453"/>
      <c r="F89" s="1453"/>
      <c r="G89" s="1453"/>
      <c r="H89" s="1453"/>
      <c r="I89" s="1453"/>
      <c r="J89" s="1453"/>
      <c r="K89" s="1453"/>
      <c r="L89" s="1836"/>
      <c r="M89" s="1837">
        <f>SUM(M68:N77)</f>
        <v>0</v>
      </c>
      <c r="N89" s="1838"/>
      <c r="O89" s="341" t="s">
        <v>914</v>
      </c>
    </row>
    <row r="90" spans="1:15" s="3" customFormat="1" ht="30" customHeight="1">
      <c r="A90" s="720" t="s">
        <v>935</v>
      </c>
      <c r="B90" s="808"/>
      <c r="C90" s="808"/>
      <c r="D90" s="808"/>
      <c r="E90" s="808"/>
      <c r="F90" s="808"/>
      <c r="G90" s="808"/>
      <c r="H90" s="808"/>
      <c r="I90" s="808"/>
      <c r="J90" s="808"/>
      <c r="K90" s="808"/>
      <c r="L90" s="1828"/>
      <c r="M90" s="1829">
        <f>SUM(M79:N88)</f>
        <v>0</v>
      </c>
      <c r="N90" s="1830"/>
      <c r="O90" s="193" t="s">
        <v>914</v>
      </c>
    </row>
    <row r="91" spans="1:15" s="3" customFormat="1" ht="21" customHeight="1">
      <c r="A91" s="64" t="s">
        <v>936</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68" priority="2" operator="equal">
      <formula>0</formula>
    </cfRule>
  </conditionalFormatting>
  <conditionalFormatting sqref="T3:X3">
    <cfRule type="cellIs" dxfId="67"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heetViews>
  <sheetFormatPr defaultColWidth="9" defaultRowHeight="13.5" outlineLevelRow="1"/>
  <cols>
    <col min="1" max="1" width="0.875" style="215" customWidth="1"/>
    <col min="2" max="2" width="15.375" style="215" customWidth="1"/>
    <col min="3" max="3" width="16.5" style="215" customWidth="1"/>
    <col min="4" max="4" width="3.875" style="215" customWidth="1"/>
    <col min="5" max="5" width="16.5" style="215" customWidth="1"/>
    <col min="6" max="7" width="15" style="215" customWidth="1"/>
    <col min="8" max="8" width="6.875" style="215" customWidth="1"/>
    <col min="9" max="9" width="4.375" style="215" customWidth="1"/>
    <col min="10" max="10" width="6.875" style="215" customWidth="1"/>
    <col min="11" max="11" width="2.5" style="215" customWidth="1"/>
    <col min="12" max="16384" width="9" style="215"/>
  </cols>
  <sheetData>
    <row r="1" spans="1:11" s="3" customFormat="1" ht="12" customHeight="1">
      <c r="C1" s="32"/>
      <c r="H1" s="497" t="s">
        <v>937</v>
      </c>
      <c r="I1" s="497"/>
      <c r="J1" s="497"/>
      <c r="K1" s="497"/>
    </row>
    <row r="2" spans="1:11" s="3" customFormat="1" ht="12" customHeight="1">
      <c r="C2" s="32"/>
      <c r="H2" s="2050" t="s">
        <v>938</v>
      </c>
      <c r="I2" s="2050"/>
      <c r="J2" s="2050"/>
      <c r="K2" s="2050"/>
    </row>
    <row r="3" spans="1:11" s="3" customFormat="1" ht="12" customHeight="1">
      <c r="C3" s="32"/>
      <c r="H3" s="1774">
        <f>'申請書・総括票（共通）'!L3</f>
        <v>0</v>
      </c>
      <c r="I3" s="1774"/>
      <c r="J3" s="1774"/>
      <c r="K3" s="1774"/>
    </row>
    <row r="4" spans="1:11" s="3" customFormat="1" ht="12" customHeight="1">
      <c r="C4" s="32"/>
      <c r="H4" s="35"/>
      <c r="K4" s="73"/>
    </row>
    <row r="5" spans="1:11" s="3" customFormat="1" ht="30" customHeight="1">
      <c r="A5" s="1974" t="s">
        <v>939</v>
      </c>
      <c r="B5" s="1975"/>
      <c r="C5" s="1975"/>
      <c r="D5" s="1975"/>
      <c r="E5" s="1975"/>
      <c r="F5" s="1975"/>
      <c r="G5" s="1975"/>
      <c r="H5" s="1975"/>
      <c r="I5" s="1975"/>
      <c r="J5" s="1975"/>
      <c r="K5" s="1975"/>
    </row>
    <row r="6" spans="1:11" s="3" customFormat="1" ht="11.25" customHeight="1">
      <c r="A6" s="203"/>
      <c r="B6" s="203"/>
      <c r="C6" s="203"/>
      <c r="D6" s="203"/>
      <c r="E6" s="203"/>
      <c r="F6" s="203"/>
      <c r="G6" s="203"/>
      <c r="H6" s="203"/>
      <c r="I6" s="203"/>
      <c r="J6" s="203"/>
      <c r="K6" s="203"/>
    </row>
    <row r="7" spans="1:11" s="3" customFormat="1" ht="45" customHeight="1">
      <c r="A7" s="512" t="s">
        <v>940</v>
      </c>
      <c r="B7" s="548"/>
      <c r="C7" s="1976">
        <f>'申請書・総括票（共通）'!C19</f>
        <v>0</v>
      </c>
      <c r="D7" s="2303"/>
      <c r="E7" s="2303"/>
      <c r="F7" s="2303"/>
      <c r="G7" s="2303"/>
      <c r="H7" s="2303"/>
      <c r="I7" s="2303"/>
      <c r="J7" s="2303"/>
      <c r="K7" s="70"/>
    </row>
    <row r="8" spans="1:11" s="3" customFormat="1" ht="26.25" customHeight="1">
      <c r="A8" s="1979" t="s">
        <v>592</v>
      </c>
      <c r="B8" s="1980"/>
      <c r="C8" s="1976">
        <f>'申請書・総括票（共通）'!B41</f>
        <v>0</v>
      </c>
      <c r="D8" s="2303"/>
      <c r="E8" s="2303"/>
      <c r="F8" s="2305"/>
      <c r="G8" s="204" t="s">
        <v>593</v>
      </c>
      <c r="H8" s="1983">
        <f>'申請書・総括票（共通）'!A41</f>
        <v>1003</v>
      </c>
      <c r="I8" s="2306"/>
      <c r="J8" s="2307"/>
      <c r="K8" s="205"/>
    </row>
    <row r="9" spans="1:11" s="3" customFormat="1" ht="26.25" customHeight="1">
      <c r="A9" s="1981"/>
      <c r="B9" s="1982"/>
      <c r="C9" s="1976"/>
      <c r="D9" s="2303"/>
      <c r="E9" s="2303"/>
      <c r="F9" s="2305"/>
      <c r="G9" s="206" t="s">
        <v>941</v>
      </c>
      <c r="H9" s="1983"/>
      <c r="I9" s="2306"/>
      <c r="J9" s="2307"/>
      <c r="K9" s="207"/>
    </row>
    <row r="10" spans="1:11" s="3" customFormat="1" ht="15" customHeight="1">
      <c r="K10" s="33"/>
    </row>
    <row r="11" spans="1:11" s="3" customFormat="1" ht="18.75" customHeight="1">
      <c r="B11" s="44" t="s">
        <v>942</v>
      </c>
      <c r="K11" s="33"/>
    </row>
    <row r="12" spans="1:11" s="3" customFormat="1" ht="5.25" customHeight="1">
      <c r="K12" s="33"/>
    </row>
    <row r="13" spans="1:11" s="3" customFormat="1" ht="27" customHeight="1">
      <c r="A13" s="208"/>
      <c r="B13" s="832" t="s">
        <v>943</v>
      </c>
      <c r="C13" s="832"/>
      <c r="D13" s="1451"/>
      <c r="E13" s="209" t="s">
        <v>944</v>
      </c>
      <c r="F13" s="459"/>
      <c r="G13" s="2308" t="s">
        <v>945</v>
      </c>
      <c r="H13" s="2308"/>
      <c r="I13" s="2308"/>
      <c r="J13" s="2309"/>
      <c r="K13" s="70"/>
    </row>
    <row r="14" spans="1:11" s="3" customFormat="1" ht="27" customHeight="1">
      <c r="A14" s="210"/>
      <c r="B14" s="834"/>
      <c r="C14" s="834"/>
      <c r="D14" s="1372"/>
      <c r="E14" s="209" t="s">
        <v>946</v>
      </c>
      <c r="F14" s="459"/>
      <c r="G14" s="2308" t="s">
        <v>945</v>
      </c>
      <c r="H14" s="2308"/>
      <c r="I14" s="2308"/>
      <c r="J14" s="2309"/>
      <c r="K14" s="70"/>
    </row>
    <row r="15" spans="1:11" s="3" customFormat="1" ht="27" customHeight="1">
      <c r="A15" s="211"/>
      <c r="B15" s="836"/>
      <c r="C15" s="836"/>
      <c r="D15" s="1463"/>
      <c r="E15" s="209" t="s">
        <v>947</v>
      </c>
      <c r="F15" s="459"/>
      <c r="G15" s="2308" t="s">
        <v>945</v>
      </c>
      <c r="H15" s="2308"/>
      <c r="I15" s="2308"/>
      <c r="J15" s="2308"/>
      <c r="K15" s="70"/>
    </row>
    <row r="16" spans="1:11" s="3" customFormat="1" ht="21" customHeight="1">
      <c r="A16" s="210"/>
      <c r="B16" s="832" t="s">
        <v>948</v>
      </c>
      <c r="C16" s="832"/>
      <c r="D16" s="1451"/>
      <c r="E16" s="2138"/>
      <c r="F16" s="2139"/>
      <c r="G16" s="2139"/>
      <c r="H16" s="2139"/>
      <c r="I16" s="2139"/>
      <c r="J16" s="2310"/>
      <c r="K16" s="55"/>
    </row>
    <row r="17" spans="1:21" s="3" customFormat="1" ht="27" customHeight="1">
      <c r="A17" s="208" t="s">
        <v>949</v>
      </c>
      <c r="B17" s="832" t="s">
        <v>950</v>
      </c>
      <c r="C17" s="832"/>
      <c r="D17" s="1451"/>
      <c r="E17" s="2138"/>
      <c r="F17" s="2139"/>
      <c r="G17" s="2139"/>
      <c r="H17" s="2139"/>
      <c r="I17" s="2139"/>
      <c r="J17" s="2310"/>
      <c r="K17" s="54"/>
    </row>
    <row r="18" spans="1:21" s="3" customFormat="1" ht="69" customHeight="1">
      <c r="A18" s="1969"/>
      <c r="B18" s="1971" t="s">
        <v>951</v>
      </c>
      <c r="C18" s="1972"/>
      <c r="D18" s="1973"/>
      <c r="E18" s="658"/>
      <c r="F18" s="2131"/>
      <c r="G18" s="2131"/>
      <c r="H18" s="2131"/>
      <c r="I18" s="2131"/>
      <c r="J18" s="2304"/>
      <c r="K18" s="212"/>
    </row>
    <row r="19" spans="1:21" s="3" customFormat="1" ht="45.75" customHeight="1">
      <c r="A19" s="1969"/>
      <c r="B19" s="1971" t="s">
        <v>952</v>
      </c>
      <c r="C19" s="1972"/>
      <c r="D19" s="1973"/>
      <c r="E19" s="658"/>
      <c r="F19" s="2131"/>
      <c r="G19" s="2131"/>
      <c r="H19" s="2131"/>
      <c r="I19" s="2131"/>
      <c r="J19" s="2304"/>
      <c r="K19" s="55"/>
      <c r="M19" s="1970"/>
      <c r="N19" s="587"/>
      <c r="O19" s="587"/>
      <c r="P19" s="587"/>
      <c r="Q19" s="587"/>
      <c r="R19" s="587"/>
      <c r="S19" s="587"/>
      <c r="T19" s="587"/>
      <c r="U19" s="587"/>
    </row>
    <row r="20" spans="1:21" s="3" customFormat="1" ht="69" customHeight="1">
      <c r="A20" s="213"/>
      <c r="B20" s="1971" t="s">
        <v>953</v>
      </c>
      <c r="C20" s="1972"/>
      <c r="D20" s="1973"/>
      <c r="E20" s="658"/>
      <c r="F20" s="2131"/>
      <c r="G20" s="2131"/>
      <c r="H20" s="2131"/>
      <c r="I20" s="2131"/>
      <c r="J20" s="2304"/>
      <c r="K20" s="212"/>
    </row>
    <row r="21" spans="1:21" s="3" customFormat="1" ht="27" customHeight="1">
      <c r="A21" s="208" t="s">
        <v>954</v>
      </c>
      <c r="B21" s="832" t="s">
        <v>955</v>
      </c>
      <c r="C21" s="832"/>
      <c r="D21" s="1451"/>
      <c r="E21" s="2138"/>
      <c r="F21" s="2139"/>
      <c r="G21" s="2139"/>
      <c r="H21" s="2139"/>
      <c r="I21" s="2139"/>
      <c r="J21" s="2310"/>
      <c r="K21" s="214"/>
      <c r="M21" s="1970"/>
      <c r="N21" s="587"/>
      <c r="O21" s="587"/>
      <c r="P21" s="587"/>
      <c r="Q21" s="587"/>
      <c r="R21" s="587"/>
      <c r="S21" s="587"/>
      <c r="T21" s="587"/>
      <c r="U21" s="587"/>
    </row>
    <row r="22" spans="1:21" s="3" customFormat="1" ht="69" customHeight="1">
      <c r="A22" s="211"/>
      <c r="B22" s="1971" t="s">
        <v>956</v>
      </c>
      <c r="C22" s="1972"/>
      <c r="D22" s="1973"/>
      <c r="E22" s="658"/>
      <c r="F22" s="2131"/>
      <c r="G22" s="2131"/>
      <c r="H22" s="2131"/>
      <c r="I22" s="2131"/>
      <c r="J22" s="2304"/>
      <c r="K22" s="212"/>
    </row>
    <row r="23" spans="1:21" s="3" customFormat="1" ht="45" customHeight="1">
      <c r="A23" s="358"/>
      <c r="B23" s="2321" t="s">
        <v>957</v>
      </c>
      <c r="C23" s="2127"/>
      <c r="D23" s="2128"/>
      <c r="E23" s="2322" t="s">
        <v>958</v>
      </c>
      <c r="F23" s="2322"/>
      <c r="G23" s="2323"/>
      <c r="H23" s="2056"/>
      <c r="I23" s="2324"/>
      <c r="J23" s="2325"/>
      <c r="K23" s="212"/>
    </row>
    <row r="24" spans="1:21" s="3" customFormat="1" ht="63" customHeight="1">
      <c r="A24" s="358"/>
      <c r="B24" s="2052"/>
      <c r="C24" s="834"/>
      <c r="D24" s="1372"/>
      <c r="E24" s="703" t="s">
        <v>959</v>
      </c>
      <c r="F24" s="2322"/>
      <c r="G24" s="2322"/>
      <c r="H24" s="2322"/>
      <c r="I24" s="2322"/>
      <c r="J24" s="2323"/>
      <c r="K24" s="212"/>
    </row>
    <row r="25" spans="1:21" s="3" customFormat="1" ht="30.75" customHeight="1">
      <c r="A25" s="358"/>
      <c r="B25" s="2052"/>
      <c r="C25" s="834"/>
      <c r="D25" s="1372"/>
      <c r="E25" s="359"/>
      <c r="F25" s="2059" t="s">
        <v>960</v>
      </c>
      <c r="G25" s="2326"/>
      <c r="H25" s="2326"/>
      <c r="I25" s="2326"/>
      <c r="J25" s="2327"/>
      <c r="K25" s="212"/>
    </row>
    <row r="26" spans="1:21" s="3" customFormat="1" ht="30.75" customHeight="1">
      <c r="A26" s="358"/>
      <c r="B26" s="2052"/>
      <c r="C26" s="834"/>
      <c r="D26" s="1372"/>
      <c r="E26" s="359"/>
      <c r="F26" s="2059" t="s">
        <v>961</v>
      </c>
      <c r="G26" s="2326"/>
      <c r="H26" s="2326"/>
      <c r="I26" s="2326"/>
      <c r="J26" s="2327"/>
      <c r="K26" s="212"/>
    </row>
    <row r="27" spans="1:21" s="3" customFormat="1" ht="30.75" customHeight="1">
      <c r="A27" s="358"/>
      <c r="B27" s="2052"/>
      <c r="C27" s="834"/>
      <c r="D27" s="1372"/>
      <c r="E27" s="359"/>
      <c r="F27" s="2059" t="s">
        <v>962</v>
      </c>
      <c r="G27" s="2326"/>
      <c r="H27" s="2326"/>
      <c r="I27" s="2326"/>
      <c r="J27" s="2327"/>
      <c r="K27" s="212"/>
    </row>
    <row r="28" spans="1:21" s="3" customFormat="1" ht="47.25" customHeight="1">
      <c r="A28" s="358"/>
      <c r="B28" s="2053"/>
      <c r="C28" s="1374"/>
      <c r="D28" s="1375"/>
      <c r="E28" s="360"/>
      <c r="F28" s="2062"/>
      <c r="G28" s="2062"/>
      <c r="H28" s="2062"/>
      <c r="I28" s="2062"/>
      <c r="J28" s="2062"/>
      <c r="K28" s="212"/>
    </row>
    <row r="31" spans="1:21" ht="13.35" customHeight="1">
      <c r="B31" s="216" t="s">
        <v>963</v>
      </c>
      <c r="G31" s="217"/>
      <c r="H31" s="2035" t="s">
        <v>964</v>
      </c>
      <c r="I31" s="2035"/>
      <c r="J31" s="2035"/>
      <c r="K31" s="2035"/>
    </row>
    <row r="32" spans="1:21">
      <c r="G32" s="217"/>
      <c r="H32" s="2036">
        <f>'申請書・総括票（共通）'!L3</f>
        <v>0</v>
      </c>
      <c r="I32" s="2036"/>
      <c r="J32" s="2036"/>
      <c r="K32" s="2036"/>
    </row>
    <row r="33" spans="1:26" ht="15" customHeight="1"/>
    <row r="34" spans="1:26" ht="22.5" customHeight="1">
      <c r="B34" s="2033" t="s">
        <v>965</v>
      </c>
      <c r="C34" s="2033"/>
      <c r="D34" s="2033"/>
      <c r="E34" s="2033"/>
      <c r="F34" s="2033"/>
      <c r="G34" s="2033"/>
      <c r="H34" s="2033"/>
      <c r="I34" s="2033"/>
      <c r="J34" s="2033"/>
    </row>
    <row r="36" spans="1:26" s="222" customFormat="1" ht="18.75" customHeight="1">
      <c r="A36" s="218"/>
      <c r="B36" s="218"/>
      <c r="C36" s="218"/>
      <c r="D36" s="218"/>
      <c r="E36" s="218"/>
      <c r="F36" s="218"/>
      <c r="G36" s="219"/>
      <c r="H36" s="219"/>
      <c r="I36" s="219"/>
      <c r="J36" s="2049"/>
      <c r="K36" s="2049"/>
      <c r="L36" s="2049"/>
      <c r="M36" s="220"/>
      <c r="N36" s="2011"/>
      <c r="O36" s="2011"/>
      <c r="P36" s="2011"/>
      <c r="Q36" s="2011"/>
      <c r="R36" s="221"/>
      <c r="V36" s="220"/>
      <c r="W36" s="220"/>
      <c r="X36" s="220"/>
      <c r="Y36" s="220"/>
      <c r="Z36" s="221"/>
    </row>
    <row r="37" spans="1:26" ht="41.25" customHeight="1">
      <c r="B37" s="286" t="s">
        <v>940</v>
      </c>
      <c r="C37" s="2034">
        <f>'申請書・総括票（共通）'!C19</f>
        <v>0</v>
      </c>
      <c r="D37" s="2311"/>
      <c r="E37" s="2311"/>
      <c r="F37" s="2311"/>
      <c r="G37" s="2311"/>
      <c r="H37" s="2311"/>
      <c r="I37" s="2311"/>
      <c r="J37" s="2312"/>
    </row>
    <row r="38" spans="1:26" ht="27.75" customHeight="1">
      <c r="B38" s="2313" t="s">
        <v>966</v>
      </c>
      <c r="C38" s="2314">
        <f>'申請書・総括票（共通）'!B41</f>
        <v>0</v>
      </c>
      <c r="D38" s="2315"/>
      <c r="E38" s="2315"/>
      <c r="F38" s="2316"/>
      <c r="G38" s="204" t="s">
        <v>593</v>
      </c>
      <c r="H38" s="1899">
        <f>'申請書・総括票（共通）'!A41</f>
        <v>1003</v>
      </c>
      <c r="I38" s="2317"/>
      <c r="J38" s="2318"/>
    </row>
    <row r="39" spans="1:26" ht="27.75" customHeight="1">
      <c r="B39" s="2038"/>
      <c r="C39" s="2042"/>
      <c r="D39" s="2043"/>
      <c r="E39" s="2043"/>
      <c r="F39" s="2044"/>
      <c r="G39" s="206" t="s">
        <v>941</v>
      </c>
      <c r="H39" s="2046"/>
      <c r="I39" s="2319"/>
      <c r="J39" s="2320"/>
    </row>
    <row r="40" spans="1:26" ht="15" customHeight="1"/>
    <row r="41" spans="1:26" ht="15" customHeight="1"/>
    <row r="42" spans="1:26" ht="15" customHeight="1">
      <c r="B42" s="215" t="s">
        <v>967</v>
      </c>
    </row>
    <row r="43" spans="1:26" ht="6.6" customHeight="1" thickBot="1"/>
    <row r="44" spans="1:26" ht="33.75" customHeight="1">
      <c r="B44" s="223" t="s">
        <v>968</v>
      </c>
      <c r="C44" s="1998">
        <f>個票ｰ1003!B235</f>
        <v>0</v>
      </c>
      <c r="D44" s="1999"/>
      <c r="E44" s="1999"/>
      <c r="F44" s="2000"/>
      <c r="G44" s="224" t="s">
        <v>969</v>
      </c>
      <c r="H44" s="2006">
        <v>1</v>
      </c>
      <c r="I44" s="2007"/>
      <c r="J44" s="2008"/>
    </row>
    <row r="45" spans="1:26" ht="30" customHeight="1">
      <c r="B45" s="285" t="s">
        <v>970</v>
      </c>
      <c r="C45" s="1992" t="s">
        <v>971</v>
      </c>
      <c r="D45" s="1993"/>
      <c r="E45" s="1993"/>
      <c r="F45" s="1993"/>
      <c r="G45" s="1993"/>
      <c r="H45" s="1993"/>
      <c r="I45" s="1993"/>
      <c r="J45" s="1994"/>
    </row>
    <row r="46" spans="1:26" ht="30" customHeight="1">
      <c r="B46" s="460" t="s">
        <v>972</v>
      </c>
      <c r="C46" s="2328"/>
      <c r="D46" s="2329"/>
      <c r="E46" s="2329"/>
      <c r="F46" s="2329"/>
      <c r="G46" s="2329"/>
      <c r="H46" s="2329"/>
      <c r="I46" s="2329"/>
      <c r="J46" s="2330"/>
    </row>
    <row r="47" spans="1:26" ht="30" customHeight="1">
      <c r="B47" s="282" t="s">
        <v>973</v>
      </c>
      <c r="C47" s="1950"/>
      <c r="D47" s="2009"/>
      <c r="E47" s="2009"/>
      <c r="F47" s="2009"/>
      <c r="G47" s="2009"/>
      <c r="H47" s="2009"/>
      <c r="I47" s="2009"/>
      <c r="J47" s="2010"/>
    </row>
    <row r="48" spans="1:26" ht="14.25" customHeight="1">
      <c r="B48" s="1968" t="s">
        <v>974</v>
      </c>
      <c r="C48" s="1932" t="s">
        <v>975</v>
      </c>
      <c r="D48" s="2001"/>
      <c r="E48" s="2002"/>
      <c r="F48" s="1932" t="s">
        <v>976</v>
      </c>
      <c r="G48" s="2001"/>
      <c r="H48" s="2001"/>
      <c r="I48" s="2001"/>
      <c r="J48" s="2003"/>
    </row>
    <row r="49" spans="2:10" ht="34.5" customHeight="1">
      <c r="B49" s="1968"/>
      <c r="C49" s="194"/>
      <c r="D49" s="461" t="s">
        <v>380</v>
      </c>
      <c r="E49" s="194"/>
      <c r="F49" s="1995"/>
      <c r="G49" s="1996"/>
      <c r="H49" s="1996"/>
      <c r="I49" s="1996"/>
      <c r="J49" s="1997"/>
    </row>
    <row r="50" spans="2:10" ht="34.5" customHeight="1">
      <c r="B50" s="1968"/>
      <c r="C50" s="194"/>
      <c r="D50" s="225" t="s">
        <v>380</v>
      </c>
      <c r="E50" s="194"/>
      <c r="F50" s="1924"/>
      <c r="G50" s="2004"/>
      <c r="H50" s="2004"/>
      <c r="I50" s="2004"/>
      <c r="J50" s="2005"/>
    </row>
    <row r="51" spans="2:10" ht="34.5" customHeight="1">
      <c r="B51" s="1968"/>
      <c r="C51" s="194"/>
      <c r="D51" s="225" t="s">
        <v>380</v>
      </c>
      <c r="E51" s="194"/>
      <c r="F51" s="1924"/>
      <c r="G51" s="2004"/>
      <c r="H51" s="2004"/>
      <c r="I51" s="2004"/>
      <c r="J51" s="2005"/>
    </row>
    <row r="52" spans="2:10" ht="34.5" customHeight="1">
      <c r="B52" s="1968"/>
      <c r="C52" s="194"/>
      <c r="D52" s="225" t="s">
        <v>380</v>
      </c>
      <c r="E52" s="194"/>
      <c r="F52" s="1924"/>
      <c r="G52" s="2004"/>
      <c r="H52" s="2004"/>
      <c r="I52" s="2004"/>
      <c r="J52" s="2005"/>
    </row>
    <row r="53" spans="2:10" ht="34.5" customHeight="1">
      <c r="B53" s="1968"/>
      <c r="C53" s="194"/>
      <c r="D53" s="226" t="s">
        <v>380</v>
      </c>
      <c r="E53" s="194"/>
      <c r="F53" s="2012"/>
      <c r="G53" s="2013"/>
      <c r="H53" s="2013"/>
      <c r="I53" s="2013"/>
      <c r="J53" s="2014"/>
    </row>
    <row r="54" spans="2:10" ht="15" customHeight="1">
      <c r="B54" s="2342" t="s">
        <v>977</v>
      </c>
      <c r="C54" s="1932" t="s">
        <v>975</v>
      </c>
      <c r="D54" s="2001"/>
      <c r="E54" s="2002"/>
      <c r="F54" s="1932" t="s">
        <v>978</v>
      </c>
      <c r="G54" s="2001"/>
      <c r="H54" s="2001"/>
      <c r="I54" s="2001"/>
      <c r="J54" s="2003"/>
    </row>
    <row r="55" spans="2:10" ht="31.5" customHeight="1">
      <c r="B55" s="1909"/>
      <c r="C55" s="195"/>
      <c r="D55" s="227" t="s">
        <v>979</v>
      </c>
      <c r="E55" s="196"/>
      <c r="F55" s="1934"/>
      <c r="G55" s="1934"/>
      <c r="H55" s="1935"/>
      <c r="I55" s="1935"/>
      <c r="J55" s="1936"/>
    </row>
    <row r="56" spans="2:10" ht="31.5" customHeight="1">
      <c r="B56" s="1909"/>
      <c r="C56" s="197"/>
      <c r="D56" s="228" t="s">
        <v>979</v>
      </c>
      <c r="E56" s="198"/>
      <c r="F56" s="1923"/>
      <c r="G56" s="1923"/>
      <c r="H56" s="1924"/>
      <c r="I56" s="1924"/>
      <c r="J56" s="1925"/>
    </row>
    <row r="57" spans="2:10" ht="31.5" customHeight="1">
      <c r="B57" s="1909"/>
      <c r="C57" s="197"/>
      <c r="D57" s="228" t="s">
        <v>979</v>
      </c>
      <c r="E57" s="198"/>
      <c r="F57" s="1923"/>
      <c r="G57" s="1923"/>
      <c r="H57" s="1924"/>
      <c r="I57" s="1924"/>
      <c r="J57" s="1925"/>
    </row>
    <row r="58" spans="2:10" ht="31.5" customHeight="1">
      <c r="B58" s="1909"/>
      <c r="C58" s="197"/>
      <c r="D58" s="228" t="s">
        <v>979</v>
      </c>
      <c r="E58" s="198"/>
      <c r="F58" s="1923"/>
      <c r="G58" s="1923"/>
      <c r="H58" s="1924"/>
      <c r="I58" s="1924"/>
      <c r="J58" s="1925"/>
    </row>
    <row r="59" spans="2:10" ht="31.5" customHeight="1">
      <c r="B59" s="1930"/>
      <c r="C59" s="199"/>
      <c r="D59" s="229" t="s">
        <v>979</v>
      </c>
      <c r="E59" s="200"/>
      <c r="F59" s="1958"/>
      <c r="G59" s="1958"/>
      <c r="H59" s="1959"/>
      <c r="I59" s="1959"/>
      <c r="J59" s="1960"/>
    </row>
    <row r="60" spans="2:10" ht="15" customHeight="1">
      <c r="B60" s="2335" t="s">
        <v>980</v>
      </c>
      <c r="C60" s="1911" t="s">
        <v>981</v>
      </c>
      <c r="D60" s="1912"/>
      <c r="E60" s="1913"/>
      <c r="F60" s="2336" t="s">
        <v>982</v>
      </c>
      <c r="G60" s="2337"/>
      <c r="H60" s="2337"/>
      <c r="I60" s="2337"/>
      <c r="J60" s="2338"/>
    </row>
    <row r="61" spans="2:10" ht="30" customHeight="1">
      <c r="B61" s="1909"/>
      <c r="C61" s="197"/>
      <c r="D61" s="228" t="s">
        <v>979</v>
      </c>
      <c r="E61" s="194"/>
      <c r="F61" s="2339"/>
      <c r="G61" s="2339"/>
      <c r="H61" s="2340"/>
      <c r="I61" s="2340"/>
      <c r="J61" s="2341"/>
    </row>
    <row r="62" spans="2:10" ht="30" customHeight="1">
      <c r="B62" s="1909"/>
      <c r="C62" s="197"/>
      <c r="D62" s="228" t="s">
        <v>979</v>
      </c>
      <c r="E62" s="194"/>
      <c r="F62" s="1923"/>
      <c r="G62" s="1923"/>
      <c r="H62" s="1924"/>
      <c r="I62" s="1924"/>
      <c r="J62" s="1925"/>
    </row>
    <row r="63" spans="2:10" ht="30" customHeight="1">
      <c r="B63" s="1909"/>
      <c r="C63" s="197"/>
      <c r="D63" s="228" t="s">
        <v>979</v>
      </c>
      <c r="E63" s="194"/>
      <c r="F63" s="1923"/>
      <c r="G63" s="1923"/>
      <c r="H63" s="1924"/>
      <c r="I63" s="1924"/>
      <c r="J63" s="1925"/>
    </row>
    <row r="64" spans="2:10" ht="30" customHeight="1" thickBot="1">
      <c r="B64" s="1910"/>
      <c r="C64" s="201"/>
      <c r="D64" s="230" t="s">
        <v>979</v>
      </c>
      <c r="E64" s="202"/>
      <c r="F64" s="1926"/>
      <c r="G64" s="1926"/>
      <c r="H64" s="1927"/>
      <c r="I64" s="1927"/>
      <c r="J64" s="1928"/>
    </row>
    <row r="65" spans="1:26" s="222" customFormat="1" ht="18.75" customHeight="1" thickBot="1">
      <c r="A65" s="218"/>
      <c r="B65" s="231"/>
      <c r="C65" s="218"/>
      <c r="D65" s="218"/>
      <c r="E65" s="218"/>
      <c r="F65" s="218"/>
      <c r="G65" s="219"/>
      <c r="H65" s="219"/>
      <c r="I65" s="219"/>
      <c r="J65" s="219"/>
      <c r="K65" s="219"/>
      <c r="L65" s="219"/>
      <c r="M65" s="220"/>
      <c r="N65" s="2011"/>
      <c r="O65" s="2011"/>
      <c r="P65" s="2011"/>
      <c r="Q65" s="2011"/>
      <c r="R65" s="221"/>
      <c r="V65" s="220"/>
      <c r="W65" s="220"/>
      <c r="X65" s="220"/>
      <c r="Y65" s="220"/>
      <c r="Z65" s="221"/>
    </row>
    <row r="66" spans="1:26" ht="18.75" customHeight="1">
      <c r="B66" s="2015" t="s">
        <v>983</v>
      </c>
      <c r="C66" s="2017"/>
      <c r="D66" s="2018"/>
      <c r="E66" s="2018"/>
      <c r="F66" s="2018"/>
      <c r="G66" s="2018"/>
      <c r="H66" s="2018"/>
      <c r="I66" s="2018"/>
      <c r="J66" s="2019"/>
    </row>
    <row r="67" spans="1:26" ht="18.75" customHeight="1">
      <c r="B67" s="1938"/>
      <c r="C67" s="1943"/>
      <c r="D67" s="1944"/>
      <c r="E67" s="1944"/>
      <c r="F67" s="1944"/>
      <c r="G67" s="1944"/>
      <c r="H67" s="1944"/>
      <c r="I67" s="1944"/>
      <c r="J67" s="1945"/>
    </row>
    <row r="68" spans="1:26" ht="18.75" customHeight="1">
      <c r="B68" s="2016"/>
      <c r="C68" s="2020"/>
      <c r="D68" s="2021"/>
      <c r="E68" s="2021"/>
      <c r="F68" s="2021"/>
      <c r="G68" s="2021"/>
      <c r="H68" s="2021"/>
      <c r="I68" s="2021"/>
      <c r="J68" s="2022"/>
    </row>
    <row r="69" spans="1:26" ht="18.75" customHeight="1">
      <c r="B69" s="2331" t="s">
        <v>984</v>
      </c>
      <c r="C69" s="2332"/>
      <c r="D69" s="2333"/>
      <c r="E69" s="2333"/>
      <c r="F69" s="2333"/>
      <c r="G69" s="2333"/>
      <c r="H69" s="2333"/>
      <c r="I69" s="2333"/>
      <c r="J69" s="2334"/>
    </row>
    <row r="70" spans="1:26" ht="18.75" customHeight="1">
      <c r="B70" s="1938"/>
      <c r="C70" s="1943"/>
      <c r="D70" s="1944"/>
      <c r="E70" s="1944"/>
      <c r="F70" s="1944"/>
      <c r="G70" s="1944"/>
      <c r="H70" s="1944"/>
      <c r="I70" s="1944"/>
      <c r="J70" s="1945"/>
    </row>
    <row r="71" spans="1:26" ht="18.75" customHeight="1" thickBot="1">
      <c r="B71" s="1939"/>
      <c r="C71" s="1946"/>
      <c r="D71" s="1947"/>
      <c r="E71" s="1947"/>
      <c r="F71" s="1947"/>
      <c r="G71" s="1947"/>
      <c r="H71" s="1947"/>
      <c r="I71" s="1947"/>
      <c r="J71" s="1948"/>
    </row>
    <row r="72" spans="1:26" ht="18.75" customHeight="1" thickBot="1">
      <c r="B72" s="232"/>
      <c r="C72" s="233"/>
      <c r="D72" s="233"/>
      <c r="E72" s="233"/>
      <c r="F72" s="233"/>
      <c r="G72" s="233"/>
      <c r="H72" s="233"/>
      <c r="I72" s="233"/>
      <c r="J72" s="233"/>
    </row>
    <row r="73" spans="1:26" ht="18.75" customHeight="1">
      <c r="B73" s="234" t="s">
        <v>985</v>
      </c>
      <c r="C73" s="235"/>
      <c r="D73" s="235"/>
      <c r="E73" s="235"/>
      <c r="F73" s="236"/>
      <c r="G73" s="236"/>
      <c r="H73" s="236"/>
      <c r="I73" s="236"/>
      <c r="J73" s="237"/>
    </row>
    <row r="74" spans="1:26" ht="18.75" customHeight="1">
      <c r="B74" s="1896"/>
      <c r="C74" s="1897"/>
      <c r="D74" s="1897"/>
      <c r="E74" s="1897"/>
      <c r="F74" s="1897"/>
      <c r="G74" s="1897"/>
      <c r="H74" s="1897"/>
      <c r="I74" s="1897"/>
      <c r="J74" s="1898"/>
    </row>
    <row r="75" spans="1:26" ht="12" customHeight="1" thickBot="1">
      <c r="B75" s="284"/>
      <c r="C75" s="238"/>
      <c r="D75" s="238"/>
      <c r="E75" s="238"/>
      <c r="F75" s="238"/>
      <c r="G75" s="238"/>
      <c r="H75" s="238"/>
      <c r="I75" s="238"/>
      <c r="J75" s="239"/>
    </row>
    <row r="76" spans="1:26" ht="17.25" customHeight="1"/>
    <row r="77" spans="1:26" ht="17.25" customHeight="1">
      <c r="B77" s="462"/>
      <c r="C77" s="462"/>
      <c r="D77" s="462"/>
      <c r="E77" s="462"/>
      <c r="F77" s="462"/>
      <c r="G77" s="462"/>
      <c r="H77" s="462"/>
      <c r="I77" s="462"/>
      <c r="J77" s="462"/>
      <c r="K77" s="462"/>
    </row>
    <row r="78" spans="1:26" ht="33.75" customHeight="1">
      <c r="B78" s="240" t="s">
        <v>968</v>
      </c>
      <c r="C78" s="1902">
        <f>個票ｰ1003!B236</f>
        <v>0</v>
      </c>
      <c r="D78" s="2311"/>
      <c r="E78" s="2311"/>
      <c r="F78" s="2312"/>
      <c r="G78" s="241" t="s">
        <v>969</v>
      </c>
      <c r="H78" s="1899">
        <v>2</v>
      </c>
      <c r="I78" s="2317"/>
      <c r="J78" s="1901"/>
    </row>
    <row r="79" spans="1:26" ht="30" customHeight="1" outlineLevel="1">
      <c r="B79" s="285" t="s">
        <v>970</v>
      </c>
      <c r="C79" s="2023" t="s">
        <v>971</v>
      </c>
      <c r="D79" s="2024"/>
      <c r="E79" s="2024"/>
      <c r="F79" s="2024"/>
      <c r="G79" s="2024"/>
      <c r="H79" s="2024"/>
      <c r="I79" s="2024"/>
      <c r="J79" s="2025"/>
    </row>
    <row r="80" spans="1:26" ht="30" customHeight="1" outlineLevel="1">
      <c r="B80" s="460" t="s">
        <v>972</v>
      </c>
      <c r="C80" s="2328"/>
      <c r="D80" s="2329"/>
      <c r="E80" s="2329"/>
      <c r="F80" s="2329"/>
      <c r="G80" s="2329"/>
      <c r="H80" s="2329"/>
      <c r="I80" s="2329"/>
      <c r="J80" s="2330"/>
    </row>
    <row r="81" spans="2:10" ht="30" customHeight="1" outlineLevel="1">
      <c r="B81" s="282" t="s">
        <v>973</v>
      </c>
      <c r="C81" s="1949"/>
      <c r="D81" s="1949"/>
      <c r="E81" s="1949"/>
      <c r="F81" s="1949"/>
      <c r="G81" s="1949"/>
      <c r="H81" s="1950"/>
      <c r="I81" s="1950"/>
      <c r="J81" s="1951"/>
    </row>
    <row r="82" spans="2:10" ht="14.25" customHeight="1" outlineLevel="1">
      <c r="B82" s="1968" t="s">
        <v>986</v>
      </c>
      <c r="C82" s="1931" t="s">
        <v>975</v>
      </c>
      <c r="D82" s="1931"/>
      <c r="E82" s="1931"/>
      <c r="F82" s="1931" t="s">
        <v>976</v>
      </c>
      <c r="G82" s="1931"/>
      <c r="H82" s="1932"/>
      <c r="I82" s="1932"/>
      <c r="J82" s="1933"/>
    </row>
    <row r="83" spans="2:10" ht="34.5" customHeight="1" outlineLevel="1">
      <c r="B83" s="1968"/>
      <c r="C83" s="194"/>
      <c r="D83" s="461" t="s">
        <v>380</v>
      </c>
      <c r="E83" s="194"/>
      <c r="F83" s="1934"/>
      <c r="G83" s="1934"/>
      <c r="H83" s="1935"/>
      <c r="I83" s="1935"/>
      <c r="J83" s="1936"/>
    </row>
    <row r="84" spans="2:10" ht="34.5" customHeight="1" outlineLevel="1">
      <c r="B84" s="1968"/>
      <c r="C84" s="194"/>
      <c r="D84" s="225" t="s">
        <v>380</v>
      </c>
      <c r="E84" s="194"/>
      <c r="F84" s="1923"/>
      <c r="G84" s="1923"/>
      <c r="H84" s="1924"/>
      <c r="I84" s="1924"/>
      <c r="J84" s="1925"/>
    </row>
    <row r="85" spans="2:10" ht="34.5" customHeight="1" outlineLevel="1">
      <c r="B85" s="1968"/>
      <c r="C85" s="194"/>
      <c r="D85" s="225" t="s">
        <v>380</v>
      </c>
      <c r="E85" s="194"/>
      <c r="F85" s="1923"/>
      <c r="G85" s="1923"/>
      <c r="H85" s="1924"/>
      <c r="I85" s="1924"/>
      <c r="J85" s="1925"/>
    </row>
    <row r="86" spans="2:10" ht="34.5" customHeight="1" outlineLevel="1">
      <c r="B86" s="1968"/>
      <c r="C86" s="194"/>
      <c r="D86" s="225" t="s">
        <v>380</v>
      </c>
      <c r="E86" s="194"/>
      <c r="F86" s="1923"/>
      <c r="G86" s="1923"/>
      <c r="H86" s="1924"/>
      <c r="I86" s="1924"/>
      <c r="J86" s="1925"/>
    </row>
    <row r="87" spans="2:10" ht="34.5" customHeight="1" outlineLevel="1">
      <c r="B87" s="1968"/>
      <c r="C87" s="194"/>
      <c r="D87" s="226" t="s">
        <v>380</v>
      </c>
      <c r="E87" s="194"/>
      <c r="F87" s="1961"/>
      <c r="G87" s="1962"/>
      <c r="H87" s="1963"/>
      <c r="I87" s="1963"/>
      <c r="J87" s="1964"/>
    </row>
    <row r="88" spans="2:10" ht="15" customHeight="1" outlineLevel="1">
      <c r="B88" s="2342" t="s">
        <v>977</v>
      </c>
      <c r="C88" s="1931" t="s">
        <v>975</v>
      </c>
      <c r="D88" s="1931"/>
      <c r="E88" s="1931"/>
      <c r="F88" s="1931" t="s">
        <v>978</v>
      </c>
      <c r="G88" s="1931"/>
      <c r="H88" s="1932"/>
      <c r="I88" s="1932"/>
      <c r="J88" s="1933"/>
    </row>
    <row r="89" spans="2:10" ht="31.5" customHeight="1" outlineLevel="1">
      <c r="B89" s="1909"/>
      <c r="C89" s="195"/>
      <c r="D89" s="227" t="s">
        <v>979</v>
      </c>
      <c r="E89" s="196"/>
      <c r="F89" s="1934"/>
      <c r="G89" s="1934"/>
      <c r="H89" s="1935"/>
      <c r="I89" s="1935"/>
      <c r="J89" s="1936"/>
    </row>
    <row r="90" spans="2:10" ht="31.5" customHeight="1" outlineLevel="1">
      <c r="B90" s="1909"/>
      <c r="C90" s="197"/>
      <c r="D90" s="228" t="s">
        <v>979</v>
      </c>
      <c r="E90" s="198"/>
      <c r="F90" s="1923"/>
      <c r="G90" s="1923"/>
      <c r="H90" s="1924"/>
      <c r="I90" s="1924"/>
      <c r="J90" s="1925"/>
    </row>
    <row r="91" spans="2:10" ht="31.5" customHeight="1" outlineLevel="1">
      <c r="B91" s="1909"/>
      <c r="C91" s="197"/>
      <c r="D91" s="228" t="s">
        <v>979</v>
      </c>
      <c r="E91" s="198"/>
      <c r="F91" s="1923"/>
      <c r="G91" s="1923"/>
      <c r="H91" s="1924"/>
      <c r="I91" s="1924"/>
      <c r="J91" s="1925"/>
    </row>
    <row r="92" spans="2:10" ht="31.5" customHeight="1" outlineLevel="1">
      <c r="B92" s="1909"/>
      <c r="C92" s="197"/>
      <c r="D92" s="228" t="s">
        <v>979</v>
      </c>
      <c r="E92" s="198"/>
      <c r="F92" s="1923"/>
      <c r="G92" s="1923"/>
      <c r="H92" s="1924"/>
      <c r="I92" s="1924"/>
      <c r="J92" s="1925"/>
    </row>
    <row r="93" spans="2:10" ht="31.5" customHeight="1" outlineLevel="1">
      <c r="B93" s="1930"/>
      <c r="C93" s="199"/>
      <c r="D93" s="229" t="s">
        <v>979</v>
      </c>
      <c r="E93" s="200"/>
      <c r="F93" s="1958"/>
      <c r="G93" s="1958"/>
      <c r="H93" s="1959"/>
      <c r="I93" s="1959"/>
      <c r="J93" s="1960"/>
    </row>
    <row r="94" spans="2:10" ht="15" customHeight="1" outlineLevel="1">
      <c r="B94" s="2335" t="s">
        <v>980</v>
      </c>
      <c r="C94" s="1911" t="s">
        <v>981</v>
      </c>
      <c r="D94" s="1912"/>
      <c r="E94" s="1913"/>
      <c r="F94" s="2336" t="s">
        <v>982</v>
      </c>
      <c r="G94" s="2337"/>
      <c r="H94" s="2337"/>
      <c r="I94" s="2337"/>
      <c r="J94" s="2338"/>
    </row>
    <row r="95" spans="2:10" ht="30" customHeight="1" outlineLevel="1">
      <c r="B95" s="1909"/>
      <c r="C95" s="197"/>
      <c r="D95" s="228" t="s">
        <v>979</v>
      </c>
      <c r="E95" s="194"/>
      <c r="F95" s="2339"/>
      <c r="G95" s="2339"/>
      <c r="H95" s="2340"/>
      <c r="I95" s="2340"/>
      <c r="J95" s="2341"/>
    </row>
    <row r="96" spans="2:10" ht="30" customHeight="1" outlineLevel="1">
      <c r="B96" s="1909"/>
      <c r="C96" s="197"/>
      <c r="D96" s="228" t="s">
        <v>979</v>
      </c>
      <c r="E96" s="194"/>
      <c r="F96" s="1923"/>
      <c r="G96" s="1923"/>
      <c r="H96" s="1924"/>
      <c r="I96" s="1924"/>
      <c r="J96" s="1925"/>
    </row>
    <row r="97" spans="1:26" ht="30" customHeight="1" outlineLevel="1">
      <c r="B97" s="1909"/>
      <c r="C97" s="197"/>
      <c r="D97" s="228" t="s">
        <v>979</v>
      </c>
      <c r="E97" s="194"/>
      <c r="F97" s="1923"/>
      <c r="G97" s="1923"/>
      <c r="H97" s="1924"/>
      <c r="I97" s="1924"/>
      <c r="J97" s="1925"/>
    </row>
    <row r="98" spans="1:26" ht="30" customHeight="1" outlineLevel="1" thickBot="1">
      <c r="B98" s="1910"/>
      <c r="C98" s="201"/>
      <c r="D98" s="230" t="s">
        <v>979</v>
      </c>
      <c r="E98" s="202"/>
      <c r="F98" s="1926"/>
      <c r="G98" s="1926"/>
      <c r="H98" s="1927"/>
      <c r="I98" s="1927"/>
      <c r="J98" s="1928"/>
    </row>
    <row r="99" spans="1:26" s="222" customFormat="1" ht="18.75" customHeight="1" outlineLevel="1" thickBot="1">
      <c r="A99" s="218"/>
      <c r="B99" s="231"/>
      <c r="C99" s="218"/>
      <c r="D99" s="218"/>
      <c r="E99" s="218"/>
      <c r="F99" s="218"/>
      <c r="G99" s="219"/>
      <c r="H99" s="219"/>
      <c r="I99" s="219"/>
      <c r="J99" s="219"/>
      <c r="K99" s="219"/>
      <c r="L99" s="219"/>
      <c r="M99" s="220"/>
      <c r="N99" s="2011"/>
      <c r="O99" s="2011"/>
      <c r="P99" s="2011"/>
      <c r="Q99" s="2011"/>
      <c r="R99" s="221"/>
      <c r="V99" s="220"/>
      <c r="W99" s="220"/>
      <c r="X99" s="220"/>
      <c r="Y99" s="220"/>
      <c r="Z99" s="221"/>
    </row>
    <row r="100" spans="1:26" ht="18.75" customHeight="1" outlineLevel="1">
      <c r="B100" s="2015" t="s">
        <v>983</v>
      </c>
      <c r="C100" s="2017"/>
      <c r="D100" s="2018"/>
      <c r="E100" s="2018"/>
      <c r="F100" s="2018"/>
      <c r="G100" s="2018"/>
      <c r="H100" s="2018"/>
      <c r="I100" s="2018"/>
      <c r="J100" s="2019"/>
    </row>
    <row r="101" spans="1:26" ht="18.75" customHeight="1" outlineLevel="1">
      <c r="B101" s="1938"/>
      <c r="C101" s="1943"/>
      <c r="D101" s="1944"/>
      <c r="E101" s="1944"/>
      <c r="F101" s="1944"/>
      <c r="G101" s="1944"/>
      <c r="H101" s="1944"/>
      <c r="I101" s="1944"/>
      <c r="J101" s="1945"/>
    </row>
    <row r="102" spans="1:26" ht="18.75" customHeight="1" outlineLevel="1">
      <c r="B102" s="2016"/>
      <c r="C102" s="2020"/>
      <c r="D102" s="2021"/>
      <c r="E102" s="2021"/>
      <c r="F102" s="2021"/>
      <c r="G102" s="2021"/>
      <c r="H102" s="2021"/>
      <c r="I102" s="2021"/>
      <c r="J102" s="2022"/>
    </row>
    <row r="103" spans="1:26" ht="18.75" customHeight="1" outlineLevel="1">
      <c r="B103" s="2331" t="s">
        <v>984</v>
      </c>
      <c r="C103" s="2332"/>
      <c r="D103" s="2333"/>
      <c r="E103" s="2333"/>
      <c r="F103" s="2333"/>
      <c r="G103" s="2333"/>
      <c r="H103" s="2333"/>
      <c r="I103" s="2333"/>
      <c r="J103" s="2334"/>
    </row>
    <row r="104" spans="1:26" ht="18.75" customHeight="1" outlineLevel="1">
      <c r="B104" s="1938"/>
      <c r="C104" s="1943"/>
      <c r="D104" s="1944"/>
      <c r="E104" s="1944"/>
      <c r="F104" s="1944"/>
      <c r="G104" s="1944"/>
      <c r="H104" s="1944"/>
      <c r="I104" s="1944"/>
      <c r="J104" s="1945"/>
    </row>
    <row r="105" spans="1:26" ht="18.75" customHeight="1" outlineLevel="1" thickBot="1">
      <c r="B105" s="1939"/>
      <c r="C105" s="1946"/>
      <c r="D105" s="1947"/>
      <c r="E105" s="1947"/>
      <c r="F105" s="1947"/>
      <c r="G105" s="1947"/>
      <c r="H105" s="1947"/>
      <c r="I105" s="1947"/>
      <c r="J105" s="1948"/>
    </row>
    <row r="106" spans="1:26" ht="18.75" customHeight="1" outlineLevel="1" thickBot="1">
      <c r="B106" s="232"/>
      <c r="C106" s="233"/>
      <c r="D106" s="233"/>
      <c r="E106" s="233"/>
      <c r="F106" s="233"/>
      <c r="G106" s="233"/>
      <c r="H106" s="233"/>
      <c r="I106" s="233"/>
      <c r="J106" s="233"/>
    </row>
    <row r="107" spans="1:26" ht="18.75" customHeight="1" outlineLevel="1">
      <c r="B107" s="234" t="s">
        <v>985</v>
      </c>
      <c r="C107" s="235"/>
      <c r="D107" s="235"/>
      <c r="E107" s="235"/>
      <c r="F107" s="236"/>
      <c r="G107" s="236"/>
      <c r="H107" s="236"/>
      <c r="I107" s="236"/>
      <c r="J107" s="237"/>
    </row>
    <row r="108" spans="1:26" ht="18.75" customHeight="1" outlineLevel="1">
      <c r="B108" s="1896"/>
      <c r="C108" s="1897"/>
      <c r="D108" s="1897"/>
      <c r="E108" s="1897"/>
      <c r="F108" s="1897"/>
      <c r="G108" s="1897"/>
      <c r="H108" s="1897"/>
      <c r="I108" s="1897"/>
      <c r="J108" s="1898"/>
    </row>
    <row r="109" spans="1:26" ht="12" customHeight="1" outlineLevel="1" thickBot="1">
      <c r="B109" s="284"/>
      <c r="C109" s="238"/>
      <c r="D109" s="238"/>
      <c r="E109" s="238"/>
      <c r="F109" s="238"/>
      <c r="G109" s="238"/>
      <c r="H109" s="238"/>
      <c r="I109" s="238"/>
      <c r="J109" s="239"/>
    </row>
    <row r="110" spans="1:26" ht="17.25" customHeight="1"/>
    <row r="111" spans="1:26" ht="17.25" customHeight="1"/>
    <row r="112" spans="1:26" ht="15" customHeight="1">
      <c r="B112" s="215" t="s">
        <v>987</v>
      </c>
    </row>
    <row r="113" spans="1:18" ht="6.6" customHeight="1"/>
    <row r="114" spans="1:18">
      <c r="B114" s="220" t="s">
        <v>988</v>
      </c>
      <c r="C114" s="242"/>
    </row>
    <row r="115" spans="1:18" s="2" customFormat="1" ht="14.25" customHeight="1" thickBot="1">
      <c r="A115" s="243" t="s">
        <v>989</v>
      </c>
      <c r="B115" s="1262"/>
      <c r="C115" s="1262"/>
      <c r="D115" s="1262"/>
      <c r="E115" s="1262"/>
      <c r="F115" s="1262"/>
      <c r="G115" s="1262"/>
      <c r="H115" s="1262"/>
      <c r="I115" s="1262"/>
      <c r="J115" s="1262"/>
      <c r="K115" s="1262"/>
      <c r="L115" s="1262"/>
      <c r="M115" s="1262"/>
      <c r="N115" s="1262"/>
      <c r="O115" s="1262"/>
      <c r="P115" s="1262"/>
      <c r="Q115" s="1262"/>
      <c r="R115" s="1262"/>
    </row>
    <row r="116" spans="1:18" ht="33.75" customHeight="1">
      <c r="B116" s="223" t="s">
        <v>968</v>
      </c>
      <c r="C116" s="1998">
        <f>個票ｰ1003!B239</f>
        <v>0</v>
      </c>
      <c r="D116" s="1999"/>
      <c r="E116" s="1999"/>
      <c r="F116" s="2000"/>
      <c r="G116" s="224" t="s">
        <v>969</v>
      </c>
      <c r="H116" s="2006">
        <v>11</v>
      </c>
      <c r="I116" s="2007"/>
      <c r="J116" s="2008"/>
    </row>
    <row r="117" spans="1:18" ht="30" customHeight="1" outlineLevel="1">
      <c r="B117" s="285" t="s">
        <v>970</v>
      </c>
      <c r="C117" s="1905"/>
      <c r="D117" s="1906"/>
      <c r="E117" s="1906"/>
      <c r="F117" s="1906"/>
      <c r="G117" s="1906"/>
      <c r="H117" s="1906"/>
      <c r="I117" s="1906"/>
      <c r="J117" s="1907"/>
    </row>
    <row r="118" spans="1:18" ht="30" customHeight="1" outlineLevel="1">
      <c r="B118" s="460" t="s">
        <v>972</v>
      </c>
      <c r="C118" s="2328"/>
      <c r="D118" s="2329"/>
      <c r="E118" s="2329"/>
      <c r="F118" s="2329"/>
      <c r="G118" s="2329"/>
      <c r="H118" s="2329"/>
      <c r="I118" s="2329"/>
      <c r="J118" s="2330"/>
    </row>
    <row r="119" spans="1:18" ht="30" customHeight="1" outlineLevel="1">
      <c r="B119" s="282" t="s">
        <v>973</v>
      </c>
      <c r="C119" s="1949"/>
      <c r="D119" s="1949"/>
      <c r="E119" s="1949"/>
      <c r="F119" s="1949"/>
      <c r="G119" s="1949"/>
      <c r="H119" s="1950"/>
      <c r="I119" s="1950"/>
      <c r="J119" s="1951"/>
    </row>
    <row r="120" spans="1:18" ht="14.25" customHeight="1" outlineLevel="1">
      <c r="B120" s="1968" t="s">
        <v>986</v>
      </c>
      <c r="C120" s="1931" t="s">
        <v>975</v>
      </c>
      <c r="D120" s="1931"/>
      <c r="E120" s="1931"/>
      <c r="F120" s="1931" t="s">
        <v>976</v>
      </c>
      <c r="G120" s="1931"/>
      <c r="H120" s="1932"/>
      <c r="I120" s="1932"/>
      <c r="J120" s="1933"/>
    </row>
    <row r="121" spans="1:18" ht="34.5" customHeight="1" outlineLevel="1">
      <c r="B121" s="1968"/>
      <c r="C121" s="194"/>
      <c r="D121" s="461" t="s">
        <v>380</v>
      </c>
      <c r="E121" s="194"/>
      <c r="F121" s="1934"/>
      <c r="G121" s="1934"/>
      <c r="H121" s="1935"/>
      <c r="I121" s="1935"/>
      <c r="J121" s="1936"/>
    </row>
    <row r="122" spans="1:18" ht="34.5" customHeight="1" outlineLevel="1">
      <c r="B122" s="1968"/>
      <c r="C122" s="194"/>
      <c r="D122" s="225" t="s">
        <v>380</v>
      </c>
      <c r="E122" s="194"/>
      <c r="F122" s="1923"/>
      <c r="G122" s="1923"/>
      <c r="H122" s="1924"/>
      <c r="I122" s="1924"/>
      <c r="J122" s="1925"/>
    </row>
    <row r="123" spans="1:18" ht="34.5" customHeight="1" outlineLevel="1">
      <c r="B123" s="1968"/>
      <c r="C123" s="194"/>
      <c r="D123" s="225" t="s">
        <v>380</v>
      </c>
      <c r="E123" s="194"/>
      <c r="F123" s="1923"/>
      <c r="G123" s="1923"/>
      <c r="H123" s="1924"/>
      <c r="I123" s="1924"/>
      <c r="J123" s="1925"/>
    </row>
    <row r="124" spans="1:18" ht="34.5" customHeight="1" outlineLevel="1">
      <c r="B124" s="1968"/>
      <c r="C124" s="194"/>
      <c r="D124" s="225" t="s">
        <v>380</v>
      </c>
      <c r="E124" s="194"/>
      <c r="F124" s="1923"/>
      <c r="G124" s="1923"/>
      <c r="H124" s="1924"/>
      <c r="I124" s="1924"/>
      <c r="J124" s="1925"/>
    </row>
    <row r="125" spans="1:18" ht="34.5" customHeight="1" outlineLevel="1">
      <c r="B125" s="1968"/>
      <c r="C125" s="194"/>
      <c r="D125" s="226" t="s">
        <v>380</v>
      </c>
      <c r="E125" s="194"/>
      <c r="F125" s="1961"/>
      <c r="G125" s="1962"/>
      <c r="H125" s="1963"/>
      <c r="I125" s="1963"/>
      <c r="J125" s="1964"/>
    </row>
    <row r="126" spans="1:18" ht="15" customHeight="1" outlineLevel="1">
      <c r="B126" s="2342" t="s">
        <v>977</v>
      </c>
      <c r="C126" s="1931" t="s">
        <v>975</v>
      </c>
      <c r="D126" s="1931"/>
      <c r="E126" s="1931"/>
      <c r="F126" s="1931" t="s">
        <v>978</v>
      </c>
      <c r="G126" s="1931"/>
      <c r="H126" s="1932"/>
      <c r="I126" s="1932"/>
      <c r="J126" s="1933"/>
    </row>
    <row r="127" spans="1:18" ht="31.5" customHeight="1" outlineLevel="1">
      <c r="B127" s="1909"/>
      <c r="C127" s="195"/>
      <c r="D127" s="227" t="s">
        <v>979</v>
      </c>
      <c r="E127" s="196"/>
      <c r="F127" s="1934"/>
      <c r="G127" s="1934"/>
      <c r="H127" s="1935"/>
      <c r="I127" s="1935"/>
      <c r="J127" s="1936"/>
    </row>
    <row r="128" spans="1:18" ht="31.5" customHeight="1" outlineLevel="1">
      <c r="B128" s="1909"/>
      <c r="C128" s="197"/>
      <c r="D128" s="228" t="s">
        <v>979</v>
      </c>
      <c r="E128" s="198"/>
      <c r="F128" s="1923"/>
      <c r="G128" s="1923"/>
      <c r="H128" s="1924"/>
      <c r="I128" s="1924"/>
      <c r="J128" s="1925"/>
    </row>
    <row r="129" spans="1:26" ht="31.5" customHeight="1" outlineLevel="1">
      <c r="B129" s="1909"/>
      <c r="C129" s="197"/>
      <c r="D129" s="228" t="s">
        <v>979</v>
      </c>
      <c r="E129" s="198"/>
      <c r="F129" s="1923"/>
      <c r="G129" s="1923"/>
      <c r="H129" s="1924"/>
      <c r="I129" s="1924"/>
      <c r="J129" s="1925"/>
    </row>
    <row r="130" spans="1:26" ht="31.5" customHeight="1" outlineLevel="1">
      <c r="B130" s="1909"/>
      <c r="C130" s="197"/>
      <c r="D130" s="228" t="s">
        <v>979</v>
      </c>
      <c r="E130" s="198"/>
      <c r="F130" s="1923"/>
      <c r="G130" s="1923"/>
      <c r="H130" s="1924"/>
      <c r="I130" s="1924"/>
      <c r="J130" s="1925"/>
    </row>
    <row r="131" spans="1:26" ht="31.5" customHeight="1" outlineLevel="1">
      <c r="B131" s="1930"/>
      <c r="C131" s="199"/>
      <c r="D131" s="229" t="s">
        <v>979</v>
      </c>
      <c r="E131" s="200"/>
      <c r="F131" s="1958"/>
      <c r="G131" s="1958"/>
      <c r="H131" s="1959"/>
      <c r="I131" s="1959"/>
      <c r="J131" s="1960"/>
    </row>
    <row r="132" spans="1:26" ht="15" customHeight="1" outlineLevel="1">
      <c r="B132" s="2335" t="s">
        <v>980</v>
      </c>
      <c r="C132" s="1911" t="s">
        <v>981</v>
      </c>
      <c r="D132" s="1912"/>
      <c r="E132" s="1913"/>
      <c r="F132" s="2336" t="s">
        <v>982</v>
      </c>
      <c r="G132" s="2337"/>
      <c r="H132" s="2337"/>
      <c r="I132" s="2337"/>
      <c r="J132" s="2338"/>
    </row>
    <row r="133" spans="1:26" ht="30" customHeight="1" outlineLevel="1">
      <c r="B133" s="1909"/>
      <c r="C133" s="197"/>
      <c r="D133" s="228" t="s">
        <v>979</v>
      </c>
      <c r="E133" s="194"/>
      <c r="F133" s="2339"/>
      <c r="G133" s="2339"/>
      <c r="H133" s="2340"/>
      <c r="I133" s="2340"/>
      <c r="J133" s="2341"/>
    </row>
    <row r="134" spans="1:26" ht="30" customHeight="1" outlineLevel="1">
      <c r="B134" s="1909"/>
      <c r="C134" s="197"/>
      <c r="D134" s="228" t="s">
        <v>979</v>
      </c>
      <c r="E134" s="194"/>
      <c r="F134" s="1923"/>
      <c r="G134" s="1923"/>
      <c r="H134" s="1924"/>
      <c r="I134" s="1924"/>
      <c r="J134" s="1925"/>
    </row>
    <row r="135" spans="1:26" ht="30" customHeight="1" outlineLevel="1">
      <c r="B135" s="1909"/>
      <c r="C135" s="197"/>
      <c r="D135" s="228" t="s">
        <v>979</v>
      </c>
      <c r="E135" s="194"/>
      <c r="F135" s="1923"/>
      <c r="G135" s="1923"/>
      <c r="H135" s="1924"/>
      <c r="I135" s="1924"/>
      <c r="J135" s="1925"/>
    </row>
    <row r="136" spans="1:26" ht="30" customHeight="1" outlineLevel="1" thickBot="1">
      <c r="B136" s="1910"/>
      <c r="C136" s="201"/>
      <c r="D136" s="230" t="s">
        <v>979</v>
      </c>
      <c r="E136" s="202"/>
      <c r="F136" s="1926"/>
      <c r="G136" s="1926"/>
      <c r="H136" s="1927"/>
      <c r="I136" s="1927"/>
      <c r="J136" s="1928"/>
    </row>
    <row r="137" spans="1:26" s="222" customFormat="1" ht="18.75" customHeight="1" outlineLevel="1" thickBot="1">
      <c r="A137" s="218"/>
      <c r="B137" s="231"/>
      <c r="C137" s="218"/>
      <c r="D137" s="218"/>
      <c r="E137" s="218"/>
      <c r="F137" s="218"/>
      <c r="G137" s="219"/>
      <c r="H137" s="219"/>
      <c r="I137" s="219"/>
      <c r="J137" s="219"/>
      <c r="K137" s="219"/>
      <c r="L137" s="219"/>
      <c r="M137" s="220"/>
      <c r="N137" s="2011"/>
      <c r="O137" s="2011"/>
      <c r="P137" s="2011"/>
      <c r="Q137" s="2011"/>
      <c r="R137" s="221"/>
      <c r="V137" s="220"/>
      <c r="W137" s="220"/>
      <c r="X137" s="220"/>
      <c r="Y137" s="220"/>
      <c r="Z137" s="221"/>
    </row>
    <row r="138" spans="1:26" ht="18.75" customHeight="1" outlineLevel="1">
      <c r="B138" s="2015" t="s">
        <v>983</v>
      </c>
      <c r="C138" s="2017"/>
      <c r="D138" s="2018"/>
      <c r="E138" s="2018"/>
      <c r="F138" s="2018"/>
      <c r="G138" s="2018"/>
      <c r="H138" s="2018"/>
      <c r="I138" s="2018"/>
      <c r="J138" s="2019"/>
    </row>
    <row r="139" spans="1:26" ht="18.75" customHeight="1" outlineLevel="1">
      <c r="B139" s="1938"/>
      <c r="C139" s="1943"/>
      <c r="D139" s="1944"/>
      <c r="E139" s="1944"/>
      <c r="F139" s="1944"/>
      <c r="G139" s="1944"/>
      <c r="H139" s="1944"/>
      <c r="I139" s="1944"/>
      <c r="J139" s="1945"/>
    </row>
    <row r="140" spans="1:26" ht="18.75" customHeight="1" outlineLevel="1">
      <c r="B140" s="2016"/>
      <c r="C140" s="2020"/>
      <c r="D140" s="2021"/>
      <c r="E140" s="2021"/>
      <c r="F140" s="2021"/>
      <c r="G140" s="2021"/>
      <c r="H140" s="2021"/>
      <c r="I140" s="2021"/>
      <c r="J140" s="2022"/>
    </row>
    <row r="141" spans="1:26" ht="18.75" customHeight="1" outlineLevel="1">
      <c r="B141" s="2331" t="s">
        <v>984</v>
      </c>
      <c r="C141" s="2332"/>
      <c r="D141" s="2333"/>
      <c r="E141" s="2333"/>
      <c r="F141" s="2333"/>
      <c r="G141" s="2333"/>
      <c r="H141" s="2333"/>
      <c r="I141" s="2333"/>
      <c r="J141" s="2334"/>
    </row>
    <row r="142" spans="1:26" ht="18.75" customHeight="1" outlineLevel="1">
      <c r="B142" s="1938"/>
      <c r="C142" s="1943"/>
      <c r="D142" s="1944"/>
      <c r="E142" s="1944"/>
      <c r="F142" s="1944"/>
      <c r="G142" s="1944"/>
      <c r="H142" s="1944"/>
      <c r="I142" s="1944"/>
      <c r="J142" s="1945"/>
    </row>
    <row r="143" spans="1:26" ht="18.75" customHeight="1" outlineLevel="1" thickBot="1">
      <c r="B143" s="1939"/>
      <c r="C143" s="1946"/>
      <c r="D143" s="1947"/>
      <c r="E143" s="1947"/>
      <c r="F143" s="1947"/>
      <c r="G143" s="1947"/>
      <c r="H143" s="1947"/>
      <c r="I143" s="1947"/>
      <c r="J143" s="1948"/>
    </row>
    <row r="144" spans="1:26" ht="18.75" customHeight="1" outlineLevel="1" thickBot="1">
      <c r="B144" s="232"/>
      <c r="C144" s="233"/>
      <c r="D144" s="233"/>
      <c r="E144" s="233"/>
      <c r="F144" s="233"/>
      <c r="G144" s="233"/>
      <c r="H144" s="233"/>
      <c r="I144" s="233"/>
      <c r="J144" s="233"/>
    </row>
    <row r="145" spans="2:11" ht="18.75" customHeight="1" outlineLevel="1">
      <c r="B145" s="234" t="s">
        <v>985</v>
      </c>
      <c r="C145" s="235"/>
      <c r="D145" s="235"/>
      <c r="E145" s="235"/>
      <c r="F145" s="236"/>
      <c r="G145" s="236"/>
      <c r="H145" s="236"/>
      <c r="I145" s="236"/>
      <c r="J145" s="237"/>
    </row>
    <row r="146" spans="2:11" ht="18.75" customHeight="1" outlineLevel="1">
      <c r="B146" s="1896"/>
      <c r="C146" s="1897"/>
      <c r="D146" s="1897"/>
      <c r="E146" s="1897"/>
      <c r="F146" s="1897"/>
      <c r="G146" s="1897"/>
      <c r="H146" s="1897"/>
      <c r="I146" s="1897"/>
      <c r="J146" s="1898"/>
    </row>
    <row r="147" spans="2:11" ht="12" customHeight="1" outlineLevel="1" thickBot="1">
      <c r="B147" s="284"/>
      <c r="C147" s="238"/>
      <c r="D147" s="238"/>
      <c r="E147" s="238"/>
      <c r="F147" s="238"/>
      <c r="G147" s="238"/>
      <c r="H147" s="238"/>
      <c r="I147" s="238"/>
      <c r="J147" s="239"/>
    </row>
    <row r="150" spans="2:11" ht="17.25" customHeight="1">
      <c r="B150" s="462"/>
      <c r="C150" s="462"/>
      <c r="D150" s="462"/>
      <c r="E150" s="462"/>
      <c r="F150" s="462"/>
      <c r="G150" s="462"/>
      <c r="H150" s="462"/>
      <c r="I150" s="462"/>
      <c r="J150" s="462"/>
      <c r="K150" s="462"/>
    </row>
    <row r="151" spans="2:11" ht="33.75" customHeight="1">
      <c r="B151" s="240" t="s">
        <v>968</v>
      </c>
      <c r="C151" s="1902">
        <f>個票ｰ1003!B240</f>
        <v>0</v>
      </c>
      <c r="D151" s="2311"/>
      <c r="E151" s="2311"/>
      <c r="F151" s="2312"/>
      <c r="G151" s="241" t="s">
        <v>969</v>
      </c>
      <c r="H151" s="1899">
        <v>12</v>
      </c>
      <c r="I151" s="2317"/>
      <c r="J151" s="1901"/>
    </row>
    <row r="152" spans="2:11" ht="30" customHeight="1" outlineLevel="1">
      <c r="B152" s="285" t="s">
        <v>970</v>
      </c>
      <c r="C152" s="1905"/>
      <c r="D152" s="1906"/>
      <c r="E152" s="1906"/>
      <c r="F152" s="1906"/>
      <c r="G152" s="1906"/>
      <c r="H152" s="1906"/>
      <c r="I152" s="1906"/>
      <c r="J152" s="1907"/>
    </row>
    <row r="153" spans="2:11" ht="30" customHeight="1" outlineLevel="1">
      <c r="B153" s="460" t="s">
        <v>972</v>
      </c>
      <c r="C153" s="2328"/>
      <c r="D153" s="2329"/>
      <c r="E153" s="2329"/>
      <c r="F153" s="2329"/>
      <c r="G153" s="2329"/>
      <c r="H153" s="2329"/>
      <c r="I153" s="2329"/>
      <c r="J153" s="2330"/>
    </row>
    <row r="154" spans="2:11" ht="30" customHeight="1" outlineLevel="1">
      <c r="B154" s="282" t="s">
        <v>973</v>
      </c>
      <c r="C154" s="1949"/>
      <c r="D154" s="1949"/>
      <c r="E154" s="1949"/>
      <c r="F154" s="1949"/>
      <c r="G154" s="1949"/>
      <c r="H154" s="1950"/>
      <c r="I154" s="1950"/>
      <c r="J154" s="1951"/>
    </row>
    <row r="155" spans="2:11" ht="14.25" customHeight="1" outlineLevel="1">
      <c r="B155" s="1968" t="s">
        <v>986</v>
      </c>
      <c r="C155" s="1931" t="s">
        <v>975</v>
      </c>
      <c r="D155" s="1931"/>
      <c r="E155" s="1931"/>
      <c r="F155" s="1931" t="s">
        <v>976</v>
      </c>
      <c r="G155" s="1931"/>
      <c r="H155" s="1932"/>
      <c r="I155" s="1932"/>
      <c r="J155" s="1933"/>
    </row>
    <row r="156" spans="2:11" ht="34.5" customHeight="1" outlineLevel="1">
      <c r="B156" s="1968"/>
      <c r="C156" s="194"/>
      <c r="D156" s="461" t="s">
        <v>380</v>
      </c>
      <c r="E156" s="194"/>
      <c r="F156" s="1934"/>
      <c r="G156" s="1934"/>
      <c r="H156" s="1935"/>
      <c r="I156" s="1935"/>
      <c r="J156" s="1936"/>
    </row>
    <row r="157" spans="2:11" ht="34.5" customHeight="1" outlineLevel="1">
      <c r="B157" s="1968"/>
      <c r="C157" s="194"/>
      <c r="D157" s="225" t="s">
        <v>380</v>
      </c>
      <c r="E157" s="194"/>
      <c r="F157" s="1923"/>
      <c r="G157" s="1923"/>
      <c r="H157" s="1924"/>
      <c r="I157" s="1924"/>
      <c r="J157" s="1925"/>
    </row>
    <row r="158" spans="2:11" ht="34.5" customHeight="1" outlineLevel="1">
      <c r="B158" s="1968"/>
      <c r="C158" s="194"/>
      <c r="D158" s="225" t="s">
        <v>380</v>
      </c>
      <c r="E158" s="194"/>
      <c r="F158" s="1923"/>
      <c r="G158" s="1923"/>
      <c r="H158" s="1924"/>
      <c r="I158" s="1924"/>
      <c r="J158" s="1925"/>
    </row>
    <row r="159" spans="2:11" ht="34.5" customHeight="1" outlineLevel="1">
      <c r="B159" s="1968"/>
      <c r="C159" s="194"/>
      <c r="D159" s="225" t="s">
        <v>380</v>
      </c>
      <c r="E159" s="194"/>
      <c r="F159" s="1923"/>
      <c r="G159" s="1923"/>
      <c r="H159" s="1924"/>
      <c r="I159" s="1924"/>
      <c r="J159" s="1925"/>
    </row>
    <row r="160" spans="2:11" ht="34.5" customHeight="1" outlineLevel="1">
      <c r="B160" s="1968"/>
      <c r="C160" s="194"/>
      <c r="D160" s="226" t="s">
        <v>380</v>
      </c>
      <c r="E160" s="194"/>
      <c r="F160" s="1961"/>
      <c r="G160" s="1962"/>
      <c r="H160" s="1963"/>
      <c r="I160" s="1963"/>
      <c r="J160" s="1964"/>
    </row>
    <row r="161" spans="1:26" ht="15" customHeight="1" outlineLevel="1">
      <c r="B161" s="2342" t="s">
        <v>977</v>
      </c>
      <c r="C161" s="2026" t="s">
        <v>975</v>
      </c>
      <c r="D161" s="2026"/>
      <c r="E161" s="2026"/>
      <c r="F161" s="2026" t="s">
        <v>978</v>
      </c>
      <c r="G161" s="2026"/>
      <c r="H161" s="2027"/>
      <c r="I161" s="2027"/>
      <c r="J161" s="2028"/>
    </row>
    <row r="162" spans="1:26" ht="31.5" customHeight="1" outlineLevel="1">
      <c r="B162" s="1909"/>
      <c r="C162" s="195"/>
      <c r="D162" s="227" t="s">
        <v>979</v>
      </c>
      <c r="E162" s="196"/>
      <c r="F162" s="1934"/>
      <c r="G162" s="1934"/>
      <c r="H162" s="1935"/>
      <c r="I162" s="1935"/>
      <c r="J162" s="1936"/>
    </row>
    <row r="163" spans="1:26" ht="31.5" customHeight="1" outlineLevel="1">
      <c r="B163" s="1909"/>
      <c r="C163" s="197"/>
      <c r="D163" s="228" t="s">
        <v>979</v>
      </c>
      <c r="E163" s="198"/>
      <c r="F163" s="1923"/>
      <c r="G163" s="1923"/>
      <c r="H163" s="1924"/>
      <c r="I163" s="1924"/>
      <c r="J163" s="1925"/>
    </row>
    <row r="164" spans="1:26" ht="31.5" customHeight="1" outlineLevel="1">
      <c r="B164" s="1909"/>
      <c r="C164" s="197"/>
      <c r="D164" s="228" t="s">
        <v>979</v>
      </c>
      <c r="E164" s="198"/>
      <c r="F164" s="1923"/>
      <c r="G164" s="1923"/>
      <c r="H164" s="1924"/>
      <c r="I164" s="1924"/>
      <c r="J164" s="1925"/>
    </row>
    <row r="165" spans="1:26" ht="31.5" customHeight="1" outlineLevel="1">
      <c r="B165" s="1909"/>
      <c r="C165" s="197"/>
      <c r="D165" s="228" t="s">
        <v>979</v>
      </c>
      <c r="E165" s="198"/>
      <c r="F165" s="1923"/>
      <c r="G165" s="1923"/>
      <c r="H165" s="1924"/>
      <c r="I165" s="1924"/>
      <c r="J165" s="1925"/>
    </row>
    <row r="166" spans="1:26" ht="31.5" customHeight="1" outlineLevel="1">
      <c r="B166" s="1930"/>
      <c r="C166" s="199"/>
      <c r="D166" s="229" t="s">
        <v>979</v>
      </c>
      <c r="E166" s="200"/>
      <c r="F166" s="1958"/>
      <c r="G166" s="1958"/>
      <c r="H166" s="1959"/>
      <c r="I166" s="1959"/>
      <c r="J166" s="1960"/>
    </row>
    <row r="167" spans="1:26" ht="15" customHeight="1" outlineLevel="1">
      <c r="B167" s="2335" t="s">
        <v>980</v>
      </c>
      <c r="C167" s="1911" t="s">
        <v>981</v>
      </c>
      <c r="D167" s="1912"/>
      <c r="E167" s="1913"/>
      <c r="F167" s="2336" t="s">
        <v>982</v>
      </c>
      <c r="G167" s="2337"/>
      <c r="H167" s="2337"/>
      <c r="I167" s="2337"/>
      <c r="J167" s="2338"/>
    </row>
    <row r="168" spans="1:26" ht="30" customHeight="1" outlineLevel="1">
      <c r="B168" s="1909"/>
      <c r="C168" s="197"/>
      <c r="D168" s="228" t="s">
        <v>979</v>
      </c>
      <c r="E168" s="194"/>
      <c r="F168" s="2339"/>
      <c r="G168" s="2339"/>
      <c r="H168" s="2340"/>
      <c r="I168" s="2340"/>
      <c r="J168" s="2341"/>
    </row>
    <row r="169" spans="1:26" ht="30" customHeight="1" outlineLevel="1">
      <c r="B169" s="1909"/>
      <c r="C169" s="197"/>
      <c r="D169" s="228" t="s">
        <v>979</v>
      </c>
      <c r="E169" s="194"/>
      <c r="F169" s="1923"/>
      <c r="G169" s="1923"/>
      <c r="H169" s="1924"/>
      <c r="I169" s="1924"/>
      <c r="J169" s="1925"/>
    </row>
    <row r="170" spans="1:26" ht="30" customHeight="1" outlineLevel="1">
      <c r="B170" s="1909"/>
      <c r="C170" s="197"/>
      <c r="D170" s="228" t="s">
        <v>979</v>
      </c>
      <c r="E170" s="194"/>
      <c r="F170" s="1923"/>
      <c r="G170" s="1923"/>
      <c r="H170" s="1924"/>
      <c r="I170" s="1924"/>
      <c r="J170" s="1925"/>
    </row>
    <row r="171" spans="1:26" ht="30" customHeight="1" outlineLevel="1" thickBot="1">
      <c r="B171" s="1910"/>
      <c r="C171" s="201"/>
      <c r="D171" s="230" t="s">
        <v>979</v>
      </c>
      <c r="E171" s="202"/>
      <c r="F171" s="1926"/>
      <c r="G171" s="1926"/>
      <c r="H171" s="1927"/>
      <c r="I171" s="1927"/>
      <c r="J171" s="1928"/>
    </row>
    <row r="172" spans="1:26" s="222" customFormat="1" ht="18.75" customHeight="1" outlineLevel="1" thickBot="1">
      <c r="A172" s="218"/>
      <c r="B172" s="231"/>
      <c r="C172" s="218"/>
      <c r="D172" s="218"/>
      <c r="E172" s="218"/>
      <c r="F172" s="218"/>
      <c r="G172" s="219"/>
      <c r="H172" s="219"/>
      <c r="I172" s="219"/>
      <c r="J172" s="219"/>
      <c r="K172" s="219"/>
      <c r="L172" s="219"/>
      <c r="M172" s="220"/>
      <c r="N172" s="2011"/>
      <c r="O172" s="2011"/>
      <c r="P172" s="2011"/>
      <c r="Q172" s="2011"/>
      <c r="R172" s="221"/>
      <c r="V172" s="220"/>
      <c r="W172" s="220"/>
      <c r="X172" s="220"/>
      <c r="Y172" s="220"/>
      <c r="Z172" s="221"/>
    </row>
    <row r="173" spans="1:26" ht="18.75" customHeight="1" outlineLevel="1">
      <c r="B173" s="2015" t="s">
        <v>983</v>
      </c>
      <c r="C173" s="2017"/>
      <c r="D173" s="2018"/>
      <c r="E173" s="2018"/>
      <c r="F173" s="2018"/>
      <c r="G173" s="2018"/>
      <c r="H173" s="2018"/>
      <c r="I173" s="2018"/>
      <c r="J173" s="2019"/>
    </row>
    <row r="174" spans="1:26" ht="18.75" customHeight="1" outlineLevel="1">
      <c r="B174" s="1938"/>
      <c r="C174" s="1943"/>
      <c r="D174" s="1944"/>
      <c r="E174" s="1944"/>
      <c r="F174" s="1944"/>
      <c r="G174" s="1944"/>
      <c r="H174" s="1944"/>
      <c r="I174" s="1944"/>
      <c r="J174" s="1945"/>
    </row>
    <row r="175" spans="1:26" ht="18.75" customHeight="1" outlineLevel="1">
      <c r="B175" s="2016"/>
      <c r="C175" s="2020"/>
      <c r="D175" s="2021"/>
      <c r="E175" s="2021"/>
      <c r="F175" s="2021"/>
      <c r="G175" s="2021"/>
      <c r="H175" s="2021"/>
      <c r="I175" s="2021"/>
      <c r="J175" s="2022"/>
    </row>
    <row r="176" spans="1:26" ht="18.75" customHeight="1" outlineLevel="1">
      <c r="B176" s="2331" t="s">
        <v>984</v>
      </c>
      <c r="C176" s="2332"/>
      <c r="D176" s="2333"/>
      <c r="E176" s="2333"/>
      <c r="F176" s="2333"/>
      <c r="G176" s="2333"/>
      <c r="H176" s="2333"/>
      <c r="I176" s="2333"/>
      <c r="J176" s="2334"/>
    </row>
    <row r="177" spans="2:10" ht="18.75" customHeight="1" outlineLevel="1">
      <c r="B177" s="1938"/>
      <c r="C177" s="1943"/>
      <c r="D177" s="1944"/>
      <c r="E177" s="1944"/>
      <c r="F177" s="1944"/>
      <c r="G177" s="1944"/>
      <c r="H177" s="1944"/>
      <c r="I177" s="1944"/>
      <c r="J177" s="1945"/>
    </row>
    <row r="178" spans="2:10" ht="18.75" customHeight="1" outlineLevel="1" thickBot="1">
      <c r="B178" s="1939"/>
      <c r="C178" s="1946"/>
      <c r="D178" s="1947"/>
      <c r="E178" s="1947"/>
      <c r="F178" s="1947"/>
      <c r="G178" s="1947"/>
      <c r="H178" s="1947"/>
      <c r="I178" s="1947"/>
      <c r="J178" s="1948"/>
    </row>
    <row r="179" spans="2:10" ht="18.75" customHeight="1" outlineLevel="1" thickBot="1">
      <c r="B179" s="232"/>
      <c r="C179" s="233"/>
      <c r="D179" s="233"/>
      <c r="E179" s="233"/>
      <c r="F179" s="233"/>
      <c r="G179" s="233"/>
      <c r="H179" s="233"/>
      <c r="I179" s="233"/>
      <c r="J179" s="233"/>
    </row>
    <row r="180" spans="2:10" ht="18.75" customHeight="1" outlineLevel="1">
      <c r="B180" s="234" t="s">
        <v>985</v>
      </c>
      <c r="C180" s="235"/>
      <c r="D180" s="235"/>
      <c r="E180" s="235"/>
      <c r="F180" s="236"/>
      <c r="G180" s="236"/>
      <c r="H180" s="236"/>
      <c r="I180" s="236"/>
      <c r="J180" s="237"/>
    </row>
    <row r="181" spans="2:10" ht="18.75" customHeight="1" outlineLevel="1">
      <c r="B181" s="1896"/>
      <c r="C181" s="1897"/>
      <c r="D181" s="1897"/>
      <c r="E181" s="1897"/>
      <c r="F181" s="1897"/>
      <c r="G181" s="1897"/>
      <c r="H181" s="1897"/>
      <c r="I181" s="1897"/>
      <c r="J181" s="1898"/>
    </row>
    <row r="182" spans="2:10" ht="12" customHeight="1" outlineLevel="1" thickBot="1">
      <c r="B182" s="284"/>
      <c r="C182" s="238"/>
      <c r="D182" s="238"/>
      <c r="E182" s="238"/>
      <c r="F182" s="238"/>
      <c r="G182" s="238"/>
      <c r="H182" s="238"/>
      <c r="I182" s="238"/>
      <c r="J182" s="239"/>
    </row>
    <row r="183" spans="2:10" ht="17.25" customHeight="1"/>
    <row r="185" spans="2:10" ht="33.75" customHeight="1">
      <c r="B185" s="240" t="s">
        <v>968</v>
      </c>
      <c r="C185" s="1902">
        <f>個票ｰ1003!B241</f>
        <v>0</v>
      </c>
      <c r="D185" s="2311"/>
      <c r="E185" s="2311"/>
      <c r="F185" s="2312"/>
      <c r="G185" s="241" t="s">
        <v>969</v>
      </c>
      <c r="H185" s="1899">
        <v>13</v>
      </c>
      <c r="I185" s="2317"/>
      <c r="J185" s="1901"/>
    </row>
    <row r="186" spans="2:10" ht="30" customHeight="1" outlineLevel="1">
      <c r="B186" s="285" t="s">
        <v>970</v>
      </c>
      <c r="C186" s="1905"/>
      <c r="D186" s="1906"/>
      <c r="E186" s="1906"/>
      <c r="F186" s="1906"/>
      <c r="G186" s="1906"/>
      <c r="H186" s="1906"/>
      <c r="I186" s="1906"/>
      <c r="J186" s="1907"/>
    </row>
    <row r="187" spans="2:10" ht="30" customHeight="1" outlineLevel="1">
      <c r="B187" s="460" t="s">
        <v>972</v>
      </c>
      <c r="C187" s="2328"/>
      <c r="D187" s="2329"/>
      <c r="E187" s="2329"/>
      <c r="F187" s="2329"/>
      <c r="G187" s="2329"/>
      <c r="H187" s="2329"/>
      <c r="I187" s="2329"/>
      <c r="J187" s="2330"/>
    </row>
    <row r="188" spans="2:10" ht="30" customHeight="1" outlineLevel="1">
      <c r="B188" s="282" t="s">
        <v>973</v>
      </c>
      <c r="C188" s="1949"/>
      <c r="D188" s="1949"/>
      <c r="E188" s="1949"/>
      <c r="F188" s="1949"/>
      <c r="G188" s="1949"/>
      <c r="H188" s="1950"/>
      <c r="I188" s="1950"/>
      <c r="J188" s="1951"/>
    </row>
    <row r="189" spans="2:10" ht="14.25" customHeight="1" outlineLevel="1">
      <c r="B189" s="2029" t="s">
        <v>990</v>
      </c>
      <c r="C189" s="1931" t="s">
        <v>975</v>
      </c>
      <c r="D189" s="1931"/>
      <c r="E189" s="1931"/>
      <c r="F189" s="1931" t="s">
        <v>976</v>
      </c>
      <c r="G189" s="1931"/>
      <c r="H189" s="1932"/>
      <c r="I189" s="1932"/>
      <c r="J189" s="1933"/>
    </row>
    <row r="190" spans="2:10" ht="34.5" customHeight="1" outlineLevel="1">
      <c r="B190" s="2029"/>
      <c r="C190" s="194"/>
      <c r="D190" s="461" t="s">
        <v>380</v>
      </c>
      <c r="E190" s="194"/>
      <c r="F190" s="1934"/>
      <c r="G190" s="1934"/>
      <c r="H190" s="1935"/>
      <c r="I190" s="1935"/>
      <c r="J190" s="1936"/>
    </row>
    <row r="191" spans="2:10" ht="34.5" customHeight="1" outlineLevel="1">
      <c r="B191" s="2029"/>
      <c r="C191" s="194"/>
      <c r="D191" s="225" t="s">
        <v>380</v>
      </c>
      <c r="E191" s="194"/>
      <c r="F191" s="1923"/>
      <c r="G191" s="1923"/>
      <c r="H191" s="1924"/>
      <c r="I191" s="1924"/>
      <c r="J191" s="1925"/>
    </row>
    <row r="192" spans="2:10" ht="34.5" customHeight="1" outlineLevel="1">
      <c r="B192" s="2029"/>
      <c r="C192" s="194"/>
      <c r="D192" s="225" t="s">
        <v>380</v>
      </c>
      <c r="E192" s="194"/>
      <c r="F192" s="1923"/>
      <c r="G192" s="1923"/>
      <c r="H192" s="1924"/>
      <c r="I192" s="1924"/>
      <c r="J192" s="1925"/>
    </row>
    <row r="193" spans="1:26" ht="34.5" customHeight="1" outlineLevel="1">
      <c r="B193" s="2029"/>
      <c r="C193" s="194"/>
      <c r="D193" s="225" t="s">
        <v>380</v>
      </c>
      <c r="E193" s="194"/>
      <c r="F193" s="1923"/>
      <c r="G193" s="1923"/>
      <c r="H193" s="1924"/>
      <c r="I193" s="1924"/>
      <c r="J193" s="1925"/>
    </row>
    <row r="194" spans="1:26" ht="34.5" customHeight="1" outlineLevel="1">
      <c r="B194" s="2029"/>
      <c r="C194" s="194"/>
      <c r="D194" s="226" t="s">
        <v>380</v>
      </c>
      <c r="E194" s="194"/>
      <c r="F194" s="1961"/>
      <c r="G194" s="1962"/>
      <c r="H194" s="1963"/>
      <c r="I194" s="1963"/>
      <c r="J194" s="1964"/>
    </row>
    <row r="195" spans="1:26" ht="15" customHeight="1" outlineLevel="1">
      <c r="B195" s="2343" t="s">
        <v>991</v>
      </c>
      <c r="C195" s="1931" t="s">
        <v>975</v>
      </c>
      <c r="D195" s="1931"/>
      <c r="E195" s="1931"/>
      <c r="F195" s="1931" t="s">
        <v>978</v>
      </c>
      <c r="G195" s="1931"/>
      <c r="H195" s="1932"/>
      <c r="I195" s="1932"/>
      <c r="J195" s="1933"/>
    </row>
    <row r="196" spans="1:26" ht="31.5" customHeight="1" outlineLevel="1">
      <c r="B196" s="2031"/>
      <c r="C196" s="195"/>
      <c r="D196" s="227" t="s">
        <v>979</v>
      </c>
      <c r="E196" s="196"/>
      <c r="F196" s="1934"/>
      <c r="G196" s="1934"/>
      <c r="H196" s="1935"/>
      <c r="I196" s="1935"/>
      <c r="J196" s="1936"/>
    </row>
    <row r="197" spans="1:26" ht="31.5" customHeight="1" outlineLevel="1">
      <c r="B197" s="2031"/>
      <c r="C197" s="197"/>
      <c r="D197" s="228" t="s">
        <v>979</v>
      </c>
      <c r="E197" s="198"/>
      <c r="F197" s="1923"/>
      <c r="G197" s="1923"/>
      <c r="H197" s="1924"/>
      <c r="I197" s="1924"/>
      <c r="J197" s="1925"/>
    </row>
    <row r="198" spans="1:26" ht="31.5" customHeight="1" outlineLevel="1">
      <c r="B198" s="2031"/>
      <c r="C198" s="197"/>
      <c r="D198" s="228" t="s">
        <v>979</v>
      </c>
      <c r="E198" s="198"/>
      <c r="F198" s="1923"/>
      <c r="G198" s="1923"/>
      <c r="H198" s="1924"/>
      <c r="I198" s="1924"/>
      <c r="J198" s="1925"/>
    </row>
    <row r="199" spans="1:26" ht="31.5" customHeight="1" outlineLevel="1">
      <c r="B199" s="2031"/>
      <c r="C199" s="197"/>
      <c r="D199" s="228" t="s">
        <v>979</v>
      </c>
      <c r="E199" s="198"/>
      <c r="F199" s="1923"/>
      <c r="G199" s="1923"/>
      <c r="H199" s="1924"/>
      <c r="I199" s="1924"/>
      <c r="J199" s="1925"/>
    </row>
    <row r="200" spans="1:26" ht="31.5" customHeight="1" outlineLevel="1">
      <c r="B200" s="2032"/>
      <c r="C200" s="199"/>
      <c r="D200" s="229" t="s">
        <v>979</v>
      </c>
      <c r="E200" s="200"/>
      <c r="F200" s="1958"/>
      <c r="G200" s="1958"/>
      <c r="H200" s="1959"/>
      <c r="I200" s="1959"/>
      <c r="J200" s="1960"/>
    </row>
    <row r="201" spans="1:26" ht="15" customHeight="1" outlineLevel="1">
      <c r="B201" s="2335" t="s">
        <v>992</v>
      </c>
      <c r="C201" s="1911" t="s">
        <v>981</v>
      </c>
      <c r="D201" s="1912"/>
      <c r="E201" s="1913"/>
      <c r="F201" s="2336" t="s">
        <v>982</v>
      </c>
      <c r="G201" s="2337"/>
      <c r="H201" s="2337"/>
      <c r="I201" s="2337"/>
      <c r="J201" s="2338"/>
    </row>
    <row r="202" spans="1:26" ht="30" customHeight="1" outlineLevel="1">
      <c r="B202" s="1909"/>
      <c r="C202" s="197"/>
      <c r="D202" s="228" t="s">
        <v>979</v>
      </c>
      <c r="E202" s="194"/>
      <c r="F202" s="2339"/>
      <c r="G202" s="2339"/>
      <c r="H202" s="2340"/>
      <c r="I202" s="2340"/>
      <c r="J202" s="2341"/>
    </row>
    <row r="203" spans="1:26" ht="30" customHeight="1" outlineLevel="1">
      <c r="B203" s="1909"/>
      <c r="C203" s="197"/>
      <c r="D203" s="228" t="s">
        <v>979</v>
      </c>
      <c r="E203" s="194"/>
      <c r="F203" s="1923"/>
      <c r="G203" s="1923"/>
      <c r="H203" s="1924"/>
      <c r="I203" s="1924"/>
      <c r="J203" s="1925"/>
    </row>
    <row r="204" spans="1:26" ht="30" customHeight="1" outlineLevel="1">
      <c r="B204" s="1909"/>
      <c r="C204" s="197"/>
      <c r="D204" s="228" t="s">
        <v>979</v>
      </c>
      <c r="E204" s="194"/>
      <c r="F204" s="1923"/>
      <c r="G204" s="1923"/>
      <c r="H204" s="1924"/>
      <c r="I204" s="1924"/>
      <c r="J204" s="1925"/>
    </row>
    <row r="205" spans="1:26" ht="30" customHeight="1" outlineLevel="1" thickBot="1">
      <c r="B205" s="1910"/>
      <c r="C205" s="201"/>
      <c r="D205" s="230" t="s">
        <v>979</v>
      </c>
      <c r="E205" s="202"/>
      <c r="F205" s="1926"/>
      <c r="G205" s="1926"/>
      <c r="H205" s="1927"/>
      <c r="I205" s="1927"/>
      <c r="J205" s="1928"/>
    </row>
    <row r="206" spans="1:26" s="222" customFormat="1" ht="18.75" customHeight="1" outlineLevel="1" thickBot="1">
      <c r="A206" s="218"/>
      <c r="B206" s="231"/>
      <c r="C206" s="218"/>
      <c r="D206" s="218"/>
      <c r="E206" s="218"/>
      <c r="F206" s="218"/>
      <c r="G206" s="219"/>
      <c r="H206" s="219"/>
      <c r="I206" s="219"/>
      <c r="J206" s="219"/>
      <c r="K206" s="219"/>
      <c r="L206" s="219"/>
      <c r="M206" s="220"/>
      <c r="N206" s="2011"/>
      <c r="O206" s="2011"/>
      <c r="P206" s="2011"/>
      <c r="Q206" s="2011"/>
      <c r="R206" s="221"/>
      <c r="V206" s="220"/>
      <c r="W206" s="220"/>
      <c r="X206" s="220"/>
      <c r="Y206" s="220"/>
      <c r="Z206" s="221"/>
    </row>
    <row r="207" spans="1:26" ht="18.75" customHeight="1" outlineLevel="1">
      <c r="B207" s="2015" t="s">
        <v>983</v>
      </c>
      <c r="C207" s="2017"/>
      <c r="D207" s="2018"/>
      <c r="E207" s="2018"/>
      <c r="F207" s="2018"/>
      <c r="G207" s="2018"/>
      <c r="H207" s="2018"/>
      <c r="I207" s="2018"/>
      <c r="J207" s="2019"/>
    </row>
    <row r="208" spans="1:26" ht="18.75" customHeight="1" outlineLevel="1">
      <c r="B208" s="1938"/>
      <c r="C208" s="1943"/>
      <c r="D208" s="1944"/>
      <c r="E208" s="1944"/>
      <c r="F208" s="1944"/>
      <c r="G208" s="1944"/>
      <c r="H208" s="1944"/>
      <c r="I208" s="1944"/>
      <c r="J208" s="1945"/>
    </row>
    <row r="209" spans="2:10" ht="18.75" customHeight="1" outlineLevel="1">
      <c r="B209" s="2016"/>
      <c r="C209" s="2020"/>
      <c r="D209" s="2021"/>
      <c r="E209" s="2021"/>
      <c r="F209" s="2021"/>
      <c r="G209" s="2021"/>
      <c r="H209" s="2021"/>
      <c r="I209" s="2021"/>
      <c r="J209" s="2022"/>
    </row>
    <row r="210" spans="2:10" ht="18.75" customHeight="1" outlineLevel="1">
      <c r="B210" s="2331" t="s">
        <v>984</v>
      </c>
      <c r="C210" s="2332"/>
      <c r="D210" s="2333"/>
      <c r="E210" s="2333"/>
      <c r="F210" s="2333"/>
      <c r="G210" s="2333"/>
      <c r="H210" s="2333"/>
      <c r="I210" s="2333"/>
      <c r="J210" s="2334"/>
    </row>
    <row r="211" spans="2:10" ht="18.75" customHeight="1" outlineLevel="1">
      <c r="B211" s="1938"/>
      <c r="C211" s="1943"/>
      <c r="D211" s="1944"/>
      <c r="E211" s="1944"/>
      <c r="F211" s="1944"/>
      <c r="G211" s="1944"/>
      <c r="H211" s="1944"/>
      <c r="I211" s="1944"/>
      <c r="J211" s="1945"/>
    </row>
    <row r="212" spans="2:10" ht="18.75" customHeight="1" outlineLevel="1" thickBot="1">
      <c r="B212" s="1939"/>
      <c r="C212" s="1946"/>
      <c r="D212" s="1947"/>
      <c r="E212" s="1947"/>
      <c r="F212" s="1947"/>
      <c r="G212" s="1947"/>
      <c r="H212" s="1947"/>
      <c r="I212" s="1947"/>
      <c r="J212" s="1948"/>
    </row>
    <row r="213" spans="2:10" ht="18.75" customHeight="1" outlineLevel="1" thickBot="1">
      <c r="B213" s="232"/>
      <c r="C213" s="233"/>
      <c r="D213" s="233"/>
      <c r="E213" s="233"/>
      <c r="F213" s="233"/>
      <c r="G213" s="233"/>
      <c r="H213" s="233"/>
      <c r="I213" s="233"/>
      <c r="J213" s="233"/>
    </row>
    <row r="214" spans="2:10" ht="18.75" customHeight="1" outlineLevel="1">
      <c r="B214" s="234" t="s">
        <v>985</v>
      </c>
      <c r="C214" s="235"/>
      <c r="D214" s="235"/>
      <c r="E214" s="235"/>
      <c r="F214" s="236"/>
      <c r="G214" s="236"/>
      <c r="H214" s="236"/>
      <c r="I214" s="236"/>
      <c r="J214" s="237"/>
    </row>
    <row r="215" spans="2:10" ht="18.75" customHeight="1" outlineLevel="1">
      <c r="B215" s="1896"/>
      <c r="C215" s="1897"/>
      <c r="D215" s="1897"/>
      <c r="E215" s="1897"/>
      <c r="F215" s="1897"/>
      <c r="G215" s="1897"/>
      <c r="H215" s="1897"/>
      <c r="I215" s="1897"/>
      <c r="J215" s="1898"/>
    </row>
    <row r="216" spans="2:10" ht="12" customHeight="1" outlineLevel="1" thickBot="1">
      <c r="B216" s="284"/>
      <c r="C216" s="238"/>
      <c r="D216" s="238"/>
      <c r="E216" s="238"/>
      <c r="F216" s="238"/>
      <c r="G216" s="238"/>
      <c r="H216" s="238"/>
      <c r="I216" s="238"/>
      <c r="J216" s="239"/>
    </row>
    <row r="219" spans="2:10" ht="33.75" customHeight="1">
      <c r="B219" s="240" t="s">
        <v>968</v>
      </c>
      <c r="C219" s="1902">
        <f>個票ｰ1003!B242</f>
        <v>0</v>
      </c>
      <c r="D219" s="2311"/>
      <c r="E219" s="2311"/>
      <c r="F219" s="2312"/>
      <c r="G219" s="241" t="s">
        <v>969</v>
      </c>
      <c r="H219" s="1899">
        <v>14</v>
      </c>
      <c r="I219" s="2317"/>
      <c r="J219" s="1901"/>
    </row>
    <row r="220" spans="2:10" ht="30" customHeight="1" outlineLevel="1">
      <c r="B220" s="285" t="s">
        <v>970</v>
      </c>
      <c r="C220" s="1905"/>
      <c r="D220" s="1906"/>
      <c r="E220" s="1906"/>
      <c r="F220" s="1906"/>
      <c r="G220" s="1906"/>
      <c r="H220" s="1906"/>
      <c r="I220" s="1906"/>
      <c r="J220" s="1907"/>
    </row>
    <row r="221" spans="2:10" ht="30" customHeight="1" outlineLevel="1">
      <c r="B221" s="460" t="s">
        <v>972</v>
      </c>
      <c r="C221" s="2328"/>
      <c r="D221" s="2329"/>
      <c r="E221" s="2329"/>
      <c r="F221" s="2329"/>
      <c r="G221" s="2329"/>
      <c r="H221" s="2329"/>
      <c r="I221" s="2329"/>
      <c r="J221" s="2330"/>
    </row>
    <row r="222" spans="2:10" ht="30" customHeight="1" outlineLevel="1">
      <c r="B222" s="282" t="s">
        <v>973</v>
      </c>
      <c r="C222" s="1949"/>
      <c r="D222" s="1949"/>
      <c r="E222" s="1949"/>
      <c r="F222" s="1949"/>
      <c r="G222" s="1949"/>
      <c r="H222" s="1950"/>
      <c r="I222" s="1950"/>
      <c r="J222" s="1951"/>
    </row>
    <row r="223" spans="2:10" ht="14.25" customHeight="1" outlineLevel="1">
      <c r="B223" s="1968" t="s">
        <v>986</v>
      </c>
      <c r="C223" s="1931" t="s">
        <v>975</v>
      </c>
      <c r="D223" s="1931"/>
      <c r="E223" s="1931"/>
      <c r="F223" s="1931" t="s">
        <v>976</v>
      </c>
      <c r="G223" s="1931"/>
      <c r="H223" s="1932"/>
      <c r="I223" s="1932"/>
      <c r="J223" s="1933"/>
    </row>
    <row r="224" spans="2:10" ht="34.5" customHeight="1" outlineLevel="1">
      <c r="B224" s="1968"/>
      <c r="C224" s="194"/>
      <c r="D224" s="461" t="s">
        <v>380</v>
      </c>
      <c r="E224" s="194"/>
      <c r="F224" s="1934"/>
      <c r="G224" s="1934"/>
      <c r="H224" s="1935"/>
      <c r="I224" s="1935"/>
      <c r="J224" s="1936"/>
    </row>
    <row r="225" spans="1:26" ht="34.5" customHeight="1" outlineLevel="1">
      <c r="B225" s="1968"/>
      <c r="C225" s="194"/>
      <c r="D225" s="225" t="s">
        <v>380</v>
      </c>
      <c r="E225" s="194"/>
      <c r="F225" s="1923"/>
      <c r="G225" s="1923"/>
      <c r="H225" s="1924"/>
      <c r="I225" s="1924"/>
      <c r="J225" s="1925"/>
    </row>
    <row r="226" spans="1:26" ht="34.5" customHeight="1" outlineLevel="1">
      <c r="B226" s="1968"/>
      <c r="C226" s="194"/>
      <c r="D226" s="225" t="s">
        <v>380</v>
      </c>
      <c r="E226" s="194"/>
      <c r="F226" s="1923"/>
      <c r="G226" s="1923"/>
      <c r="H226" s="1924"/>
      <c r="I226" s="1924"/>
      <c r="J226" s="1925"/>
    </row>
    <row r="227" spans="1:26" ht="34.5" customHeight="1" outlineLevel="1">
      <c r="B227" s="1968"/>
      <c r="C227" s="194"/>
      <c r="D227" s="225" t="s">
        <v>380</v>
      </c>
      <c r="E227" s="194"/>
      <c r="F227" s="1923"/>
      <c r="G227" s="1923"/>
      <c r="H227" s="1924"/>
      <c r="I227" s="1924"/>
      <c r="J227" s="1925"/>
    </row>
    <row r="228" spans="1:26" ht="34.5" customHeight="1" outlineLevel="1">
      <c r="B228" s="1968"/>
      <c r="C228" s="194"/>
      <c r="D228" s="226" t="s">
        <v>380</v>
      </c>
      <c r="E228" s="194"/>
      <c r="F228" s="1961"/>
      <c r="G228" s="1962"/>
      <c r="H228" s="1963"/>
      <c r="I228" s="1963"/>
      <c r="J228" s="1964"/>
    </row>
    <row r="229" spans="1:26" ht="15" customHeight="1" outlineLevel="1">
      <c r="B229" s="2342" t="s">
        <v>977</v>
      </c>
      <c r="C229" s="1931" t="s">
        <v>975</v>
      </c>
      <c r="D229" s="1931"/>
      <c r="E229" s="1931"/>
      <c r="F229" s="1931" t="s">
        <v>978</v>
      </c>
      <c r="G229" s="1931"/>
      <c r="H229" s="1932"/>
      <c r="I229" s="1932"/>
      <c r="J229" s="1933"/>
    </row>
    <row r="230" spans="1:26" ht="31.5" customHeight="1" outlineLevel="1">
      <c r="B230" s="1909"/>
      <c r="C230" s="195"/>
      <c r="D230" s="227" t="s">
        <v>979</v>
      </c>
      <c r="E230" s="196"/>
      <c r="F230" s="1934"/>
      <c r="G230" s="1934"/>
      <c r="H230" s="1935"/>
      <c r="I230" s="1935"/>
      <c r="J230" s="1936"/>
    </row>
    <row r="231" spans="1:26" ht="31.5" customHeight="1" outlineLevel="1">
      <c r="B231" s="1909"/>
      <c r="C231" s="197"/>
      <c r="D231" s="228" t="s">
        <v>979</v>
      </c>
      <c r="E231" s="198"/>
      <c r="F231" s="1923"/>
      <c r="G231" s="1923"/>
      <c r="H231" s="1924"/>
      <c r="I231" s="1924"/>
      <c r="J231" s="1925"/>
    </row>
    <row r="232" spans="1:26" ht="31.5" customHeight="1" outlineLevel="1">
      <c r="B232" s="1909"/>
      <c r="C232" s="197"/>
      <c r="D232" s="228" t="s">
        <v>979</v>
      </c>
      <c r="E232" s="198"/>
      <c r="F232" s="1923"/>
      <c r="G232" s="1923"/>
      <c r="H232" s="1924"/>
      <c r="I232" s="1924"/>
      <c r="J232" s="1925"/>
    </row>
    <row r="233" spans="1:26" ht="31.5" customHeight="1" outlineLevel="1">
      <c r="B233" s="1909"/>
      <c r="C233" s="197"/>
      <c r="D233" s="228" t="s">
        <v>979</v>
      </c>
      <c r="E233" s="198"/>
      <c r="F233" s="1923"/>
      <c r="G233" s="1923"/>
      <c r="H233" s="1924"/>
      <c r="I233" s="1924"/>
      <c r="J233" s="1925"/>
    </row>
    <row r="234" spans="1:26" ht="31.5" customHeight="1" outlineLevel="1">
      <c r="B234" s="1930"/>
      <c r="C234" s="199"/>
      <c r="D234" s="229" t="s">
        <v>979</v>
      </c>
      <c r="E234" s="200"/>
      <c r="F234" s="1958"/>
      <c r="G234" s="1958"/>
      <c r="H234" s="1959"/>
      <c r="I234" s="1959"/>
      <c r="J234" s="1960"/>
    </row>
    <row r="235" spans="1:26" ht="15" customHeight="1" outlineLevel="1">
      <c r="B235" s="2335" t="s">
        <v>980</v>
      </c>
      <c r="C235" s="1911" t="s">
        <v>981</v>
      </c>
      <c r="D235" s="1912"/>
      <c r="E235" s="1913"/>
      <c r="F235" s="2336" t="s">
        <v>982</v>
      </c>
      <c r="G235" s="2337"/>
      <c r="H235" s="2337"/>
      <c r="I235" s="2337"/>
      <c r="J235" s="2338"/>
    </row>
    <row r="236" spans="1:26" ht="30" customHeight="1" outlineLevel="1">
      <c r="B236" s="1909"/>
      <c r="C236" s="197"/>
      <c r="D236" s="228" t="s">
        <v>979</v>
      </c>
      <c r="E236" s="194"/>
      <c r="F236" s="2339"/>
      <c r="G236" s="2339"/>
      <c r="H236" s="2340"/>
      <c r="I236" s="2340"/>
      <c r="J236" s="2341"/>
    </row>
    <row r="237" spans="1:26" ht="30" customHeight="1" outlineLevel="1">
      <c r="B237" s="1909"/>
      <c r="C237" s="197"/>
      <c r="D237" s="228" t="s">
        <v>979</v>
      </c>
      <c r="E237" s="194"/>
      <c r="F237" s="1923"/>
      <c r="G237" s="1923"/>
      <c r="H237" s="1924"/>
      <c r="I237" s="1924"/>
      <c r="J237" s="1925"/>
    </row>
    <row r="238" spans="1:26" ht="30" customHeight="1" outlineLevel="1">
      <c r="B238" s="1909"/>
      <c r="C238" s="197"/>
      <c r="D238" s="228" t="s">
        <v>979</v>
      </c>
      <c r="E238" s="194"/>
      <c r="F238" s="1923"/>
      <c r="G238" s="1923"/>
      <c r="H238" s="1924"/>
      <c r="I238" s="1924"/>
      <c r="J238" s="1925"/>
    </row>
    <row r="239" spans="1:26" ht="30" customHeight="1" outlineLevel="1" thickBot="1">
      <c r="B239" s="1910"/>
      <c r="C239" s="201"/>
      <c r="D239" s="230" t="s">
        <v>979</v>
      </c>
      <c r="E239" s="202"/>
      <c r="F239" s="1926"/>
      <c r="G239" s="1926"/>
      <c r="H239" s="1927"/>
      <c r="I239" s="1927"/>
      <c r="J239" s="1928"/>
    </row>
    <row r="240" spans="1:26" s="222" customFormat="1" ht="18.75" customHeight="1" outlineLevel="1" thickBot="1">
      <c r="A240" s="218"/>
      <c r="B240" s="231"/>
      <c r="C240" s="218"/>
      <c r="D240" s="218"/>
      <c r="E240" s="218"/>
      <c r="F240" s="218"/>
      <c r="G240" s="219"/>
      <c r="H240" s="219"/>
      <c r="I240" s="219"/>
      <c r="J240" s="219"/>
      <c r="K240" s="219"/>
      <c r="L240" s="219"/>
      <c r="M240" s="220"/>
      <c r="N240" s="2011"/>
      <c r="O240" s="2011"/>
      <c r="P240" s="2011"/>
      <c r="Q240" s="2011"/>
      <c r="R240" s="221"/>
      <c r="V240" s="220"/>
      <c r="W240" s="220"/>
      <c r="X240" s="220"/>
      <c r="Y240" s="220"/>
      <c r="Z240" s="221"/>
    </row>
    <row r="241" spans="2:11" ht="18.75" customHeight="1" outlineLevel="1">
      <c r="B241" s="2015" t="s">
        <v>983</v>
      </c>
      <c r="C241" s="2017"/>
      <c r="D241" s="2018"/>
      <c r="E241" s="2018"/>
      <c r="F241" s="2018"/>
      <c r="G241" s="2018"/>
      <c r="H241" s="2018"/>
      <c r="I241" s="2018"/>
      <c r="J241" s="2019"/>
    </row>
    <row r="242" spans="2:11" ht="18.75" customHeight="1" outlineLevel="1">
      <c r="B242" s="1938"/>
      <c r="C242" s="1943"/>
      <c r="D242" s="1944"/>
      <c r="E242" s="1944"/>
      <c r="F242" s="1944"/>
      <c r="G242" s="1944"/>
      <c r="H242" s="1944"/>
      <c r="I242" s="1944"/>
      <c r="J242" s="1945"/>
    </row>
    <row r="243" spans="2:11" ht="18.75" customHeight="1" outlineLevel="1">
      <c r="B243" s="2016"/>
      <c r="C243" s="2020"/>
      <c r="D243" s="2021"/>
      <c r="E243" s="2021"/>
      <c r="F243" s="2021"/>
      <c r="G243" s="2021"/>
      <c r="H243" s="2021"/>
      <c r="I243" s="2021"/>
      <c r="J243" s="2022"/>
    </row>
    <row r="244" spans="2:11" ht="18.75" customHeight="1" outlineLevel="1">
      <c r="B244" s="2331" t="s">
        <v>984</v>
      </c>
      <c r="C244" s="2332"/>
      <c r="D244" s="2333"/>
      <c r="E244" s="2333"/>
      <c r="F244" s="2333"/>
      <c r="G244" s="2333"/>
      <c r="H244" s="2333"/>
      <c r="I244" s="2333"/>
      <c r="J244" s="2334"/>
    </row>
    <row r="245" spans="2:11" ht="18.75" customHeight="1" outlineLevel="1">
      <c r="B245" s="1938"/>
      <c r="C245" s="1943"/>
      <c r="D245" s="1944"/>
      <c r="E245" s="1944"/>
      <c r="F245" s="1944"/>
      <c r="G245" s="1944"/>
      <c r="H245" s="1944"/>
      <c r="I245" s="1944"/>
      <c r="J245" s="1945"/>
    </row>
    <row r="246" spans="2:11" ht="18.75" customHeight="1" outlineLevel="1" thickBot="1">
      <c r="B246" s="1939"/>
      <c r="C246" s="1946"/>
      <c r="D246" s="1947"/>
      <c r="E246" s="1947"/>
      <c r="F246" s="1947"/>
      <c r="G246" s="1947"/>
      <c r="H246" s="1947"/>
      <c r="I246" s="1947"/>
      <c r="J246" s="1948"/>
    </row>
    <row r="247" spans="2:11" ht="18.75" customHeight="1" outlineLevel="1" thickBot="1">
      <c r="B247" s="232"/>
      <c r="C247" s="233"/>
      <c r="D247" s="233"/>
      <c r="E247" s="233"/>
      <c r="F247" s="233"/>
      <c r="G247" s="233"/>
      <c r="H247" s="233"/>
      <c r="I247" s="233"/>
      <c r="J247" s="233"/>
    </row>
    <row r="248" spans="2:11" ht="18.75" customHeight="1" outlineLevel="1">
      <c r="B248" s="234" t="s">
        <v>985</v>
      </c>
      <c r="C248" s="235"/>
      <c r="D248" s="235"/>
      <c r="E248" s="235"/>
      <c r="F248" s="236"/>
      <c r="G248" s="236"/>
      <c r="H248" s="236"/>
      <c r="I248" s="236"/>
      <c r="J248" s="237"/>
    </row>
    <row r="249" spans="2:11" ht="18.75" customHeight="1" outlineLevel="1">
      <c r="B249" s="1896"/>
      <c r="C249" s="1897"/>
      <c r="D249" s="1897"/>
      <c r="E249" s="1897"/>
      <c r="F249" s="1897"/>
      <c r="G249" s="1897"/>
      <c r="H249" s="1897"/>
      <c r="I249" s="1897"/>
      <c r="J249" s="1898"/>
    </row>
    <row r="250" spans="2:11" ht="12" customHeight="1" outlineLevel="1" thickBot="1">
      <c r="B250" s="284"/>
      <c r="C250" s="238"/>
      <c r="D250" s="238"/>
      <c r="E250" s="238"/>
      <c r="F250" s="238"/>
      <c r="G250" s="238"/>
      <c r="H250" s="238"/>
      <c r="I250" s="238"/>
      <c r="J250" s="239"/>
    </row>
    <row r="253" spans="2:11" ht="17.25" customHeight="1">
      <c r="B253" s="462"/>
      <c r="C253" s="462"/>
      <c r="D253" s="462"/>
      <c r="E253" s="462"/>
      <c r="F253" s="462"/>
      <c r="G253" s="462"/>
      <c r="H253" s="462"/>
      <c r="I253" s="462"/>
      <c r="J253" s="462"/>
      <c r="K253" s="462"/>
    </row>
    <row r="254" spans="2:11" ht="33.75" customHeight="1">
      <c r="B254" s="240" t="s">
        <v>968</v>
      </c>
      <c r="C254" s="1902">
        <f>個票ｰ1003!B243</f>
        <v>0</v>
      </c>
      <c r="D254" s="2311"/>
      <c r="E254" s="2311"/>
      <c r="F254" s="2312"/>
      <c r="G254" s="241" t="s">
        <v>969</v>
      </c>
      <c r="H254" s="1899">
        <v>15</v>
      </c>
      <c r="I254" s="2317"/>
      <c r="J254" s="1901"/>
    </row>
    <row r="255" spans="2:11" ht="30" customHeight="1" outlineLevel="1">
      <c r="B255" s="285" t="s">
        <v>970</v>
      </c>
      <c r="C255" s="1905"/>
      <c r="D255" s="1906"/>
      <c r="E255" s="1906"/>
      <c r="F255" s="1906"/>
      <c r="G255" s="1906"/>
      <c r="H255" s="1906"/>
      <c r="I255" s="1906"/>
      <c r="J255" s="1907"/>
    </row>
    <row r="256" spans="2:11" ht="30" customHeight="1" outlineLevel="1">
      <c r="B256" s="460" t="s">
        <v>972</v>
      </c>
      <c r="C256" s="2328"/>
      <c r="D256" s="2329"/>
      <c r="E256" s="2329"/>
      <c r="F256" s="2329"/>
      <c r="G256" s="2329"/>
      <c r="H256" s="2329"/>
      <c r="I256" s="2329"/>
      <c r="J256" s="2330"/>
    </row>
    <row r="257" spans="2:10" ht="30" customHeight="1" outlineLevel="1">
      <c r="B257" s="282" t="s">
        <v>973</v>
      </c>
      <c r="C257" s="1949"/>
      <c r="D257" s="1949"/>
      <c r="E257" s="1949"/>
      <c r="F257" s="1949"/>
      <c r="G257" s="1949"/>
      <c r="H257" s="1950"/>
      <c r="I257" s="1950"/>
      <c r="J257" s="1951"/>
    </row>
    <row r="258" spans="2:10" ht="14.25" customHeight="1" outlineLevel="1">
      <c r="B258" s="1968" t="s">
        <v>986</v>
      </c>
      <c r="C258" s="1931" t="s">
        <v>975</v>
      </c>
      <c r="D258" s="1931"/>
      <c r="E258" s="1931"/>
      <c r="F258" s="1931" t="s">
        <v>976</v>
      </c>
      <c r="G258" s="1931"/>
      <c r="H258" s="1932"/>
      <c r="I258" s="1932"/>
      <c r="J258" s="1933"/>
    </row>
    <row r="259" spans="2:10" ht="34.5" customHeight="1" outlineLevel="1">
      <c r="B259" s="1968"/>
      <c r="C259" s="194"/>
      <c r="D259" s="461" t="s">
        <v>380</v>
      </c>
      <c r="E259" s="194"/>
      <c r="F259" s="1934"/>
      <c r="G259" s="1934"/>
      <c r="H259" s="1935"/>
      <c r="I259" s="1935"/>
      <c r="J259" s="1936"/>
    </row>
    <row r="260" spans="2:10" ht="34.5" customHeight="1" outlineLevel="1">
      <c r="B260" s="1968"/>
      <c r="C260" s="194"/>
      <c r="D260" s="225" t="s">
        <v>380</v>
      </c>
      <c r="E260" s="194"/>
      <c r="F260" s="1923"/>
      <c r="G260" s="1923"/>
      <c r="H260" s="1924"/>
      <c r="I260" s="1924"/>
      <c r="J260" s="1925"/>
    </row>
    <row r="261" spans="2:10" ht="34.5" customHeight="1" outlineLevel="1">
      <c r="B261" s="1968"/>
      <c r="C261" s="194"/>
      <c r="D261" s="225" t="s">
        <v>380</v>
      </c>
      <c r="E261" s="194"/>
      <c r="F261" s="1923"/>
      <c r="G261" s="1923"/>
      <c r="H261" s="1924"/>
      <c r="I261" s="1924"/>
      <c r="J261" s="1925"/>
    </row>
    <row r="262" spans="2:10" ht="34.5" customHeight="1" outlineLevel="1">
      <c r="B262" s="1968"/>
      <c r="C262" s="194"/>
      <c r="D262" s="225" t="s">
        <v>380</v>
      </c>
      <c r="E262" s="194"/>
      <c r="F262" s="1923"/>
      <c r="G262" s="1923"/>
      <c r="H262" s="1924"/>
      <c r="I262" s="1924"/>
      <c r="J262" s="1925"/>
    </row>
    <row r="263" spans="2:10" ht="34.5" customHeight="1" outlineLevel="1">
      <c r="B263" s="1968"/>
      <c r="C263" s="194"/>
      <c r="D263" s="226" t="s">
        <v>380</v>
      </c>
      <c r="E263" s="194"/>
      <c r="F263" s="1961"/>
      <c r="G263" s="1962"/>
      <c r="H263" s="1963"/>
      <c r="I263" s="1963"/>
      <c r="J263" s="1964"/>
    </row>
    <row r="264" spans="2:10" ht="15" customHeight="1" outlineLevel="1">
      <c r="B264" s="2342" t="s">
        <v>977</v>
      </c>
      <c r="C264" s="1931" t="s">
        <v>975</v>
      </c>
      <c r="D264" s="1931"/>
      <c r="E264" s="1931"/>
      <c r="F264" s="1931" t="s">
        <v>978</v>
      </c>
      <c r="G264" s="1931"/>
      <c r="H264" s="1932"/>
      <c r="I264" s="1932"/>
      <c r="J264" s="1933"/>
    </row>
    <row r="265" spans="2:10" ht="31.5" customHeight="1" outlineLevel="1">
      <c r="B265" s="1909"/>
      <c r="C265" s="195"/>
      <c r="D265" s="227" t="s">
        <v>979</v>
      </c>
      <c r="E265" s="196"/>
      <c r="F265" s="1934"/>
      <c r="G265" s="1934"/>
      <c r="H265" s="1935"/>
      <c r="I265" s="1935"/>
      <c r="J265" s="1936"/>
    </row>
    <row r="266" spans="2:10" ht="31.5" customHeight="1" outlineLevel="1">
      <c r="B266" s="1909"/>
      <c r="C266" s="197"/>
      <c r="D266" s="228" t="s">
        <v>979</v>
      </c>
      <c r="E266" s="198"/>
      <c r="F266" s="1923"/>
      <c r="G266" s="1923"/>
      <c r="H266" s="1924"/>
      <c r="I266" s="1924"/>
      <c r="J266" s="1925"/>
    </row>
    <row r="267" spans="2:10" ht="31.5" customHeight="1" outlineLevel="1">
      <c r="B267" s="1909"/>
      <c r="C267" s="197"/>
      <c r="D267" s="228" t="s">
        <v>979</v>
      </c>
      <c r="E267" s="198"/>
      <c r="F267" s="1923"/>
      <c r="G267" s="1923"/>
      <c r="H267" s="1924"/>
      <c r="I267" s="1924"/>
      <c r="J267" s="1925"/>
    </row>
    <row r="268" spans="2:10" ht="31.5" customHeight="1" outlineLevel="1">
      <c r="B268" s="1909"/>
      <c r="C268" s="197"/>
      <c r="D268" s="228" t="s">
        <v>979</v>
      </c>
      <c r="E268" s="198"/>
      <c r="F268" s="1923"/>
      <c r="G268" s="1923"/>
      <c r="H268" s="1924"/>
      <c r="I268" s="1924"/>
      <c r="J268" s="1925"/>
    </row>
    <row r="269" spans="2:10" ht="31.5" customHeight="1" outlineLevel="1">
      <c r="B269" s="1930"/>
      <c r="C269" s="199"/>
      <c r="D269" s="229" t="s">
        <v>979</v>
      </c>
      <c r="E269" s="200"/>
      <c r="F269" s="1958"/>
      <c r="G269" s="1958"/>
      <c r="H269" s="1959"/>
      <c r="I269" s="1959"/>
      <c r="J269" s="1960"/>
    </row>
    <row r="270" spans="2:10" ht="15" customHeight="1" outlineLevel="1">
      <c r="B270" s="2335" t="s">
        <v>980</v>
      </c>
      <c r="C270" s="1911" t="s">
        <v>981</v>
      </c>
      <c r="D270" s="1912"/>
      <c r="E270" s="1913"/>
      <c r="F270" s="2336" t="s">
        <v>982</v>
      </c>
      <c r="G270" s="2337"/>
      <c r="H270" s="2337"/>
      <c r="I270" s="2337"/>
      <c r="J270" s="2338"/>
    </row>
    <row r="271" spans="2:10" ht="30" customHeight="1" outlineLevel="1">
      <c r="B271" s="1909"/>
      <c r="C271" s="197"/>
      <c r="D271" s="228" t="s">
        <v>979</v>
      </c>
      <c r="E271" s="194"/>
      <c r="F271" s="2344"/>
      <c r="G271" s="2344"/>
      <c r="H271" s="2345"/>
      <c r="I271" s="2345"/>
      <c r="J271" s="2346"/>
    </row>
    <row r="272" spans="2:10" ht="30" customHeight="1" outlineLevel="1">
      <c r="B272" s="1909"/>
      <c r="C272" s="197"/>
      <c r="D272" s="228" t="s">
        <v>979</v>
      </c>
      <c r="E272" s="194"/>
      <c r="F272" s="1952"/>
      <c r="G272" s="1952"/>
      <c r="H272" s="1953"/>
      <c r="I272" s="1953"/>
      <c r="J272" s="1954"/>
    </row>
    <row r="273" spans="1:26" ht="30" customHeight="1" outlineLevel="1">
      <c r="B273" s="1909"/>
      <c r="C273" s="197"/>
      <c r="D273" s="228" t="s">
        <v>979</v>
      </c>
      <c r="E273" s="194"/>
      <c r="F273" s="1952"/>
      <c r="G273" s="1952"/>
      <c r="H273" s="1953"/>
      <c r="I273" s="1953"/>
      <c r="J273" s="1954"/>
    </row>
    <row r="274" spans="1:26" ht="30" customHeight="1" outlineLevel="1" thickBot="1">
      <c r="B274" s="1910"/>
      <c r="C274" s="201"/>
      <c r="D274" s="230" t="s">
        <v>979</v>
      </c>
      <c r="E274" s="202"/>
      <c r="F274" s="1955"/>
      <c r="G274" s="1955"/>
      <c r="H274" s="1956"/>
      <c r="I274" s="1956"/>
      <c r="J274" s="1957"/>
    </row>
    <row r="275" spans="1:26" s="222" customFormat="1" ht="18.75" customHeight="1" outlineLevel="1" thickBot="1">
      <c r="A275" s="218"/>
      <c r="B275" s="231"/>
      <c r="C275" s="218"/>
      <c r="D275" s="218"/>
      <c r="E275" s="218"/>
      <c r="F275" s="218"/>
      <c r="G275" s="219"/>
      <c r="H275" s="219"/>
      <c r="I275" s="219"/>
      <c r="J275" s="219"/>
      <c r="K275" s="219"/>
      <c r="L275" s="219"/>
      <c r="M275" s="220"/>
      <c r="N275" s="2011"/>
      <c r="O275" s="2011"/>
      <c r="P275" s="2011"/>
      <c r="Q275" s="2011"/>
      <c r="R275" s="221"/>
      <c r="V275" s="220"/>
      <c r="W275" s="220"/>
      <c r="X275" s="220"/>
      <c r="Y275" s="220"/>
      <c r="Z275" s="221"/>
    </row>
    <row r="276" spans="1:26" ht="18.75" customHeight="1" outlineLevel="1">
      <c r="B276" s="2015" t="s">
        <v>983</v>
      </c>
      <c r="C276" s="2017"/>
      <c r="D276" s="2018"/>
      <c r="E276" s="2018"/>
      <c r="F276" s="2018"/>
      <c r="G276" s="2018"/>
      <c r="H276" s="2018"/>
      <c r="I276" s="2018"/>
      <c r="J276" s="2019"/>
    </row>
    <row r="277" spans="1:26" ht="18.75" customHeight="1" outlineLevel="1">
      <c r="B277" s="1938"/>
      <c r="C277" s="1943"/>
      <c r="D277" s="1944"/>
      <c r="E277" s="1944"/>
      <c r="F277" s="1944"/>
      <c r="G277" s="1944"/>
      <c r="H277" s="1944"/>
      <c r="I277" s="1944"/>
      <c r="J277" s="1945"/>
    </row>
    <row r="278" spans="1:26" ht="18.75" customHeight="1" outlineLevel="1">
      <c r="B278" s="2016"/>
      <c r="C278" s="2020"/>
      <c r="D278" s="2021"/>
      <c r="E278" s="2021"/>
      <c r="F278" s="2021"/>
      <c r="G278" s="2021"/>
      <c r="H278" s="2021"/>
      <c r="I278" s="2021"/>
      <c r="J278" s="2022"/>
    </row>
    <row r="279" spans="1:26" ht="18.75" customHeight="1" outlineLevel="1">
      <c r="B279" s="2331" t="s">
        <v>984</v>
      </c>
      <c r="C279" s="2332"/>
      <c r="D279" s="2333"/>
      <c r="E279" s="2333"/>
      <c r="F279" s="2333"/>
      <c r="G279" s="2333"/>
      <c r="H279" s="2333"/>
      <c r="I279" s="2333"/>
      <c r="J279" s="2334"/>
    </row>
    <row r="280" spans="1:26" ht="18.75" customHeight="1" outlineLevel="1">
      <c r="B280" s="1938"/>
      <c r="C280" s="1943"/>
      <c r="D280" s="1944"/>
      <c r="E280" s="1944"/>
      <c r="F280" s="1944"/>
      <c r="G280" s="1944"/>
      <c r="H280" s="1944"/>
      <c r="I280" s="1944"/>
      <c r="J280" s="1945"/>
    </row>
    <row r="281" spans="1:26" ht="18.75" customHeight="1" outlineLevel="1" thickBot="1">
      <c r="B281" s="1939"/>
      <c r="C281" s="1946"/>
      <c r="D281" s="1947"/>
      <c r="E281" s="1947"/>
      <c r="F281" s="1947"/>
      <c r="G281" s="1947"/>
      <c r="H281" s="1947"/>
      <c r="I281" s="1947"/>
      <c r="J281" s="1948"/>
    </row>
    <row r="282" spans="1:26" ht="18.75" customHeight="1" outlineLevel="1" thickBot="1">
      <c r="B282" s="232"/>
      <c r="C282" s="233"/>
      <c r="D282" s="233"/>
      <c r="E282" s="233"/>
      <c r="F282" s="233"/>
      <c r="G282" s="233"/>
      <c r="H282" s="233"/>
      <c r="I282" s="233"/>
      <c r="J282" s="233"/>
    </row>
    <row r="283" spans="1:26" ht="18.75" customHeight="1" outlineLevel="1">
      <c r="B283" s="234" t="s">
        <v>985</v>
      </c>
      <c r="C283" s="235"/>
      <c r="D283" s="235"/>
      <c r="E283" s="235"/>
      <c r="F283" s="236"/>
      <c r="G283" s="236"/>
      <c r="H283" s="236"/>
      <c r="I283" s="236"/>
      <c r="J283" s="237"/>
    </row>
    <row r="284" spans="1:26" ht="18.75" customHeight="1" outlineLevel="1">
      <c r="B284" s="1896"/>
      <c r="C284" s="1897"/>
      <c r="D284" s="1897"/>
      <c r="E284" s="1897"/>
      <c r="F284" s="1897"/>
      <c r="G284" s="1897"/>
      <c r="H284" s="1897"/>
      <c r="I284" s="1897"/>
      <c r="J284" s="1898"/>
    </row>
    <row r="285" spans="1:26" ht="12" customHeight="1" outlineLevel="1" thickBot="1">
      <c r="B285" s="284"/>
      <c r="C285" s="238"/>
      <c r="D285" s="238"/>
      <c r="E285" s="238"/>
      <c r="F285" s="238"/>
      <c r="G285" s="238"/>
      <c r="H285" s="238"/>
      <c r="I285" s="238"/>
      <c r="J285" s="239"/>
    </row>
    <row r="286" spans="1:26" ht="17.25" customHeight="1"/>
    <row r="288" spans="1:26" ht="33.75" customHeight="1">
      <c r="B288" s="240" t="s">
        <v>993</v>
      </c>
      <c r="C288" s="1902">
        <f>個票ｰ1003!B244</f>
        <v>0</v>
      </c>
      <c r="D288" s="2311"/>
      <c r="E288" s="2311"/>
      <c r="F288" s="2312"/>
      <c r="G288" s="241" t="s">
        <v>969</v>
      </c>
      <c r="H288" s="1899">
        <v>16</v>
      </c>
      <c r="I288" s="2317"/>
      <c r="J288" s="1901"/>
    </row>
    <row r="289" spans="2:10" ht="30" customHeight="1" outlineLevel="1">
      <c r="B289" s="285" t="s">
        <v>970</v>
      </c>
      <c r="C289" s="1905"/>
      <c r="D289" s="1906"/>
      <c r="E289" s="1906"/>
      <c r="F289" s="1906"/>
      <c r="G289" s="1906"/>
      <c r="H289" s="1906"/>
      <c r="I289" s="1906"/>
      <c r="J289" s="1907"/>
    </row>
    <row r="290" spans="2:10" ht="30" customHeight="1" outlineLevel="1">
      <c r="B290" s="460" t="s">
        <v>972</v>
      </c>
      <c r="C290" s="2328"/>
      <c r="D290" s="2329"/>
      <c r="E290" s="2329"/>
      <c r="F290" s="2329"/>
      <c r="G290" s="2329"/>
      <c r="H290" s="2329"/>
      <c r="I290" s="2329"/>
      <c r="J290" s="2330"/>
    </row>
    <row r="291" spans="2:10" ht="30" customHeight="1" outlineLevel="1">
      <c r="B291" s="282" t="s">
        <v>973</v>
      </c>
      <c r="C291" s="1949"/>
      <c r="D291" s="1949"/>
      <c r="E291" s="1949"/>
      <c r="F291" s="1949"/>
      <c r="G291" s="1949"/>
      <c r="H291" s="1950"/>
      <c r="I291" s="1950"/>
      <c r="J291" s="1951"/>
    </row>
    <row r="292" spans="2:10" ht="14.25" customHeight="1" outlineLevel="1">
      <c r="B292" s="1968" t="s">
        <v>986</v>
      </c>
      <c r="C292" s="1931" t="s">
        <v>975</v>
      </c>
      <c r="D292" s="1931"/>
      <c r="E292" s="1931"/>
      <c r="F292" s="1931" t="s">
        <v>976</v>
      </c>
      <c r="G292" s="1931"/>
      <c r="H292" s="1932"/>
      <c r="I292" s="1932"/>
      <c r="J292" s="1933"/>
    </row>
    <row r="293" spans="2:10" ht="34.5" customHeight="1" outlineLevel="1">
      <c r="B293" s="1968"/>
      <c r="C293" s="194"/>
      <c r="D293" s="461" t="s">
        <v>380</v>
      </c>
      <c r="E293" s="194"/>
      <c r="F293" s="1934"/>
      <c r="G293" s="1934"/>
      <c r="H293" s="1935"/>
      <c r="I293" s="1935"/>
      <c r="J293" s="1936"/>
    </row>
    <row r="294" spans="2:10" ht="34.5" customHeight="1" outlineLevel="1">
      <c r="B294" s="1968"/>
      <c r="C294" s="194"/>
      <c r="D294" s="225" t="s">
        <v>380</v>
      </c>
      <c r="E294" s="194"/>
      <c r="F294" s="1923"/>
      <c r="G294" s="1923"/>
      <c r="H294" s="1924"/>
      <c r="I294" s="1924"/>
      <c r="J294" s="1925"/>
    </row>
    <row r="295" spans="2:10" ht="34.5" customHeight="1" outlineLevel="1">
      <c r="B295" s="1968"/>
      <c r="C295" s="194"/>
      <c r="D295" s="225" t="s">
        <v>380</v>
      </c>
      <c r="E295" s="194"/>
      <c r="F295" s="1923"/>
      <c r="G295" s="1923"/>
      <c r="H295" s="1924"/>
      <c r="I295" s="1924"/>
      <c r="J295" s="1925"/>
    </row>
    <row r="296" spans="2:10" ht="34.5" customHeight="1" outlineLevel="1">
      <c r="B296" s="1968"/>
      <c r="C296" s="194"/>
      <c r="D296" s="225" t="s">
        <v>380</v>
      </c>
      <c r="E296" s="194"/>
      <c r="F296" s="1923"/>
      <c r="G296" s="1923"/>
      <c r="H296" s="1924"/>
      <c r="I296" s="1924"/>
      <c r="J296" s="1925"/>
    </row>
    <row r="297" spans="2:10" ht="34.5" customHeight="1" outlineLevel="1">
      <c r="B297" s="1968"/>
      <c r="C297" s="194"/>
      <c r="D297" s="226" t="s">
        <v>380</v>
      </c>
      <c r="E297" s="194"/>
      <c r="F297" s="1961"/>
      <c r="G297" s="1962"/>
      <c r="H297" s="1963"/>
      <c r="I297" s="1963"/>
      <c r="J297" s="1964"/>
    </row>
    <row r="298" spans="2:10" ht="15" customHeight="1" outlineLevel="1">
      <c r="B298" s="2342" t="s">
        <v>977</v>
      </c>
      <c r="C298" s="1931" t="s">
        <v>975</v>
      </c>
      <c r="D298" s="1931"/>
      <c r="E298" s="1931"/>
      <c r="F298" s="1931" t="s">
        <v>978</v>
      </c>
      <c r="G298" s="1931"/>
      <c r="H298" s="1932"/>
      <c r="I298" s="1932"/>
      <c r="J298" s="1933"/>
    </row>
    <row r="299" spans="2:10" ht="31.5" customHeight="1" outlineLevel="1">
      <c r="B299" s="1909"/>
      <c r="C299" s="195"/>
      <c r="D299" s="227" t="s">
        <v>979</v>
      </c>
      <c r="E299" s="196"/>
      <c r="F299" s="1934"/>
      <c r="G299" s="1934"/>
      <c r="H299" s="1935"/>
      <c r="I299" s="1935"/>
      <c r="J299" s="1936"/>
    </row>
    <row r="300" spans="2:10" ht="31.5" customHeight="1" outlineLevel="1">
      <c r="B300" s="1909"/>
      <c r="C300" s="197"/>
      <c r="D300" s="228" t="s">
        <v>979</v>
      </c>
      <c r="E300" s="198"/>
      <c r="F300" s="1923"/>
      <c r="G300" s="1923"/>
      <c r="H300" s="1924"/>
      <c r="I300" s="1924"/>
      <c r="J300" s="1925"/>
    </row>
    <row r="301" spans="2:10" ht="31.5" customHeight="1" outlineLevel="1">
      <c r="B301" s="1909"/>
      <c r="C301" s="197"/>
      <c r="D301" s="228" t="s">
        <v>979</v>
      </c>
      <c r="E301" s="198"/>
      <c r="F301" s="1923"/>
      <c r="G301" s="1923"/>
      <c r="H301" s="1924"/>
      <c r="I301" s="1924"/>
      <c r="J301" s="1925"/>
    </row>
    <row r="302" spans="2:10" ht="31.5" customHeight="1" outlineLevel="1">
      <c r="B302" s="1909"/>
      <c r="C302" s="197"/>
      <c r="D302" s="228" t="s">
        <v>979</v>
      </c>
      <c r="E302" s="198"/>
      <c r="F302" s="1923"/>
      <c r="G302" s="1923"/>
      <c r="H302" s="1924"/>
      <c r="I302" s="1924"/>
      <c r="J302" s="1925"/>
    </row>
    <row r="303" spans="2:10" ht="31.5" customHeight="1" outlineLevel="1">
      <c r="B303" s="1930"/>
      <c r="C303" s="199"/>
      <c r="D303" s="229" t="s">
        <v>979</v>
      </c>
      <c r="E303" s="200"/>
      <c r="F303" s="1958"/>
      <c r="G303" s="1958"/>
      <c r="H303" s="1959"/>
      <c r="I303" s="1959"/>
      <c r="J303" s="1960"/>
    </row>
    <row r="304" spans="2:10" ht="15" customHeight="1" outlineLevel="1">
      <c r="B304" s="2335" t="s">
        <v>980</v>
      </c>
      <c r="C304" s="1911" t="s">
        <v>981</v>
      </c>
      <c r="D304" s="1912"/>
      <c r="E304" s="1913"/>
      <c r="F304" s="2336" t="s">
        <v>982</v>
      </c>
      <c r="G304" s="2337"/>
      <c r="H304" s="2337"/>
      <c r="I304" s="2337"/>
      <c r="J304" s="2338"/>
    </row>
    <row r="305" spans="1:26" ht="30" customHeight="1" outlineLevel="1">
      <c r="B305" s="1909"/>
      <c r="C305" s="197"/>
      <c r="D305" s="228" t="s">
        <v>979</v>
      </c>
      <c r="E305" s="194"/>
      <c r="F305" s="2344"/>
      <c r="G305" s="2344"/>
      <c r="H305" s="2345"/>
      <c r="I305" s="2345"/>
      <c r="J305" s="2346"/>
    </row>
    <row r="306" spans="1:26" ht="30" customHeight="1" outlineLevel="1">
      <c r="B306" s="1909"/>
      <c r="C306" s="197"/>
      <c r="D306" s="228" t="s">
        <v>979</v>
      </c>
      <c r="E306" s="194"/>
      <c r="F306" s="1952"/>
      <c r="G306" s="1952"/>
      <c r="H306" s="1953"/>
      <c r="I306" s="1953"/>
      <c r="J306" s="1954"/>
    </row>
    <row r="307" spans="1:26" ht="30" customHeight="1" outlineLevel="1">
      <c r="B307" s="1909"/>
      <c r="C307" s="197"/>
      <c r="D307" s="228" t="s">
        <v>979</v>
      </c>
      <c r="E307" s="194"/>
      <c r="F307" s="1952"/>
      <c r="G307" s="1952"/>
      <c r="H307" s="1953"/>
      <c r="I307" s="1953"/>
      <c r="J307" s="1954"/>
    </row>
    <row r="308" spans="1:26" ht="30" customHeight="1" outlineLevel="1" thickBot="1">
      <c r="B308" s="1910"/>
      <c r="C308" s="201"/>
      <c r="D308" s="230" t="s">
        <v>979</v>
      </c>
      <c r="E308" s="202"/>
      <c r="F308" s="1955"/>
      <c r="G308" s="1955"/>
      <c r="H308" s="1956"/>
      <c r="I308" s="1956"/>
      <c r="J308" s="1957"/>
    </row>
    <row r="309" spans="1:26" s="222" customFormat="1" ht="18.75" customHeight="1" outlineLevel="1" thickBot="1">
      <c r="A309" s="218"/>
      <c r="B309" s="231"/>
      <c r="C309" s="218"/>
      <c r="D309" s="218"/>
      <c r="E309" s="218"/>
      <c r="F309" s="218"/>
      <c r="G309" s="219"/>
      <c r="H309" s="219"/>
      <c r="I309" s="219"/>
      <c r="J309" s="219"/>
      <c r="K309" s="219"/>
      <c r="L309" s="219"/>
      <c r="M309" s="220"/>
      <c r="N309" s="2011"/>
      <c r="O309" s="2011"/>
      <c r="P309" s="2011"/>
      <c r="Q309" s="2011"/>
      <c r="R309" s="221"/>
      <c r="V309" s="220"/>
      <c r="W309" s="220"/>
      <c r="X309" s="220"/>
      <c r="Y309" s="220"/>
      <c r="Z309" s="221"/>
    </row>
    <row r="310" spans="1:26" ht="18.75" customHeight="1" outlineLevel="1">
      <c r="B310" s="2015" t="s">
        <v>983</v>
      </c>
      <c r="C310" s="2017"/>
      <c r="D310" s="2018"/>
      <c r="E310" s="2018"/>
      <c r="F310" s="2018"/>
      <c r="G310" s="2018"/>
      <c r="H310" s="2018"/>
      <c r="I310" s="2018"/>
      <c r="J310" s="2019"/>
    </row>
    <row r="311" spans="1:26" ht="18.75" customHeight="1" outlineLevel="1">
      <c r="B311" s="1938"/>
      <c r="C311" s="1943"/>
      <c r="D311" s="1944"/>
      <c r="E311" s="1944"/>
      <c r="F311" s="1944"/>
      <c r="G311" s="1944"/>
      <c r="H311" s="1944"/>
      <c r="I311" s="1944"/>
      <c r="J311" s="1945"/>
    </row>
    <row r="312" spans="1:26" ht="18.75" customHeight="1" outlineLevel="1">
      <c r="B312" s="2016"/>
      <c r="C312" s="2020"/>
      <c r="D312" s="2021"/>
      <c r="E312" s="2021"/>
      <c r="F312" s="2021"/>
      <c r="G312" s="2021"/>
      <c r="H312" s="2021"/>
      <c r="I312" s="2021"/>
      <c r="J312" s="2022"/>
    </row>
    <row r="313" spans="1:26" ht="18.75" customHeight="1" outlineLevel="1">
      <c r="B313" s="2331" t="s">
        <v>984</v>
      </c>
      <c r="C313" s="2332"/>
      <c r="D313" s="2333"/>
      <c r="E313" s="2333"/>
      <c r="F313" s="2333"/>
      <c r="G313" s="2333"/>
      <c r="H313" s="2333"/>
      <c r="I313" s="2333"/>
      <c r="J313" s="2334"/>
    </row>
    <row r="314" spans="1:26" ht="18.75" customHeight="1" outlineLevel="1">
      <c r="B314" s="1938"/>
      <c r="C314" s="1943"/>
      <c r="D314" s="1944"/>
      <c r="E314" s="1944"/>
      <c r="F314" s="1944"/>
      <c r="G314" s="1944"/>
      <c r="H314" s="1944"/>
      <c r="I314" s="1944"/>
      <c r="J314" s="1945"/>
    </row>
    <row r="315" spans="1:26" ht="18.75" customHeight="1" outlineLevel="1" thickBot="1">
      <c r="B315" s="1939"/>
      <c r="C315" s="1946"/>
      <c r="D315" s="1947"/>
      <c r="E315" s="1947"/>
      <c r="F315" s="1947"/>
      <c r="G315" s="1947"/>
      <c r="H315" s="1947"/>
      <c r="I315" s="1947"/>
      <c r="J315" s="1948"/>
    </row>
    <row r="316" spans="1:26" ht="18.75" customHeight="1" outlineLevel="1" thickBot="1">
      <c r="B316" s="232"/>
      <c r="C316" s="233"/>
      <c r="D316" s="233"/>
      <c r="E316" s="233"/>
      <c r="F316" s="233"/>
      <c r="G316" s="233"/>
      <c r="H316" s="233"/>
      <c r="I316" s="233"/>
      <c r="J316" s="233"/>
    </row>
    <row r="317" spans="1:26" ht="18.75" customHeight="1" outlineLevel="1">
      <c r="B317" s="234" t="s">
        <v>985</v>
      </c>
      <c r="C317" s="235"/>
      <c r="D317" s="235"/>
      <c r="E317" s="235"/>
      <c r="F317" s="236"/>
      <c r="G317" s="236"/>
      <c r="H317" s="236"/>
      <c r="I317" s="236"/>
      <c r="J317" s="237"/>
    </row>
    <row r="318" spans="1:26" ht="18.75" customHeight="1" outlineLevel="1">
      <c r="B318" s="1896"/>
      <c r="C318" s="1897"/>
      <c r="D318" s="1897"/>
      <c r="E318" s="1897"/>
      <c r="F318" s="1897"/>
      <c r="G318" s="1897"/>
      <c r="H318" s="1897"/>
      <c r="I318" s="1897"/>
      <c r="J318" s="1898"/>
    </row>
    <row r="319" spans="1:26" ht="12" customHeight="1" outlineLevel="1" thickBot="1">
      <c r="B319" s="284"/>
      <c r="C319" s="238"/>
      <c r="D319" s="238"/>
      <c r="E319" s="238"/>
      <c r="F319" s="238"/>
      <c r="G319" s="238"/>
      <c r="H319" s="238"/>
      <c r="I319" s="238"/>
      <c r="J319" s="239"/>
    </row>
    <row r="322" spans="2:10" ht="33.75" customHeight="1">
      <c r="B322" s="240" t="s">
        <v>968</v>
      </c>
      <c r="C322" s="1902">
        <f>個票ｰ1003!B245</f>
        <v>0</v>
      </c>
      <c r="D322" s="2311"/>
      <c r="E322" s="2311"/>
      <c r="F322" s="2312"/>
      <c r="G322" s="241" t="s">
        <v>969</v>
      </c>
      <c r="H322" s="1899">
        <v>17</v>
      </c>
      <c r="I322" s="2317"/>
      <c r="J322" s="1901"/>
    </row>
    <row r="323" spans="2:10" ht="30" customHeight="1" outlineLevel="1">
      <c r="B323" s="285" t="s">
        <v>970</v>
      </c>
      <c r="C323" s="1905"/>
      <c r="D323" s="1906"/>
      <c r="E323" s="1906"/>
      <c r="F323" s="1906"/>
      <c r="G323" s="1906"/>
      <c r="H323" s="1906"/>
      <c r="I323" s="1906"/>
      <c r="J323" s="1907"/>
    </row>
    <row r="324" spans="2:10" ht="30" customHeight="1" outlineLevel="1">
      <c r="B324" s="460" t="s">
        <v>972</v>
      </c>
      <c r="C324" s="2328"/>
      <c r="D324" s="2329"/>
      <c r="E324" s="2329"/>
      <c r="F324" s="2329"/>
      <c r="G324" s="2329"/>
      <c r="H324" s="2329"/>
      <c r="I324" s="2329"/>
      <c r="J324" s="2330"/>
    </row>
    <row r="325" spans="2:10" ht="30" customHeight="1" outlineLevel="1">
      <c r="B325" s="282" t="s">
        <v>973</v>
      </c>
      <c r="C325" s="1949"/>
      <c r="D325" s="1949"/>
      <c r="E325" s="1949"/>
      <c r="F325" s="1949"/>
      <c r="G325" s="1949"/>
      <c r="H325" s="1950"/>
      <c r="I325" s="1950"/>
      <c r="J325" s="1951"/>
    </row>
    <row r="326" spans="2:10" ht="14.25" customHeight="1" outlineLevel="1">
      <c r="B326" s="1968" t="s">
        <v>986</v>
      </c>
      <c r="C326" s="1931" t="s">
        <v>975</v>
      </c>
      <c r="D326" s="1931"/>
      <c r="E326" s="1931"/>
      <c r="F326" s="1931" t="s">
        <v>976</v>
      </c>
      <c r="G326" s="1931"/>
      <c r="H326" s="1932"/>
      <c r="I326" s="1932"/>
      <c r="J326" s="1933"/>
    </row>
    <row r="327" spans="2:10" ht="34.5" customHeight="1" outlineLevel="1">
      <c r="B327" s="1968"/>
      <c r="C327" s="194"/>
      <c r="D327" s="461" t="s">
        <v>380</v>
      </c>
      <c r="E327" s="194"/>
      <c r="F327" s="1934"/>
      <c r="G327" s="1934"/>
      <c r="H327" s="1935"/>
      <c r="I327" s="1935"/>
      <c r="J327" s="1936"/>
    </row>
    <row r="328" spans="2:10" ht="34.5" customHeight="1" outlineLevel="1">
      <c r="B328" s="1968"/>
      <c r="C328" s="194"/>
      <c r="D328" s="225" t="s">
        <v>380</v>
      </c>
      <c r="E328" s="194"/>
      <c r="F328" s="1923"/>
      <c r="G328" s="1923"/>
      <c r="H328" s="1924"/>
      <c r="I328" s="1924"/>
      <c r="J328" s="1925"/>
    </row>
    <row r="329" spans="2:10" ht="34.5" customHeight="1" outlineLevel="1">
      <c r="B329" s="1968"/>
      <c r="C329" s="194"/>
      <c r="D329" s="225" t="s">
        <v>380</v>
      </c>
      <c r="E329" s="194"/>
      <c r="F329" s="1923"/>
      <c r="G329" s="1923"/>
      <c r="H329" s="1924"/>
      <c r="I329" s="1924"/>
      <c r="J329" s="1925"/>
    </row>
    <row r="330" spans="2:10" ht="34.5" customHeight="1" outlineLevel="1">
      <c r="B330" s="1968"/>
      <c r="C330" s="194"/>
      <c r="D330" s="225" t="s">
        <v>380</v>
      </c>
      <c r="E330" s="194"/>
      <c r="F330" s="1923"/>
      <c r="G330" s="1923"/>
      <c r="H330" s="1924"/>
      <c r="I330" s="1924"/>
      <c r="J330" s="1925"/>
    </row>
    <row r="331" spans="2:10" ht="34.5" customHeight="1" outlineLevel="1">
      <c r="B331" s="1968"/>
      <c r="C331" s="194"/>
      <c r="D331" s="226" t="s">
        <v>380</v>
      </c>
      <c r="E331" s="194"/>
      <c r="F331" s="1961"/>
      <c r="G331" s="1962"/>
      <c r="H331" s="1963"/>
      <c r="I331" s="1963"/>
      <c r="J331" s="1964"/>
    </row>
    <row r="332" spans="2:10" ht="15" customHeight="1" outlineLevel="1">
      <c r="B332" s="2342" t="s">
        <v>977</v>
      </c>
      <c r="C332" s="1931" t="s">
        <v>975</v>
      </c>
      <c r="D332" s="1931"/>
      <c r="E332" s="1931"/>
      <c r="F332" s="1931" t="s">
        <v>978</v>
      </c>
      <c r="G332" s="1931"/>
      <c r="H332" s="1932"/>
      <c r="I332" s="1932"/>
      <c r="J332" s="1933"/>
    </row>
    <row r="333" spans="2:10" ht="31.5" customHeight="1" outlineLevel="1">
      <c r="B333" s="1909"/>
      <c r="C333" s="195"/>
      <c r="D333" s="227" t="s">
        <v>979</v>
      </c>
      <c r="E333" s="196"/>
      <c r="F333" s="1934"/>
      <c r="G333" s="1934"/>
      <c r="H333" s="1935"/>
      <c r="I333" s="1935"/>
      <c r="J333" s="1936"/>
    </row>
    <row r="334" spans="2:10" ht="31.5" customHeight="1" outlineLevel="1">
      <c r="B334" s="1909"/>
      <c r="C334" s="197"/>
      <c r="D334" s="228" t="s">
        <v>979</v>
      </c>
      <c r="E334" s="198"/>
      <c r="F334" s="1923"/>
      <c r="G334" s="1923"/>
      <c r="H334" s="1924"/>
      <c r="I334" s="1924"/>
      <c r="J334" s="1925"/>
    </row>
    <row r="335" spans="2:10" ht="31.5" customHeight="1" outlineLevel="1">
      <c r="B335" s="1909"/>
      <c r="C335" s="197"/>
      <c r="D335" s="228" t="s">
        <v>979</v>
      </c>
      <c r="E335" s="198"/>
      <c r="F335" s="1923"/>
      <c r="G335" s="1923"/>
      <c r="H335" s="1924"/>
      <c r="I335" s="1924"/>
      <c r="J335" s="1925"/>
    </row>
    <row r="336" spans="2:10" ht="31.5" customHeight="1" outlineLevel="1">
      <c r="B336" s="1909"/>
      <c r="C336" s="197"/>
      <c r="D336" s="228" t="s">
        <v>979</v>
      </c>
      <c r="E336" s="198"/>
      <c r="F336" s="1923"/>
      <c r="G336" s="1923"/>
      <c r="H336" s="1924"/>
      <c r="I336" s="1924"/>
      <c r="J336" s="1925"/>
    </row>
    <row r="337" spans="1:26" ht="31.5" customHeight="1" outlineLevel="1">
      <c r="B337" s="1930"/>
      <c r="C337" s="199"/>
      <c r="D337" s="229" t="s">
        <v>979</v>
      </c>
      <c r="E337" s="200"/>
      <c r="F337" s="1958"/>
      <c r="G337" s="1958"/>
      <c r="H337" s="1959"/>
      <c r="I337" s="1959"/>
      <c r="J337" s="1960"/>
    </row>
    <row r="338" spans="1:26" ht="15" customHeight="1" outlineLevel="1">
      <c r="B338" s="2335" t="s">
        <v>980</v>
      </c>
      <c r="C338" s="1911" t="s">
        <v>981</v>
      </c>
      <c r="D338" s="1912"/>
      <c r="E338" s="1913"/>
      <c r="F338" s="2336" t="s">
        <v>982</v>
      </c>
      <c r="G338" s="2337"/>
      <c r="H338" s="2337"/>
      <c r="I338" s="2337"/>
      <c r="J338" s="2338"/>
    </row>
    <row r="339" spans="1:26" ht="30" customHeight="1" outlineLevel="1">
      <c r="B339" s="1909"/>
      <c r="C339" s="197"/>
      <c r="D339" s="228" t="s">
        <v>979</v>
      </c>
      <c r="E339" s="194"/>
      <c r="F339" s="2344"/>
      <c r="G339" s="2344"/>
      <c r="H339" s="2345"/>
      <c r="I339" s="2345"/>
      <c r="J339" s="2346"/>
    </row>
    <row r="340" spans="1:26" ht="30" customHeight="1" outlineLevel="1">
      <c r="B340" s="1909"/>
      <c r="C340" s="197"/>
      <c r="D340" s="228" t="s">
        <v>979</v>
      </c>
      <c r="E340" s="194"/>
      <c r="F340" s="1952"/>
      <c r="G340" s="1952"/>
      <c r="H340" s="1953"/>
      <c r="I340" s="1953"/>
      <c r="J340" s="1954"/>
    </row>
    <row r="341" spans="1:26" ht="30" customHeight="1" outlineLevel="1">
      <c r="B341" s="1909"/>
      <c r="C341" s="197"/>
      <c r="D341" s="228" t="s">
        <v>979</v>
      </c>
      <c r="E341" s="194"/>
      <c r="F341" s="1952"/>
      <c r="G341" s="1952"/>
      <c r="H341" s="1953"/>
      <c r="I341" s="1953"/>
      <c r="J341" s="1954"/>
    </row>
    <row r="342" spans="1:26" ht="30" customHeight="1" outlineLevel="1" thickBot="1">
      <c r="B342" s="1910"/>
      <c r="C342" s="201"/>
      <c r="D342" s="230" t="s">
        <v>979</v>
      </c>
      <c r="E342" s="202"/>
      <c r="F342" s="1955"/>
      <c r="G342" s="1955"/>
      <c r="H342" s="1956"/>
      <c r="I342" s="1956"/>
      <c r="J342" s="1957"/>
    </row>
    <row r="343" spans="1:26" s="222" customFormat="1" ht="18.75" customHeight="1" outlineLevel="1" thickBot="1">
      <c r="A343" s="218"/>
      <c r="B343" s="231"/>
      <c r="C343" s="218"/>
      <c r="D343" s="218"/>
      <c r="E343" s="218"/>
      <c r="F343" s="218"/>
      <c r="G343" s="219"/>
      <c r="H343" s="219"/>
      <c r="I343" s="219"/>
      <c r="J343" s="219"/>
      <c r="K343" s="219"/>
      <c r="L343" s="219"/>
      <c r="M343" s="220"/>
      <c r="N343" s="2011"/>
      <c r="O343" s="2011"/>
      <c r="P343" s="2011"/>
      <c r="Q343" s="2011"/>
      <c r="R343" s="221"/>
      <c r="V343" s="220"/>
      <c r="W343" s="220"/>
      <c r="X343" s="220"/>
      <c r="Y343" s="220"/>
      <c r="Z343" s="221"/>
    </row>
    <row r="344" spans="1:26" ht="18.75" customHeight="1" outlineLevel="1">
      <c r="B344" s="2015" t="s">
        <v>983</v>
      </c>
      <c r="C344" s="2017"/>
      <c r="D344" s="2018"/>
      <c r="E344" s="2018"/>
      <c r="F344" s="2018"/>
      <c r="G344" s="2018"/>
      <c r="H344" s="2018"/>
      <c r="I344" s="2018"/>
      <c r="J344" s="2019"/>
    </row>
    <row r="345" spans="1:26" ht="18.75" customHeight="1" outlineLevel="1">
      <c r="B345" s="1938"/>
      <c r="C345" s="1943"/>
      <c r="D345" s="1944"/>
      <c r="E345" s="1944"/>
      <c r="F345" s="1944"/>
      <c r="G345" s="1944"/>
      <c r="H345" s="1944"/>
      <c r="I345" s="1944"/>
      <c r="J345" s="1945"/>
    </row>
    <row r="346" spans="1:26" ht="18.75" customHeight="1" outlineLevel="1">
      <c r="B346" s="2016"/>
      <c r="C346" s="2020"/>
      <c r="D346" s="2021"/>
      <c r="E346" s="2021"/>
      <c r="F346" s="2021"/>
      <c r="G346" s="2021"/>
      <c r="H346" s="2021"/>
      <c r="I346" s="2021"/>
      <c r="J346" s="2022"/>
    </row>
    <row r="347" spans="1:26" ht="18.75" customHeight="1" outlineLevel="1">
      <c r="B347" s="2331" t="s">
        <v>984</v>
      </c>
      <c r="C347" s="2332"/>
      <c r="D347" s="2333"/>
      <c r="E347" s="2333"/>
      <c r="F347" s="2333"/>
      <c r="G347" s="2333"/>
      <c r="H347" s="2333"/>
      <c r="I347" s="2333"/>
      <c r="J347" s="2334"/>
    </row>
    <row r="348" spans="1:26" ht="18.75" customHeight="1" outlineLevel="1">
      <c r="B348" s="1938"/>
      <c r="C348" s="1943"/>
      <c r="D348" s="1944"/>
      <c r="E348" s="1944"/>
      <c r="F348" s="1944"/>
      <c r="G348" s="1944"/>
      <c r="H348" s="1944"/>
      <c r="I348" s="1944"/>
      <c r="J348" s="1945"/>
    </row>
    <row r="349" spans="1:26" ht="18.75" customHeight="1" outlineLevel="1" thickBot="1">
      <c r="B349" s="1939"/>
      <c r="C349" s="1946"/>
      <c r="D349" s="1947"/>
      <c r="E349" s="1947"/>
      <c r="F349" s="1947"/>
      <c r="G349" s="1947"/>
      <c r="H349" s="1947"/>
      <c r="I349" s="1947"/>
      <c r="J349" s="1948"/>
    </row>
    <row r="350" spans="1:26" ht="18.75" customHeight="1" outlineLevel="1" thickBot="1">
      <c r="B350" s="232"/>
      <c r="C350" s="233"/>
      <c r="D350" s="233"/>
      <c r="E350" s="233"/>
      <c r="F350" s="233"/>
      <c r="G350" s="233"/>
      <c r="H350" s="233"/>
      <c r="I350" s="233"/>
      <c r="J350" s="233"/>
    </row>
    <row r="351" spans="1:26" ht="18.75" customHeight="1" outlineLevel="1">
      <c r="B351" s="234" t="s">
        <v>985</v>
      </c>
      <c r="C351" s="235"/>
      <c r="D351" s="235"/>
      <c r="E351" s="235"/>
      <c r="F351" s="236"/>
      <c r="G351" s="236"/>
      <c r="H351" s="236"/>
      <c r="I351" s="236"/>
      <c r="J351" s="237"/>
    </row>
    <row r="352" spans="1:26" ht="18.75" customHeight="1" outlineLevel="1">
      <c r="B352" s="1896"/>
      <c r="C352" s="1897"/>
      <c r="D352" s="1897"/>
      <c r="E352" s="1897"/>
      <c r="F352" s="1897"/>
      <c r="G352" s="1897"/>
      <c r="H352" s="1897"/>
      <c r="I352" s="1897"/>
      <c r="J352" s="1898"/>
    </row>
    <row r="353" spans="2:11" ht="12" customHeight="1" outlineLevel="1" thickBot="1">
      <c r="B353" s="284"/>
      <c r="C353" s="238"/>
      <c r="D353" s="238"/>
      <c r="E353" s="238"/>
      <c r="F353" s="238"/>
      <c r="G353" s="238"/>
      <c r="H353" s="238"/>
      <c r="I353" s="238"/>
      <c r="J353" s="239"/>
    </row>
    <row r="356" spans="2:11" ht="17.25" customHeight="1">
      <c r="B356" s="462"/>
      <c r="C356" s="462"/>
      <c r="D356" s="462"/>
      <c r="E356" s="462"/>
      <c r="F356" s="462"/>
      <c r="G356" s="462"/>
      <c r="H356" s="462"/>
      <c r="I356" s="462"/>
      <c r="J356" s="462"/>
      <c r="K356" s="462"/>
    </row>
    <row r="357" spans="2:11" ht="33.75" customHeight="1">
      <c r="B357" s="240" t="s">
        <v>968</v>
      </c>
      <c r="C357" s="1902">
        <f>個票ｰ1003!B246</f>
        <v>0</v>
      </c>
      <c r="D357" s="2311"/>
      <c r="E357" s="2311"/>
      <c r="F357" s="2312"/>
      <c r="G357" s="241" t="s">
        <v>969</v>
      </c>
      <c r="H357" s="1899">
        <v>18</v>
      </c>
      <c r="I357" s="2317"/>
      <c r="J357" s="1901"/>
    </row>
    <row r="358" spans="2:11" ht="30" customHeight="1" outlineLevel="1">
      <c r="B358" s="285" t="s">
        <v>970</v>
      </c>
      <c r="C358" s="1905"/>
      <c r="D358" s="1906"/>
      <c r="E358" s="1906"/>
      <c r="F358" s="1906"/>
      <c r="G358" s="1906"/>
      <c r="H358" s="1906"/>
      <c r="I358" s="1906"/>
      <c r="J358" s="1907"/>
    </row>
    <row r="359" spans="2:11" ht="30" customHeight="1" outlineLevel="1">
      <c r="B359" s="460" t="s">
        <v>972</v>
      </c>
      <c r="C359" s="2328"/>
      <c r="D359" s="2329"/>
      <c r="E359" s="2329"/>
      <c r="F359" s="2329"/>
      <c r="G359" s="2329"/>
      <c r="H359" s="2329"/>
      <c r="I359" s="2329"/>
      <c r="J359" s="2330"/>
    </row>
    <row r="360" spans="2:11" ht="30" customHeight="1" outlineLevel="1">
      <c r="B360" s="282" t="s">
        <v>973</v>
      </c>
      <c r="C360" s="1949"/>
      <c r="D360" s="1949"/>
      <c r="E360" s="1949"/>
      <c r="F360" s="1949"/>
      <c r="G360" s="1949"/>
      <c r="H360" s="1950"/>
      <c r="I360" s="1950"/>
      <c r="J360" s="1951"/>
    </row>
    <row r="361" spans="2:11" ht="14.25" customHeight="1" outlineLevel="1">
      <c r="B361" s="1968" t="s">
        <v>986</v>
      </c>
      <c r="C361" s="1931" t="s">
        <v>975</v>
      </c>
      <c r="D361" s="1931"/>
      <c r="E361" s="1931"/>
      <c r="F361" s="1931" t="s">
        <v>976</v>
      </c>
      <c r="G361" s="1931"/>
      <c r="H361" s="1932"/>
      <c r="I361" s="1932"/>
      <c r="J361" s="1933"/>
    </row>
    <row r="362" spans="2:11" ht="34.5" customHeight="1" outlineLevel="1">
      <c r="B362" s="1968"/>
      <c r="C362" s="194"/>
      <c r="D362" s="461" t="s">
        <v>380</v>
      </c>
      <c r="E362" s="194"/>
      <c r="F362" s="1934"/>
      <c r="G362" s="1934"/>
      <c r="H362" s="1935"/>
      <c r="I362" s="1935"/>
      <c r="J362" s="1936"/>
    </row>
    <row r="363" spans="2:11" ht="34.5" customHeight="1" outlineLevel="1">
      <c r="B363" s="1968"/>
      <c r="C363" s="194"/>
      <c r="D363" s="225" t="s">
        <v>380</v>
      </c>
      <c r="E363" s="194"/>
      <c r="F363" s="1923"/>
      <c r="G363" s="1923"/>
      <c r="H363" s="1924"/>
      <c r="I363" s="1924"/>
      <c r="J363" s="1925"/>
    </row>
    <row r="364" spans="2:11" ht="34.5" customHeight="1" outlineLevel="1">
      <c r="B364" s="1968"/>
      <c r="C364" s="194"/>
      <c r="D364" s="225" t="s">
        <v>380</v>
      </c>
      <c r="E364" s="194"/>
      <c r="F364" s="1923"/>
      <c r="G364" s="1923"/>
      <c r="H364" s="1924"/>
      <c r="I364" s="1924"/>
      <c r="J364" s="1925"/>
    </row>
    <row r="365" spans="2:11" ht="34.5" customHeight="1" outlineLevel="1">
      <c r="B365" s="1968"/>
      <c r="C365" s="194"/>
      <c r="D365" s="225" t="s">
        <v>380</v>
      </c>
      <c r="E365" s="194"/>
      <c r="F365" s="1923"/>
      <c r="G365" s="1923"/>
      <c r="H365" s="1924"/>
      <c r="I365" s="1924"/>
      <c r="J365" s="1925"/>
    </row>
    <row r="366" spans="2:11" ht="34.5" customHeight="1" outlineLevel="1">
      <c r="B366" s="1968"/>
      <c r="C366" s="194"/>
      <c r="D366" s="226" t="s">
        <v>380</v>
      </c>
      <c r="E366" s="194"/>
      <c r="F366" s="1961"/>
      <c r="G366" s="1962"/>
      <c r="H366" s="1963"/>
      <c r="I366" s="1963"/>
      <c r="J366" s="1964"/>
    </row>
    <row r="367" spans="2:11" ht="15" customHeight="1" outlineLevel="1">
      <c r="B367" s="2342" t="s">
        <v>977</v>
      </c>
      <c r="C367" s="1931" t="s">
        <v>975</v>
      </c>
      <c r="D367" s="1931"/>
      <c r="E367" s="1931"/>
      <c r="F367" s="1931" t="s">
        <v>978</v>
      </c>
      <c r="G367" s="1931"/>
      <c r="H367" s="1932"/>
      <c r="I367" s="1932"/>
      <c r="J367" s="1933"/>
    </row>
    <row r="368" spans="2:11" ht="31.5" customHeight="1" outlineLevel="1">
      <c r="B368" s="1909"/>
      <c r="C368" s="195"/>
      <c r="D368" s="227" t="s">
        <v>979</v>
      </c>
      <c r="E368" s="196"/>
      <c r="F368" s="1934"/>
      <c r="G368" s="1934"/>
      <c r="H368" s="1935"/>
      <c r="I368" s="1935"/>
      <c r="J368" s="1936"/>
    </row>
    <row r="369" spans="1:26" ht="31.5" customHeight="1" outlineLevel="1">
      <c r="B369" s="1909"/>
      <c r="C369" s="197"/>
      <c r="D369" s="228" t="s">
        <v>979</v>
      </c>
      <c r="E369" s="198"/>
      <c r="F369" s="1923"/>
      <c r="G369" s="1923"/>
      <c r="H369" s="1924"/>
      <c r="I369" s="1924"/>
      <c r="J369" s="1925"/>
    </row>
    <row r="370" spans="1:26" ht="31.5" customHeight="1" outlineLevel="1">
      <c r="B370" s="1909"/>
      <c r="C370" s="197"/>
      <c r="D370" s="228" t="s">
        <v>979</v>
      </c>
      <c r="E370" s="198"/>
      <c r="F370" s="1923"/>
      <c r="G370" s="1923"/>
      <c r="H370" s="1924"/>
      <c r="I370" s="1924"/>
      <c r="J370" s="1925"/>
    </row>
    <row r="371" spans="1:26" ht="31.5" customHeight="1" outlineLevel="1">
      <c r="B371" s="1909"/>
      <c r="C371" s="197"/>
      <c r="D371" s="228" t="s">
        <v>979</v>
      </c>
      <c r="E371" s="198"/>
      <c r="F371" s="1923"/>
      <c r="G371" s="1923"/>
      <c r="H371" s="1924"/>
      <c r="I371" s="1924"/>
      <c r="J371" s="1925"/>
    </row>
    <row r="372" spans="1:26" ht="31.5" customHeight="1" outlineLevel="1">
      <c r="B372" s="1930"/>
      <c r="C372" s="199"/>
      <c r="D372" s="229" t="s">
        <v>979</v>
      </c>
      <c r="E372" s="200"/>
      <c r="F372" s="1958"/>
      <c r="G372" s="1958"/>
      <c r="H372" s="1959"/>
      <c r="I372" s="1959"/>
      <c r="J372" s="1960"/>
    </row>
    <row r="373" spans="1:26" ht="15" customHeight="1" outlineLevel="1">
      <c r="B373" s="2335" t="s">
        <v>980</v>
      </c>
      <c r="C373" s="1911" t="s">
        <v>981</v>
      </c>
      <c r="D373" s="1912"/>
      <c r="E373" s="1913"/>
      <c r="F373" s="2336" t="s">
        <v>982</v>
      </c>
      <c r="G373" s="2337"/>
      <c r="H373" s="2337"/>
      <c r="I373" s="2337"/>
      <c r="J373" s="2338"/>
    </row>
    <row r="374" spans="1:26" ht="30" customHeight="1" outlineLevel="1">
      <c r="B374" s="1909"/>
      <c r="C374" s="197"/>
      <c r="D374" s="228" t="s">
        <v>979</v>
      </c>
      <c r="E374" s="194"/>
      <c r="F374" s="2339"/>
      <c r="G374" s="2339"/>
      <c r="H374" s="2340"/>
      <c r="I374" s="2340"/>
      <c r="J374" s="2341"/>
    </row>
    <row r="375" spans="1:26" ht="30" customHeight="1" outlineLevel="1">
      <c r="B375" s="1909"/>
      <c r="C375" s="197"/>
      <c r="D375" s="228" t="s">
        <v>979</v>
      </c>
      <c r="E375" s="194"/>
      <c r="F375" s="1923"/>
      <c r="G375" s="1923"/>
      <c r="H375" s="1924"/>
      <c r="I375" s="1924"/>
      <c r="J375" s="1925"/>
    </row>
    <row r="376" spans="1:26" ht="30" customHeight="1" outlineLevel="1">
      <c r="B376" s="1909"/>
      <c r="C376" s="197"/>
      <c r="D376" s="228" t="s">
        <v>979</v>
      </c>
      <c r="E376" s="194"/>
      <c r="F376" s="1923"/>
      <c r="G376" s="1923"/>
      <c r="H376" s="1924"/>
      <c r="I376" s="1924"/>
      <c r="J376" s="1925"/>
    </row>
    <row r="377" spans="1:26" ht="30" customHeight="1" outlineLevel="1" thickBot="1">
      <c r="B377" s="1910"/>
      <c r="C377" s="201"/>
      <c r="D377" s="230" t="s">
        <v>979</v>
      </c>
      <c r="E377" s="202"/>
      <c r="F377" s="1926"/>
      <c r="G377" s="1926"/>
      <c r="H377" s="1927"/>
      <c r="I377" s="1927"/>
      <c r="J377" s="1928"/>
    </row>
    <row r="378" spans="1:26" s="222" customFormat="1" ht="18.75" customHeight="1" outlineLevel="1" thickBot="1">
      <c r="A378" s="218"/>
      <c r="B378" s="231"/>
      <c r="C378" s="218"/>
      <c r="D378" s="218"/>
      <c r="E378" s="218"/>
      <c r="F378" s="218"/>
      <c r="G378" s="219"/>
      <c r="H378" s="219"/>
      <c r="I378" s="219"/>
      <c r="J378" s="219"/>
      <c r="K378" s="219"/>
      <c r="L378" s="219"/>
      <c r="M378" s="220"/>
      <c r="N378" s="2011"/>
      <c r="O378" s="2011"/>
      <c r="P378" s="2011"/>
      <c r="Q378" s="2011"/>
      <c r="R378" s="221"/>
      <c r="V378" s="220"/>
      <c r="W378" s="220"/>
      <c r="X378" s="220"/>
      <c r="Y378" s="220"/>
      <c r="Z378" s="221"/>
    </row>
    <row r="379" spans="1:26" ht="18.75" customHeight="1" outlineLevel="1">
      <c r="B379" s="2015" t="s">
        <v>983</v>
      </c>
      <c r="C379" s="2017"/>
      <c r="D379" s="2018"/>
      <c r="E379" s="2018"/>
      <c r="F379" s="2018"/>
      <c r="G379" s="2018"/>
      <c r="H379" s="2018"/>
      <c r="I379" s="2018"/>
      <c r="J379" s="2019"/>
    </row>
    <row r="380" spans="1:26" ht="18.75" customHeight="1" outlineLevel="1">
      <c r="B380" s="1938"/>
      <c r="C380" s="1943"/>
      <c r="D380" s="1944"/>
      <c r="E380" s="1944"/>
      <c r="F380" s="1944"/>
      <c r="G380" s="1944"/>
      <c r="H380" s="1944"/>
      <c r="I380" s="1944"/>
      <c r="J380" s="1945"/>
    </row>
    <row r="381" spans="1:26" ht="18.75" customHeight="1" outlineLevel="1">
      <c r="B381" s="2016"/>
      <c r="C381" s="2020"/>
      <c r="D381" s="2021"/>
      <c r="E381" s="2021"/>
      <c r="F381" s="2021"/>
      <c r="G381" s="2021"/>
      <c r="H381" s="2021"/>
      <c r="I381" s="2021"/>
      <c r="J381" s="2022"/>
    </row>
    <row r="382" spans="1:26" ht="18.75" customHeight="1" outlineLevel="1">
      <c r="B382" s="2331" t="s">
        <v>984</v>
      </c>
      <c r="C382" s="2332"/>
      <c r="D382" s="2333"/>
      <c r="E382" s="2333"/>
      <c r="F382" s="2333"/>
      <c r="G382" s="2333"/>
      <c r="H382" s="2333"/>
      <c r="I382" s="2333"/>
      <c r="J382" s="2334"/>
    </row>
    <row r="383" spans="1:26" ht="18.75" customHeight="1" outlineLevel="1">
      <c r="B383" s="1938"/>
      <c r="C383" s="1943"/>
      <c r="D383" s="1944"/>
      <c r="E383" s="1944"/>
      <c r="F383" s="1944"/>
      <c r="G383" s="1944"/>
      <c r="H383" s="1944"/>
      <c r="I383" s="1944"/>
      <c r="J383" s="1945"/>
    </row>
    <row r="384" spans="1:26" ht="18.75" customHeight="1" outlineLevel="1" thickBot="1">
      <c r="B384" s="1939"/>
      <c r="C384" s="1946"/>
      <c r="D384" s="1947"/>
      <c r="E384" s="1947"/>
      <c r="F384" s="1947"/>
      <c r="G384" s="1947"/>
      <c r="H384" s="1947"/>
      <c r="I384" s="1947"/>
      <c r="J384" s="1948"/>
    </row>
    <row r="385" spans="2:10" ht="18.75" customHeight="1" outlineLevel="1" thickBot="1">
      <c r="B385" s="232"/>
      <c r="C385" s="233"/>
      <c r="D385" s="233"/>
      <c r="E385" s="233"/>
      <c r="F385" s="233"/>
      <c r="G385" s="233"/>
      <c r="H385" s="233"/>
      <c r="I385" s="233"/>
      <c r="J385" s="233"/>
    </row>
    <row r="386" spans="2:10" ht="18.75" customHeight="1" outlineLevel="1">
      <c r="B386" s="234" t="s">
        <v>985</v>
      </c>
      <c r="C386" s="235"/>
      <c r="D386" s="235"/>
      <c r="E386" s="235"/>
      <c r="F386" s="236"/>
      <c r="G386" s="236"/>
      <c r="H386" s="236"/>
      <c r="I386" s="236"/>
      <c r="J386" s="237"/>
    </row>
    <row r="387" spans="2:10" ht="18.75" customHeight="1" outlineLevel="1">
      <c r="B387" s="1896"/>
      <c r="C387" s="1897"/>
      <c r="D387" s="1897"/>
      <c r="E387" s="1897"/>
      <c r="F387" s="1897"/>
      <c r="G387" s="1897"/>
      <c r="H387" s="1897"/>
      <c r="I387" s="1897"/>
      <c r="J387" s="1898"/>
    </row>
    <row r="388" spans="2:10" ht="12" customHeight="1" outlineLevel="1" thickBot="1">
      <c r="B388" s="284"/>
      <c r="C388" s="238"/>
      <c r="D388" s="238"/>
      <c r="E388" s="238"/>
      <c r="F388" s="238"/>
      <c r="G388" s="238"/>
      <c r="H388" s="238"/>
      <c r="I388" s="238"/>
      <c r="J388" s="239"/>
    </row>
    <row r="389" spans="2:10" ht="17.25" customHeight="1"/>
    <row r="391" spans="2:10" ht="33.75" customHeight="1">
      <c r="B391" s="240" t="s">
        <v>968</v>
      </c>
      <c r="C391" s="1902">
        <f>個票ｰ1003!B247</f>
        <v>0</v>
      </c>
      <c r="D391" s="2311"/>
      <c r="E391" s="2311"/>
      <c r="F391" s="2312"/>
      <c r="G391" s="241" t="s">
        <v>969</v>
      </c>
      <c r="H391" s="1899">
        <v>19</v>
      </c>
      <c r="I391" s="2317"/>
      <c r="J391" s="1901"/>
    </row>
    <row r="392" spans="2:10" ht="30" customHeight="1" outlineLevel="1">
      <c r="B392" s="285" t="s">
        <v>970</v>
      </c>
      <c r="C392" s="1905"/>
      <c r="D392" s="1906"/>
      <c r="E392" s="1906"/>
      <c r="F392" s="1906"/>
      <c r="G392" s="1906"/>
      <c r="H392" s="1906"/>
      <c r="I392" s="1906"/>
      <c r="J392" s="1907"/>
    </row>
    <row r="393" spans="2:10" ht="30" customHeight="1" outlineLevel="1">
      <c r="B393" s="460" t="s">
        <v>972</v>
      </c>
      <c r="C393" s="2328"/>
      <c r="D393" s="2329"/>
      <c r="E393" s="2329"/>
      <c r="F393" s="2329"/>
      <c r="G393" s="2329"/>
      <c r="H393" s="2329"/>
      <c r="I393" s="2329"/>
      <c r="J393" s="2330"/>
    </row>
    <row r="394" spans="2:10" ht="30" customHeight="1" outlineLevel="1">
      <c r="B394" s="282" t="s">
        <v>973</v>
      </c>
      <c r="C394" s="1949"/>
      <c r="D394" s="1949"/>
      <c r="E394" s="1949"/>
      <c r="F394" s="1949"/>
      <c r="G394" s="1949"/>
      <c r="H394" s="1950"/>
      <c r="I394" s="1950"/>
      <c r="J394" s="1951"/>
    </row>
    <row r="395" spans="2:10" ht="14.25" customHeight="1" outlineLevel="1">
      <c r="B395" s="1968" t="s">
        <v>986</v>
      </c>
      <c r="C395" s="1931" t="s">
        <v>975</v>
      </c>
      <c r="D395" s="1931"/>
      <c r="E395" s="1931"/>
      <c r="F395" s="1931" t="s">
        <v>976</v>
      </c>
      <c r="G395" s="1931"/>
      <c r="H395" s="1932"/>
      <c r="I395" s="1932"/>
      <c r="J395" s="1933"/>
    </row>
    <row r="396" spans="2:10" ht="34.5" customHeight="1" outlineLevel="1">
      <c r="B396" s="1968"/>
      <c r="C396" s="194"/>
      <c r="D396" s="461" t="s">
        <v>380</v>
      </c>
      <c r="E396" s="194"/>
      <c r="F396" s="1934"/>
      <c r="G396" s="1934"/>
      <c r="H396" s="1935"/>
      <c r="I396" s="1935"/>
      <c r="J396" s="1936"/>
    </row>
    <row r="397" spans="2:10" ht="34.5" customHeight="1" outlineLevel="1">
      <c r="B397" s="1968"/>
      <c r="C397" s="194"/>
      <c r="D397" s="225" t="s">
        <v>380</v>
      </c>
      <c r="E397" s="194"/>
      <c r="F397" s="1923"/>
      <c r="G397" s="1923"/>
      <c r="H397" s="1924"/>
      <c r="I397" s="1924"/>
      <c r="J397" s="1925"/>
    </row>
    <row r="398" spans="2:10" ht="34.5" customHeight="1" outlineLevel="1">
      <c r="B398" s="1968"/>
      <c r="C398" s="194"/>
      <c r="D398" s="225" t="s">
        <v>380</v>
      </c>
      <c r="E398" s="194"/>
      <c r="F398" s="1923"/>
      <c r="G398" s="1923"/>
      <c r="H398" s="1924"/>
      <c r="I398" s="1924"/>
      <c r="J398" s="1925"/>
    </row>
    <row r="399" spans="2:10" ht="34.5" customHeight="1" outlineLevel="1">
      <c r="B399" s="1968"/>
      <c r="C399" s="194"/>
      <c r="D399" s="225" t="s">
        <v>380</v>
      </c>
      <c r="E399" s="194"/>
      <c r="F399" s="1923"/>
      <c r="G399" s="1923"/>
      <c r="H399" s="1924"/>
      <c r="I399" s="1924"/>
      <c r="J399" s="1925"/>
    </row>
    <row r="400" spans="2:10" ht="34.5" customHeight="1" outlineLevel="1">
      <c r="B400" s="1968"/>
      <c r="C400" s="194"/>
      <c r="D400" s="226" t="s">
        <v>380</v>
      </c>
      <c r="E400" s="194"/>
      <c r="F400" s="1961"/>
      <c r="G400" s="1962"/>
      <c r="H400" s="1963"/>
      <c r="I400" s="1963"/>
      <c r="J400" s="1964"/>
    </row>
    <row r="401" spans="1:26" ht="15" customHeight="1" outlineLevel="1">
      <c r="B401" s="2342" t="s">
        <v>977</v>
      </c>
      <c r="C401" s="1931" t="s">
        <v>975</v>
      </c>
      <c r="D401" s="1931"/>
      <c r="E401" s="1931"/>
      <c r="F401" s="1931" t="s">
        <v>978</v>
      </c>
      <c r="G401" s="1931"/>
      <c r="H401" s="1932"/>
      <c r="I401" s="1932"/>
      <c r="J401" s="1933"/>
    </row>
    <row r="402" spans="1:26" ht="31.5" customHeight="1" outlineLevel="1">
      <c r="B402" s="1909"/>
      <c r="C402" s="195"/>
      <c r="D402" s="227" t="s">
        <v>979</v>
      </c>
      <c r="E402" s="196"/>
      <c r="F402" s="1934"/>
      <c r="G402" s="1934"/>
      <c r="H402" s="1935"/>
      <c r="I402" s="1935"/>
      <c r="J402" s="1936"/>
    </row>
    <row r="403" spans="1:26" ht="31.5" customHeight="1" outlineLevel="1">
      <c r="B403" s="1909"/>
      <c r="C403" s="197"/>
      <c r="D403" s="228" t="s">
        <v>979</v>
      </c>
      <c r="E403" s="198"/>
      <c r="F403" s="1923"/>
      <c r="G403" s="1923"/>
      <c r="H403" s="1924"/>
      <c r="I403" s="1924"/>
      <c r="J403" s="1925"/>
    </row>
    <row r="404" spans="1:26" ht="31.5" customHeight="1" outlineLevel="1">
      <c r="B404" s="1909"/>
      <c r="C404" s="197"/>
      <c r="D404" s="228" t="s">
        <v>979</v>
      </c>
      <c r="E404" s="198"/>
      <c r="F404" s="1923"/>
      <c r="G404" s="1923"/>
      <c r="H404" s="1924"/>
      <c r="I404" s="1924"/>
      <c r="J404" s="1925"/>
    </row>
    <row r="405" spans="1:26" ht="31.5" customHeight="1" outlineLevel="1">
      <c r="B405" s="1909"/>
      <c r="C405" s="197"/>
      <c r="D405" s="228" t="s">
        <v>979</v>
      </c>
      <c r="E405" s="198"/>
      <c r="F405" s="1923"/>
      <c r="G405" s="1923"/>
      <c r="H405" s="1924"/>
      <c r="I405" s="1924"/>
      <c r="J405" s="1925"/>
    </row>
    <row r="406" spans="1:26" ht="31.5" customHeight="1" outlineLevel="1">
      <c r="B406" s="1930"/>
      <c r="C406" s="199"/>
      <c r="D406" s="229" t="s">
        <v>979</v>
      </c>
      <c r="E406" s="200"/>
      <c r="F406" s="1958"/>
      <c r="G406" s="1958"/>
      <c r="H406" s="1959"/>
      <c r="I406" s="1959"/>
      <c r="J406" s="1960"/>
    </row>
    <row r="407" spans="1:26" ht="15" customHeight="1" outlineLevel="1">
      <c r="B407" s="2335" t="s">
        <v>980</v>
      </c>
      <c r="C407" s="1911" t="s">
        <v>981</v>
      </c>
      <c r="D407" s="1912"/>
      <c r="E407" s="1913"/>
      <c r="F407" s="2336" t="s">
        <v>982</v>
      </c>
      <c r="G407" s="2337"/>
      <c r="H407" s="2337"/>
      <c r="I407" s="2337"/>
      <c r="J407" s="2338"/>
    </row>
    <row r="408" spans="1:26" ht="30" customHeight="1" outlineLevel="1">
      <c r="B408" s="1909"/>
      <c r="C408" s="197"/>
      <c r="D408" s="228" t="s">
        <v>979</v>
      </c>
      <c r="E408" s="194"/>
      <c r="F408" s="2339"/>
      <c r="G408" s="2339"/>
      <c r="H408" s="2340"/>
      <c r="I408" s="2340"/>
      <c r="J408" s="2341"/>
    </row>
    <row r="409" spans="1:26" ht="30" customHeight="1" outlineLevel="1">
      <c r="B409" s="1909"/>
      <c r="C409" s="197"/>
      <c r="D409" s="228" t="s">
        <v>979</v>
      </c>
      <c r="E409" s="194"/>
      <c r="F409" s="1923"/>
      <c r="G409" s="1923"/>
      <c r="H409" s="1924"/>
      <c r="I409" s="1924"/>
      <c r="J409" s="1925"/>
    </row>
    <row r="410" spans="1:26" ht="30" customHeight="1" outlineLevel="1">
      <c r="B410" s="1909"/>
      <c r="C410" s="197"/>
      <c r="D410" s="228" t="s">
        <v>979</v>
      </c>
      <c r="E410" s="194"/>
      <c r="F410" s="1923"/>
      <c r="G410" s="1923"/>
      <c r="H410" s="1924"/>
      <c r="I410" s="1924"/>
      <c r="J410" s="1925"/>
    </row>
    <row r="411" spans="1:26" ht="30" customHeight="1" outlineLevel="1" thickBot="1">
      <c r="B411" s="1910"/>
      <c r="C411" s="201"/>
      <c r="D411" s="230" t="s">
        <v>979</v>
      </c>
      <c r="E411" s="202"/>
      <c r="F411" s="1926"/>
      <c r="G411" s="1926"/>
      <c r="H411" s="1927"/>
      <c r="I411" s="1927"/>
      <c r="J411" s="1928"/>
    </row>
    <row r="412" spans="1:26" s="222" customFormat="1" ht="18.75" customHeight="1" outlineLevel="1" thickBot="1">
      <c r="A412" s="218"/>
      <c r="B412" s="231"/>
      <c r="C412" s="218"/>
      <c r="D412" s="218"/>
      <c r="E412" s="218"/>
      <c r="F412" s="218"/>
      <c r="G412" s="219"/>
      <c r="H412" s="219"/>
      <c r="I412" s="219"/>
      <c r="J412" s="219"/>
      <c r="K412" s="219"/>
      <c r="L412" s="219"/>
      <c r="M412" s="220"/>
      <c r="N412" s="2011"/>
      <c r="O412" s="2011"/>
      <c r="P412" s="2011"/>
      <c r="Q412" s="2011"/>
      <c r="R412" s="221"/>
      <c r="V412" s="220"/>
      <c r="W412" s="220"/>
      <c r="X412" s="220"/>
      <c r="Y412" s="220"/>
      <c r="Z412" s="221"/>
    </row>
    <row r="413" spans="1:26" ht="18.75" customHeight="1" outlineLevel="1">
      <c r="B413" s="2015" t="s">
        <v>983</v>
      </c>
      <c r="C413" s="2017"/>
      <c r="D413" s="2018"/>
      <c r="E413" s="2018"/>
      <c r="F413" s="2018"/>
      <c r="G413" s="2018"/>
      <c r="H413" s="2018"/>
      <c r="I413" s="2018"/>
      <c r="J413" s="2019"/>
    </row>
    <row r="414" spans="1:26" ht="18.75" customHeight="1" outlineLevel="1">
      <c r="B414" s="1938"/>
      <c r="C414" s="1943"/>
      <c r="D414" s="1944"/>
      <c r="E414" s="1944"/>
      <c r="F414" s="1944"/>
      <c r="G414" s="1944"/>
      <c r="H414" s="1944"/>
      <c r="I414" s="1944"/>
      <c r="J414" s="1945"/>
    </row>
    <row r="415" spans="1:26" ht="18.75" customHeight="1" outlineLevel="1">
      <c r="B415" s="2016"/>
      <c r="C415" s="2020"/>
      <c r="D415" s="2021"/>
      <c r="E415" s="2021"/>
      <c r="F415" s="2021"/>
      <c r="G415" s="2021"/>
      <c r="H415" s="2021"/>
      <c r="I415" s="2021"/>
      <c r="J415" s="2022"/>
    </row>
    <row r="416" spans="1:26" ht="18.75" customHeight="1" outlineLevel="1">
      <c r="B416" s="2331" t="s">
        <v>984</v>
      </c>
      <c r="C416" s="2332"/>
      <c r="D416" s="2333"/>
      <c r="E416" s="2333"/>
      <c r="F416" s="2333"/>
      <c r="G416" s="2333"/>
      <c r="H416" s="2333"/>
      <c r="I416" s="2333"/>
      <c r="J416" s="2334"/>
    </row>
    <row r="417" spans="2:10" ht="18.75" customHeight="1" outlineLevel="1">
      <c r="B417" s="1938"/>
      <c r="C417" s="1943"/>
      <c r="D417" s="1944"/>
      <c r="E417" s="1944"/>
      <c r="F417" s="1944"/>
      <c r="G417" s="1944"/>
      <c r="H417" s="1944"/>
      <c r="I417" s="1944"/>
      <c r="J417" s="1945"/>
    </row>
    <row r="418" spans="2:10" ht="18.75" customHeight="1" outlineLevel="1" thickBot="1">
      <c r="B418" s="1939"/>
      <c r="C418" s="1946"/>
      <c r="D418" s="1947"/>
      <c r="E418" s="1947"/>
      <c r="F418" s="1947"/>
      <c r="G418" s="1947"/>
      <c r="H418" s="1947"/>
      <c r="I418" s="1947"/>
      <c r="J418" s="1948"/>
    </row>
    <row r="419" spans="2:10" ht="18.75" customHeight="1" outlineLevel="1" thickBot="1">
      <c r="B419" s="232"/>
      <c r="C419" s="233"/>
      <c r="D419" s="233"/>
      <c r="E419" s="233"/>
      <c r="F419" s="233"/>
      <c r="G419" s="233"/>
      <c r="H419" s="233"/>
      <c r="I419" s="233"/>
      <c r="J419" s="233"/>
    </row>
    <row r="420" spans="2:10" ht="18.75" customHeight="1" outlineLevel="1">
      <c r="B420" s="234" t="s">
        <v>985</v>
      </c>
      <c r="C420" s="235"/>
      <c r="D420" s="235"/>
      <c r="E420" s="235"/>
      <c r="F420" s="236"/>
      <c r="G420" s="236"/>
      <c r="H420" s="236"/>
      <c r="I420" s="236"/>
      <c r="J420" s="237"/>
    </row>
    <row r="421" spans="2:10" ht="18.75" customHeight="1" outlineLevel="1">
      <c r="B421" s="1896"/>
      <c r="C421" s="1897"/>
      <c r="D421" s="1897"/>
      <c r="E421" s="1897"/>
      <c r="F421" s="1897"/>
      <c r="G421" s="1897"/>
      <c r="H421" s="1897"/>
      <c r="I421" s="1897"/>
      <c r="J421" s="1898"/>
    </row>
    <row r="422" spans="2:10" ht="12" customHeight="1" outlineLevel="1" thickBot="1">
      <c r="B422" s="284"/>
      <c r="C422" s="238"/>
      <c r="D422" s="238"/>
      <c r="E422" s="238"/>
      <c r="F422" s="238"/>
      <c r="G422" s="238"/>
      <c r="H422" s="238"/>
      <c r="I422" s="238"/>
      <c r="J422" s="239"/>
    </row>
    <row r="425" spans="2:10" ht="33" customHeight="1">
      <c r="B425" s="240" t="s">
        <v>968</v>
      </c>
      <c r="C425" s="1902">
        <f>個票ｰ1003!B248</f>
        <v>0</v>
      </c>
      <c r="D425" s="2311"/>
      <c r="E425" s="2311"/>
      <c r="F425" s="2312"/>
      <c r="G425" s="241" t="s">
        <v>969</v>
      </c>
      <c r="H425" s="1899">
        <v>20</v>
      </c>
      <c r="I425" s="2317"/>
      <c r="J425" s="1901"/>
    </row>
    <row r="426" spans="2:10" ht="30" customHeight="1" outlineLevel="1">
      <c r="B426" s="285" t="s">
        <v>970</v>
      </c>
      <c r="C426" s="1905"/>
      <c r="D426" s="1906"/>
      <c r="E426" s="1906"/>
      <c r="F426" s="1906"/>
      <c r="G426" s="1906"/>
      <c r="H426" s="1906"/>
      <c r="I426" s="1906"/>
      <c r="J426" s="1907"/>
    </row>
    <row r="427" spans="2:10" ht="30" customHeight="1" outlineLevel="1">
      <c r="B427" s="460" t="s">
        <v>972</v>
      </c>
      <c r="C427" s="2328"/>
      <c r="D427" s="2329"/>
      <c r="E427" s="2329"/>
      <c r="F427" s="2329"/>
      <c r="G427" s="2329"/>
      <c r="H427" s="2329"/>
      <c r="I427" s="2329"/>
      <c r="J427" s="2330"/>
    </row>
    <row r="428" spans="2:10" ht="30" customHeight="1" outlineLevel="1">
      <c r="B428" s="282" t="s">
        <v>973</v>
      </c>
      <c r="C428" s="1949"/>
      <c r="D428" s="1949"/>
      <c r="E428" s="1949"/>
      <c r="F428" s="1949"/>
      <c r="G428" s="1949"/>
      <c r="H428" s="1950"/>
      <c r="I428" s="1950"/>
      <c r="J428" s="1951"/>
    </row>
    <row r="429" spans="2:10" ht="14.25" customHeight="1" outlineLevel="1">
      <c r="B429" s="1968" t="s">
        <v>986</v>
      </c>
      <c r="C429" s="1931" t="s">
        <v>975</v>
      </c>
      <c r="D429" s="1931"/>
      <c r="E429" s="1931"/>
      <c r="F429" s="1931" t="s">
        <v>976</v>
      </c>
      <c r="G429" s="1931"/>
      <c r="H429" s="1932"/>
      <c r="I429" s="1932"/>
      <c r="J429" s="1933"/>
    </row>
    <row r="430" spans="2:10" ht="34.5" customHeight="1" outlineLevel="1">
      <c r="B430" s="1968"/>
      <c r="C430" s="194"/>
      <c r="D430" s="461" t="s">
        <v>380</v>
      </c>
      <c r="E430" s="194"/>
      <c r="F430" s="1934"/>
      <c r="G430" s="1934"/>
      <c r="H430" s="1935"/>
      <c r="I430" s="1935"/>
      <c r="J430" s="1936"/>
    </row>
    <row r="431" spans="2:10" ht="34.5" customHeight="1" outlineLevel="1">
      <c r="B431" s="1968"/>
      <c r="C431" s="194"/>
      <c r="D431" s="225" t="s">
        <v>380</v>
      </c>
      <c r="E431" s="194"/>
      <c r="F431" s="1923"/>
      <c r="G431" s="1923"/>
      <c r="H431" s="1924"/>
      <c r="I431" s="1924"/>
      <c r="J431" s="1925"/>
    </row>
    <row r="432" spans="2:10" ht="34.5" customHeight="1" outlineLevel="1">
      <c r="B432" s="1968"/>
      <c r="C432" s="194"/>
      <c r="D432" s="225" t="s">
        <v>380</v>
      </c>
      <c r="E432" s="194"/>
      <c r="F432" s="1923"/>
      <c r="G432" s="1923"/>
      <c r="H432" s="1924"/>
      <c r="I432" s="1924"/>
      <c r="J432" s="1925"/>
    </row>
    <row r="433" spans="1:26" ht="34.5" customHeight="1" outlineLevel="1">
      <c r="B433" s="1968"/>
      <c r="C433" s="194"/>
      <c r="D433" s="225" t="s">
        <v>380</v>
      </c>
      <c r="E433" s="194"/>
      <c r="F433" s="1923"/>
      <c r="G433" s="1923"/>
      <c r="H433" s="1924"/>
      <c r="I433" s="1924"/>
      <c r="J433" s="1925"/>
    </row>
    <row r="434" spans="1:26" ht="34.5" customHeight="1" outlineLevel="1">
      <c r="B434" s="1968"/>
      <c r="C434" s="194"/>
      <c r="D434" s="226" t="s">
        <v>380</v>
      </c>
      <c r="E434" s="194"/>
      <c r="F434" s="1961"/>
      <c r="G434" s="1962"/>
      <c r="H434" s="1963"/>
      <c r="I434" s="1963"/>
      <c r="J434" s="1964"/>
    </row>
    <row r="435" spans="1:26" ht="15" customHeight="1" outlineLevel="1">
      <c r="B435" s="2342" t="s">
        <v>977</v>
      </c>
      <c r="C435" s="1931" t="s">
        <v>975</v>
      </c>
      <c r="D435" s="1931"/>
      <c r="E435" s="1931"/>
      <c r="F435" s="1931" t="s">
        <v>978</v>
      </c>
      <c r="G435" s="1931"/>
      <c r="H435" s="1932"/>
      <c r="I435" s="1932"/>
      <c r="J435" s="1933"/>
    </row>
    <row r="436" spans="1:26" ht="31.5" customHeight="1" outlineLevel="1">
      <c r="B436" s="1909"/>
      <c r="C436" s="195"/>
      <c r="D436" s="227" t="s">
        <v>979</v>
      </c>
      <c r="E436" s="196"/>
      <c r="F436" s="1934"/>
      <c r="G436" s="1934"/>
      <c r="H436" s="1935"/>
      <c r="I436" s="1935"/>
      <c r="J436" s="1936"/>
    </row>
    <row r="437" spans="1:26" ht="31.5" customHeight="1" outlineLevel="1">
      <c r="B437" s="1909"/>
      <c r="C437" s="197"/>
      <c r="D437" s="228" t="s">
        <v>979</v>
      </c>
      <c r="E437" s="198"/>
      <c r="F437" s="1923"/>
      <c r="G437" s="1923"/>
      <c r="H437" s="1924"/>
      <c r="I437" s="1924"/>
      <c r="J437" s="1925"/>
    </row>
    <row r="438" spans="1:26" ht="31.5" customHeight="1" outlineLevel="1">
      <c r="B438" s="1909"/>
      <c r="C438" s="197"/>
      <c r="D438" s="228" t="s">
        <v>979</v>
      </c>
      <c r="E438" s="198"/>
      <c r="F438" s="1923"/>
      <c r="G438" s="1923"/>
      <c r="H438" s="1924"/>
      <c r="I438" s="1924"/>
      <c r="J438" s="1925"/>
    </row>
    <row r="439" spans="1:26" ht="31.5" customHeight="1" outlineLevel="1">
      <c r="B439" s="1909"/>
      <c r="C439" s="197"/>
      <c r="D439" s="228" t="s">
        <v>979</v>
      </c>
      <c r="E439" s="198"/>
      <c r="F439" s="1923"/>
      <c r="G439" s="1923"/>
      <c r="H439" s="1924"/>
      <c r="I439" s="1924"/>
      <c r="J439" s="1925"/>
    </row>
    <row r="440" spans="1:26" ht="31.5" customHeight="1" outlineLevel="1">
      <c r="B440" s="1930"/>
      <c r="C440" s="199"/>
      <c r="D440" s="229" t="s">
        <v>979</v>
      </c>
      <c r="E440" s="200"/>
      <c r="F440" s="1958"/>
      <c r="G440" s="1958"/>
      <c r="H440" s="1959"/>
      <c r="I440" s="1959"/>
      <c r="J440" s="1960"/>
    </row>
    <row r="441" spans="1:26" ht="15" customHeight="1" outlineLevel="1">
      <c r="B441" s="2335" t="s">
        <v>980</v>
      </c>
      <c r="C441" s="1911" t="s">
        <v>981</v>
      </c>
      <c r="D441" s="1912"/>
      <c r="E441" s="1913"/>
      <c r="F441" s="2336" t="s">
        <v>982</v>
      </c>
      <c r="G441" s="2337"/>
      <c r="H441" s="2337"/>
      <c r="I441" s="2337"/>
      <c r="J441" s="2338"/>
    </row>
    <row r="442" spans="1:26" ht="30" customHeight="1" outlineLevel="1">
      <c r="B442" s="1909"/>
      <c r="C442" s="197"/>
      <c r="D442" s="228" t="s">
        <v>979</v>
      </c>
      <c r="E442" s="194"/>
      <c r="F442" s="2339"/>
      <c r="G442" s="2339"/>
      <c r="H442" s="2340"/>
      <c r="I442" s="2340"/>
      <c r="J442" s="2341"/>
    </row>
    <row r="443" spans="1:26" ht="30" customHeight="1" outlineLevel="1">
      <c r="B443" s="1909"/>
      <c r="C443" s="197"/>
      <c r="D443" s="228" t="s">
        <v>979</v>
      </c>
      <c r="E443" s="194"/>
      <c r="F443" s="1923"/>
      <c r="G443" s="1923"/>
      <c r="H443" s="1924"/>
      <c r="I443" s="1924"/>
      <c r="J443" s="1925"/>
    </row>
    <row r="444" spans="1:26" ht="30" customHeight="1" outlineLevel="1">
      <c r="B444" s="1909"/>
      <c r="C444" s="197"/>
      <c r="D444" s="228" t="s">
        <v>979</v>
      </c>
      <c r="E444" s="194"/>
      <c r="F444" s="1923"/>
      <c r="G444" s="1923"/>
      <c r="H444" s="1924"/>
      <c r="I444" s="1924"/>
      <c r="J444" s="1925"/>
    </row>
    <row r="445" spans="1:26" ht="30" customHeight="1" outlineLevel="1" thickBot="1">
      <c r="B445" s="1910"/>
      <c r="C445" s="201"/>
      <c r="D445" s="230" t="s">
        <v>979</v>
      </c>
      <c r="E445" s="202"/>
      <c r="F445" s="1926"/>
      <c r="G445" s="1926"/>
      <c r="H445" s="1927"/>
      <c r="I445" s="1927"/>
      <c r="J445" s="1928"/>
    </row>
    <row r="446" spans="1:26" s="222" customFormat="1" ht="18.75" customHeight="1" outlineLevel="1" thickBot="1">
      <c r="A446" s="218"/>
      <c r="B446" s="231"/>
      <c r="C446" s="218"/>
      <c r="D446" s="218"/>
      <c r="E446" s="218"/>
      <c r="F446" s="218"/>
      <c r="G446" s="219"/>
      <c r="H446" s="219"/>
      <c r="I446" s="219"/>
      <c r="J446" s="219"/>
      <c r="K446" s="219"/>
      <c r="L446" s="219"/>
      <c r="M446" s="220"/>
      <c r="N446" s="2011"/>
      <c r="O446" s="2011"/>
      <c r="P446" s="2011"/>
      <c r="Q446" s="2011"/>
      <c r="R446" s="221"/>
      <c r="V446" s="220"/>
      <c r="W446" s="220"/>
      <c r="X446" s="220"/>
      <c r="Y446" s="220"/>
      <c r="Z446" s="221"/>
    </row>
    <row r="447" spans="1:26" ht="18.75" customHeight="1" outlineLevel="1">
      <c r="B447" s="2015" t="s">
        <v>983</v>
      </c>
      <c r="C447" s="2017"/>
      <c r="D447" s="2018"/>
      <c r="E447" s="2018"/>
      <c r="F447" s="2018"/>
      <c r="G447" s="2018"/>
      <c r="H447" s="2018"/>
      <c r="I447" s="2018"/>
      <c r="J447" s="2019"/>
    </row>
    <row r="448" spans="1:26" ht="18.75" customHeight="1" outlineLevel="1">
      <c r="B448" s="1938"/>
      <c r="C448" s="1943"/>
      <c r="D448" s="1944"/>
      <c r="E448" s="1944"/>
      <c r="F448" s="1944"/>
      <c r="G448" s="1944"/>
      <c r="H448" s="1944"/>
      <c r="I448" s="1944"/>
      <c r="J448" s="1945"/>
    </row>
    <row r="449" spans="2:10" ht="18.75" customHeight="1" outlineLevel="1">
      <c r="B449" s="2016"/>
      <c r="C449" s="2020"/>
      <c r="D449" s="2021"/>
      <c r="E449" s="2021"/>
      <c r="F449" s="2021"/>
      <c r="G449" s="2021"/>
      <c r="H449" s="2021"/>
      <c r="I449" s="2021"/>
      <c r="J449" s="2022"/>
    </row>
    <row r="450" spans="2:10" ht="18.75" customHeight="1" outlineLevel="1">
      <c r="B450" s="2331" t="s">
        <v>984</v>
      </c>
      <c r="C450" s="2332"/>
      <c r="D450" s="2333"/>
      <c r="E450" s="2333"/>
      <c r="F450" s="2333"/>
      <c r="G450" s="2333"/>
      <c r="H450" s="2333"/>
      <c r="I450" s="2333"/>
      <c r="J450" s="2334"/>
    </row>
    <row r="451" spans="2:10" ht="18.75" customHeight="1" outlineLevel="1">
      <c r="B451" s="1938"/>
      <c r="C451" s="1943"/>
      <c r="D451" s="1944"/>
      <c r="E451" s="1944"/>
      <c r="F451" s="1944"/>
      <c r="G451" s="1944"/>
      <c r="H451" s="1944"/>
      <c r="I451" s="1944"/>
      <c r="J451" s="1945"/>
    </row>
    <row r="452" spans="2:10" ht="18.75" customHeight="1" outlineLevel="1" thickBot="1">
      <c r="B452" s="1939"/>
      <c r="C452" s="1946"/>
      <c r="D452" s="1947"/>
      <c r="E452" s="1947"/>
      <c r="F452" s="1947"/>
      <c r="G452" s="1947"/>
      <c r="H452" s="1947"/>
      <c r="I452" s="1947"/>
      <c r="J452" s="1948"/>
    </row>
    <row r="453" spans="2:10" ht="18.75" customHeight="1" outlineLevel="1" thickBot="1">
      <c r="B453" s="232"/>
      <c r="C453" s="233"/>
      <c r="D453" s="233"/>
      <c r="E453" s="233"/>
      <c r="F453" s="233"/>
      <c r="G453" s="233"/>
      <c r="H453" s="233"/>
      <c r="I453" s="233"/>
      <c r="J453" s="233"/>
    </row>
    <row r="454" spans="2:10" ht="18.75" customHeight="1" outlineLevel="1">
      <c r="B454" s="234" t="s">
        <v>985</v>
      </c>
      <c r="C454" s="235"/>
      <c r="D454" s="235"/>
      <c r="E454" s="235"/>
      <c r="F454" s="236"/>
      <c r="G454" s="236"/>
      <c r="H454" s="236"/>
      <c r="I454" s="236"/>
      <c r="J454" s="237"/>
    </row>
    <row r="455" spans="2:10" ht="18.75" customHeight="1" outlineLevel="1">
      <c r="B455" s="1896"/>
      <c r="C455" s="1897"/>
      <c r="D455" s="1897"/>
      <c r="E455" s="1897"/>
      <c r="F455" s="1897"/>
      <c r="G455" s="1897"/>
      <c r="H455" s="1897"/>
      <c r="I455" s="1897"/>
      <c r="J455" s="1898"/>
    </row>
    <row r="456" spans="2:10" ht="12" customHeight="1" outlineLevel="1" thickBot="1">
      <c r="B456" s="284"/>
      <c r="C456" s="238"/>
      <c r="D456" s="238"/>
      <c r="E456" s="238"/>
      <c r="F456" s="238"/>
      <c r="G456" s="238"/>
      <c r="H456" s="238"/>
      <c r="I456" s="238"/>
      <c r="J456" s="239"/>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66" priority="5" operator="equal">
      <formula>0</formula>
    </cfRule>
  </conditionalFormatting>
  <conditionalFormatting sqref="E25:J27">
    <cfRule type="expression" dxfId="65" priority="1">
      <formula>$H$23="含んでいない"</formula>
    </cfRule>
  </conditionalFormatting>
  <conditionalFormatting sqref="F28:J28">
    <cfRule type="expression" dxfId="64" priority="2">
      <formula>$E$27="○"</formula>
    </cfRule>
  </conditionalFormatting>
  <conditionalFormatting sqref="H3:K3">
    <cfRule type="cellIs" dxfId="63" priority="4" operator="equal">
      <formula>0</formula>
    </cfRule>
  </conditionalFormatting>
  <conditionalFormatting sqref="H32:K32">
    <cfRule type="cellIs" dxfId="62"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7B6577BF-6E98-4CA8-A1D2-1A74AF87E145}">
      <formula1>"含んでいる,含んでいない"</formula1>
    </dataValidation>
    <dataValidation type="list" allowBlank="1" showInputMessage="1" showErrorMessage="1" sqref="E25:E27" xr:uid="{867EC87B-BD87-4823-B547-C01AEAB02751}">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56"/>
  <sheetViews>
    <sheetView showGridLines="0" view="pageBreakPreview" zoomScaleNormal="100" zoomScaleSheetLayoutView="100" workbookViewId="0">
      <selection activeCell="B76" sqref="B76:F81"/>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75"/>
      <c r="B1" s="275"/>
      <c r="C1" s="141"/>
      <c r="L1" s="142"/>
      <c r="M1" s="142"/>
      <c r="N1" s="142"/>
      <c r="O1" s="1610" t="s">
        <v>580</v>
      </c>
      <c r="P1" s="1610"/>
      <c r="Q1" s="1610"/>
      <c r="R1" s="1610"/>
      <c r="AE1" s="294" t="s">
        <v>581</v>
      </c>
      <c r="AF1" s="295" t="s">
        <v>582</v>
      </c>
      <c r="AG1" s="295"/>
    </row>
    <row r="2" spans="1:33" ht="15" customHeight="1">
      <c r="A2" s="275"/>
      <c r="B2" s="275"/>
      <c r="C2" s="141"/>
      <c r="L2" s="142"/>
      <c r="M2" s="142"/>
      <c r="N2" s="142"/>
      <c r="O2" s="1610" t="s">
        <v>583</v>
      </c>
      <c r="P2" s="1610"/>
      <c r="Q2" s="1610"/>
      <c r="R2" s="1610"/>
      <c r="AE2" s="294"/>
      <c r="AF2" s="295"/>
      <c r="AG2" s="295"/>
    </row>
    <row r="3" spans="1:33" ht="15" customHeight="1">
      <c r="A3" s="275"/>
      <c r="B3" s="143"/>
      <c r="C3" s="144"/>
      <c r="D3" s="145"/>
      <c r="F3" s="146"/>
      <c r="L3" s="142"/>
      <c r="M3" s="142"/>
      <c r="N3" s="142"/>
      <c r="O3" s="1611">
        <f>'申請書・総括票（共通）'!L3</f>
        <v>0</v>
      </c>
      <c r="P3" s="1611"/>
      <c r="Q3" s="1611"/>
      <c r="R3" s="1611"/>
      <c r="AE3" s="294" t="s">
        <v>584</v>
      </c>
      <c r="AF3" s="295" t="s">
        <v>582</v>
      </c>
      <c r="AG3" s="294"/>
    </row>
    <row r="4" spans="1:33" ht="6.75" customHeight="1">
      <c r="A4" s="275"/>
      <c r="B4" s="143"/>
      <c r="C4" s="144"/>
      <c r="D4" s="145"/>
      <c r="L4" s="147"/>
      <c r="M4" s="147"/>
      <c r="N4" s="147"/>
      <c r="O4" s="147"/>
      <c r="P4" s="147"/>
      <c r="Q4" s="147"/>
      <c r="R4" s="147"/>
      <c r="AE4" s="294" t="s">
        <v>585</v>
      </c>
      <c r="AF4" s="295" t="s">
        <v>586</v>
      </c>
      <c r="AG4" s="294"/>
    </row>
    <row r="5" spans="1:33" ht="24" customHeight="1">
      <c r="A5" s="1576" t="s">
        <v>587</v>
      </c>
      <c r="B5" s="1576"/>
      <c r="C5" s="1576"/>
      <c r="D5" s="1576"/>
      <c r="E5" s="1576"/>
      <c r="F5" s="1576"/>
      <c r="G5" s="1576"/>
      <c r="H5" s="1576"/>
      <c r="I5" s="1576"/>
      <c r="J5" s="1576"/>
      <c r="K5" s="1576"/>
      <c r="L5" s="1576"/>
      <c r="M5" s="1576"/>
      <c r="N5" s="1576"/>
      <c r="O5" s="1576"/>
      <c r="P5" s="1576"/>
      <c r="Q5" s="1576"/>
      <c r="R5" s="1576"/>
      <c r="AE5" s="294" t="s">
        <v>65</v>
      </c>
      <c r="AF5" s="295" t="s">
        <v>588</v>
      </c>
      <c r="AG5" s="294"/>
    </row>
    <row r="6" spans="1:33" ht="8.25" customHeight="1">
      <c r="A6" s="272"/>
      <c r="B6" s="272"/>
      <c r="C6" s="272"/>
      <c r="D6" s="272"/>
      <c r="E6" s="272"/>
      <c r="F6" s="272"/>
      <c r="G6" s="272"/>
      <c r="H6" s="272"/>
      <c r="I6" s="272"/>
      <c r="J6" s="272"/>
      <c r="K6" s="272"/>
      <c r="L6" s="272"/>
      <c r="M6" s="272"/>
      <c r="N6" s="272"/>
      <c r="O6" s="272"/>
      <c r="P6" s="272"/>
      <c r="Q6" s="272"/>
      <c r="R6" s="272"/>
      <c r="AE6" s="294" t="s">
        <v>589</v>
      </c>
      <c r="AF6" s="295"/>
      <c r="AG6" s="294"/>
    </row>
    <row r="7" spans="1:33" ht="45" customHeight="1">
      <c r="A7" s="1129" t="s">
        <v>590</v>
      </c>
      <c r="B7" s="1179"/>
      <c r="C7" s="1577">
        <f>'申請書・総括票（共通）'!C19</f>
        <v>0</v>
      </c>
      <c r="D7" s="1577"/>
      <c r="E7" s="1577"/>
      <c r="F7" s="1577"/>
      <c r="G7" s="1577"/>
      <c r="H7" s="1577"/>
      <c r="I7" s="1577"/>
      <c r="J7" s="1577"/>
      <c r="K7" s="1577"/>
      <c r="L7" s="1577"/>
      <c r="M7" s="1577"/>
      <c r="N7" s="1577"/>
      <c r="O7" s="1577"/>
      <c r="P7" s="1577"/>
      <c r="Q7" s="1577"/>
      <c r="R7" s="1577"/>
      <c r="AE7" s="294" t="s">
        <v>591</v>
      </c>
      <c r="AF7" s="295"/>
      <c r="AG7" s="294"/>
    </row>
    <row r="8" spans="1:33" ht="44.25" customHeight="1">
      <c r="A8" s="1179" t="s">
        <v>592</v>
      </c>
      <c r="B8" s="1179"/>
      <c r="C8" s="1577">
        <f>'申請書・総括票（共通）'!B42</f>
        <v>0</v>
      </c>
      <c r="D8" s="1577"/>
      <c r="E8" s="1577"/>
      <c r="F8" s="1577"/>
      <c r="G8" s="1577"/>
      <c r="H8" s="1577"/>
      <c r="I8" s="1577"/>
      <c r="J8" s="1577"/>
      <c r="K8" s="1577"/>
      <c r="L8" s="1577"/>
      <c r="M8" s="1577"/>
      <c r="N8" s="1129" t="s">
        <v>593</v>
      </c>
      <c r="O8" s="1129"/>
      <c r="P8" s="1578">
        <f>'申請書・総括票（共通）'!A42</f>
        <v>1004</v>
      </c>
      <c r="Q8" s="1578"/>
      <c r="R8" s="1578"/>
    </row>
    <row r="9" spans="1:33" ht="36.75" customHeight="1">
      <c r="A9" s="1588" t="s">
        <v>594</v>
      </c>
      <c r="B9" s="1548"/>
      <c r="C9" s="1589"/>
      <c r="D9" s="2101"/>
      <c r="E9" s="2101"/>
      <c r="F9" s="2101"/>
      <c r="G9" s="2101"/>
      <c r="H9" s="2101"/>
      <c r="I9" s="1591"/>
      <c r="J9" s="1588" t="s">
        <v>595</v>
      </c>
      <c r="K9" s="1548"/>
      <c r="L9" s="1592"/>
      <c r="M9" s="2102"/>
      <c r="N9" s="2102"/>
      <c r="O9" s="2102"/>
      <c r="P9" s="2102"/>
      <c r="Q9" s="2102"/>
      <c r="R9" s="1594"/>
    </row>
    <row r="10" spans="1:33" ht="9" customHeight="1">
      <c r="R10" s="1"/>
    </row>
    <row r="11" spans="1:33" ht="18.75" customHeight="1">
      <c r="A11" s="148" t="s">
        <v>596</v>
      </c>
    </row>
    <row r="12" spans="1:33" ht="3.75" customHeight="1">
      <c r="A12" s="148"/>
    </row>
    <row r="13" spans="1:33" ht="47.25" customHeight="1">
      <c r="A13" s="1142" t="s">
        <v>597</v>
      </c>
      <c r="B13" s="1142"/>
      <c r="C13" s="1142"/>
      <c r="D13" s="1142"/>
      <c r="E13" s="2100"/>
      <c r="F13" s="2100"/>
      <c r="G13" s="2100"/>
      <c r="H13" s="2100"/>
      <c r="I13" s="2100"/>
      <c r="J13" s="2100"/>
      <c r="K13" s="2100"/>
      <c r="L13" s="2100"/>
      <c r="M13" s="2100"/>
      <c r="N13" s="2100"/>
      <c r="O13" s="2100"/>
      <c r="P13" s="2100"/>
      <c r="Q13" s="2100"/>
      <c r="R13" s="2100"/>
    </row>
    <row r="14" spans="1:33" ht="26.25" customHeight="1">
      <c r="A14" s="1552" t="s">
        <v>598</v>
      </c>
      <c r="B14" s="1553"/>
      <c r="C14" s="1553"/>
      <c r="D14" s="1554"/>
      <c r="E14" s="5"/>
      <c r="F14" s="149" t="s">
        <v>599</v>
      </c>
      <c r="G14" s="6"/>
      <c r="H14" s="150" t="s">
        <v>600</v>
      </c>
      <c r="I14" s="1555" t="s">
        <v>601</v>
      </c>
      <c r="J14" s="1553"/>
      <c r="K14" s="1553"/>
      <c r="L14" s="1556"/>
      <c r="M14" s="1579"/>
      <c r="N14" s="1580"/>
      <c r="O14" s="149" t="s">
        <v>602</v>
      </c>
      <c r="P14" s="1581"/>
      <c r="Q14" s="1581"/>
      <c r="R14" s="1582"/>
    </row>
    <row r="15" spans="1:33" ht="26.25" customHeight="1">
      <c r="A15" s="1583" t="s">
        <v>603</v>
      </c>
      <c r="B15" s="1584"/>
      <c r="C15" s="1584"/>
      <c r="D15" s="1585"/>
      <c r="E15" s="1586"/>
      <c r="F15" s="2098"/>
      <c r="G15" s="2098"/>
      <c r="H15" s="151" t="s">
        <v>512</v>
      </c>
      <c r="I15" s="1562" t="s">
        <v>604</v>
      </c>
      <c r="J15" s="1560"/>
      <c r="K15" s="1560"/>
      <c r="L15" s="1561"/>
      <c r="M15" s="1563"/>
      <c r="N15" s="2099"/>
      <c r="O15" s="2099"/>
      <c r="P15" s="2099"/>
      <c r="Q15" s="2099"/>
      <c r="R15" s="1565"/>
    </row>
    <row r="16" spans="1:33" ht="13.35" customHeight="1">
      <c r="A16" s="1571" t="s">
        <v>605</v>
      </c>
      <c r="B16" s="1572"/>
      <c r="C16" s="1572"/>
      <c r="D16" s="1573"/>
      <c r="E16" s="273" t="s">
        <v>606</v>
      </c>
      <c r="F16" s="1599" t="s">
        <v>607</v>
      </c>
      <c r="G16" s="2103"/>
      <c r="H16" s="1601"/>
      <c r="I16" s="1602" t="s">
        <v>608</v>
      </c>
      <c r="J16" s="1572"/>
      <c r="K16" s="1572"/>
      <c r="L16" s="1573"/>
      <c r="M16" s="463" t="s">
        <v>609</v>
      </c>
      <c r="N16" s="463" t="s">
        <v>610</v>
      </c>
      <c r="O16" s="463" t="s">
        <v>611</v>
      </c>
      <c r="P16" s="463" t="s">
        <v>612</v>
      </c>
      <c r="Q16" s="463" t="s">
        <v>613</v>
      </c>
      <c r="R16" s="463" t="s">
        <v>614</v>
      </c>
    </row>
    <row r="17" spans="1:21 16384:16384" ht="18" customHeight="1">
      <c r="A17" s="1596"/>
      <c r="B17" s="1597"/>
      <c r="C17" s="1597"/>
      <c r="D17" s="1598"/>
      <c r="E17" s="1604"/>
      <c r="F17" s="1545"/>
      <c r="G17" s="1384"/>
      <c r="H17" s="1546"/>
      <c r="I17" s="1603"/>
      <c r="J17" s="1597"/>
      <c r="K17" s="1597"/>
      <c r="L17" s="1598"/>
      <c r="M17" s="7"/>
      <c r="N17" s="7"/>
      <c r="O17" s="7"/>
      <c r="P17" s="7"/>
      <c r="Q17" s="7"/>
      <c r="R17" s="7"/>
    </row>
    <row r="18" spans="1:21 16384:16384" ht="13.35" customHeight="1">
      <c r="A18" s="1596"/>
      <c r="B18" s="1597"/>
      <c r="C18" s="1597"/>
      <c r="D18" s="1598"/>
      <c r="E18" s="1604"/>
      <c r="F18" s="1547" t="s">
        <v>615</v>
      </c>
      <c r="G18" s="2104"/>
      <c r="H18" s="1548"/>
      <c r="I18" s="1603"/>
      <c r="J18" s="1597"/>
      <c r="K18" s="1597"/>
      <c r="L18" s="1598"/>
      <c r="M18" s="152" t="s">
        <v>616</v>
      </c>
      <c r="N18" s="152" t="s">
        <v>617</v>
      </c>
      <c r="O18" s="152" t="s">
        <v>618</v>
      </c>
      <c r="P18" s="152" t="s">
        <v>619</v>
      </c>
      <c r="Q18" s="152" t="s">
        <v>620</v>
      </c>
      <c r="R18" s="152" t="s">
        <v>621</v>
      </c>
    </row>
    <row r="19" spans="1:21 16384:16384" ht="18" customHeight="1">
      <c r="A19" s="1552"/>
      <c r="B19" s="1553"/>
      <c r="C19" s="1553"/>
      <c r="D19" s="1556"/>
      <c r="E19" s="1605"/>
      <c r="F19" s="1549"/>
      <c r="G19" s="1550"/>
      <c r="H19" s="1551"/>
      <c r="I19" s="1555"/>
      <c r="J19" s="1553"/>
      <c r="K19" s="1553"/>
      <c r="L19" s="1556"/>
      <c r="M19" s="7"/>
      <c r="N19" s="7"/>
      <c r="O19" s="7"/>
      <c r="P19" s="7"/>
      <c r="Q19" s="7"/>
      <c r="R19" s="7"/>
    </row>
    <row r="20" spans="1:21 16384:16384" ht="26.25" customHeight="1">
      <c r="A20" s="1559" t="s">
        <v>622</v>
      </c>
      <c r="B20" s="1560"/>
      <c r="C20" s="1560"/>
      <c r="D20" s="1561"/>
      <c r="E20" s="1315"/>
      <c r="F20" s="1320"/>
      <c r="G20" s="2105"/>
      <c r="H20" s="1316"/>
      <c r="I20" s="1562" t="s">
        <v>623</v>
      </c>
      <c r="J20" s="1560"/>
      <c r="K20" s="1560"/>
      <c r="L20" s="1561"/>
      <c r="M20" s="1563"/>
      <c r="N20" s="2099"/>
      <c r="O20" s="2099"/>
      <c r="P20" s="2099"/>
      <c r="Q20" s="2099"/>
      <c r="R20" s="1565"/>
    </row>
    <row r="21" spans="1:21 16384:16384" ht="26.25" customHeight="1">
      <c r="A21" s="1566" t="s">
        <v>624</v>
      </c>
      <c r="B21" s="1567"/>
      <c r="C21" s="1567"/>
      <c r="D21" s="1568"/>
      <c r="E21" s="2347"/>
      <c r="F21" s="2348"/>
      <c r="G21" s="2348"/>
      <c r="H21" s="464" t="s">
        <v>625</v>
      </c>
      <c r="I21" s="1571" t="s">
        <v>626</v>
      </c>
      <c r="J21" s="1572"/>
      <c r="K21" s="1572"/>
      <c r="L21" s="1573"/>
      <c r="M21" s="1574"/>
      <c r="N21" s="2108"/>
      <c r="O21" s="2109" t="s">
        <v>512</v>
      </c>
      <c r="P21" s="2109"/>
      <c r="Q21" s="2109"/>
      <c r="R21" s="1284"/>
    </row>
    <row r="22" spans="1:21 16384:16384" ht="9.9499999999999993" customHeight="1">
      <c r="A22" s="1521" t="s">
        <v>627</v>
      </c>
      <c r="B22" s="1522"/>
      <c r="C22" s="1522"/>
      <c r="D22" s="1523"/>
      <c r="E22" s="153" t="s">
        <v>628</v>
      </c>
      <c r="F22" s="1530"/>
      <c r="G22" s="1531"/>
      <c r="H22" s="464" t="s">
        <v>625</v>
      </c>
      <c r="I22" s="1532" t="s">
        <v>629</v>
      </c>
      <c r="J22" s="1522"/>
      <c r="K22" s="1522"/>
      <c r="L22" s="1523"/>
      <c r="M22" s="153" t="s">
        <v>628</v>
      </c>
      <c r="N22" s="1537"/>
      <c r="O22" s="1538"/>
      <c r="P22" s="1289" t="s">
        <v>512</v>
      </c>
      <c r="Q22" s="1289"/>
      <c r="R22" s="1290"/>
    </row>
    <row r="23" spans="1:21 16384:16384" ht="9.9499999999999993" customHeight="1">
      <c r="A23" s="1524"/>
      <c r="B23" s="1525"/>
      <c r="C23" s="1525"/>
      <c r="D23" s="1526"/>
      <c r="E23" s="154" t="s">
        <v>630</v>
      </c>
      <c r="F23" s="1539"/>
      <c r="G23" s="1540"/>
      <c r="H23" s="155" t="s">
        <v>625</v>
      </c>
      <c r="I23" s="1533"/>
      <c r="J23" s="1525"/>
      <c r="K23" s="1525"/>
      <c r="L23" s="1526"/>
      <c r="M23" s="154" t="s">
        <v>630</v>
      </c>
      <c r="N23" s="1541"/>
      <c r="O23" s="1542"/>
      <c r="P23" s="1254" t="s">
        <v>512</v>
      </c>
      <c r="Q23" s="1254"/>
      <c r="R23" s="1255"/>
    </row>
    <row r="24" spans="1:21 16384:16384" ht="9.9499999999999993" customHeight="1">
      <c r="A24" s="1527"/>
      <c r="B24" s="1528"/>
      <c r="C24" s="1528"/>
      <c r="D24" s="1529"/>
      <c r="E24" s="156" t="s">
        <v>631</v>
      </c>
      <c r="F24" s="1543"/>
      <c r="G24" s="1544"/>
      <c r="H24" s="157" t="s">
        <v>625</v>
      </c>
      <c r="I24" s="1534"/>
      <c r="J24" s="1535"/>
      <c r="K24" s="1535"/>
      <c r="L24" s="1536"/>
      <c r="M24" s="156" t="s">
        <v>631</v>
      </c>
      <c r="N24" s="1557"/>
      <c r="O24" s="1558"/>
      <c r="P24" s="1508" t="s">
        <v>512</v>
      </c>
      <c r="Q24" s="1508"/>
      <c r="R24" s="1509"/>
    </row>
    <row r="25" spans="1:21 16384:16384" ht="30.95" customHeight="1">
      <c r="A25" s="1500" t="s">
        <v>632</v>
      </c>
      <c r="B25" s="1501"/>
      <c r="C25" s="1501"/>
      <c r="D25" s="1510"/>
      <c r="E25" s="2349" t="s">
        <v>633</v>
      </c>
      <c r="F25" s="2350"/>
      <c r="G25" s="2350"/>
      <c r="H25" s="2350"/>
      <c r="I25" s="2350"/>
      <c r="J25" s="2351" t="s">
        <v>634</v>
      </c>
      <c r="K25" s="2352"/>
      <c r="L25" s="2352"/>
      <c r="M25" s="2352"/>
      <c r="N25" s="2353"/>
      <c r="O25" s="2350" t="s">
        <v>635</v>
      </c>
      <c r="P25" s="2352"/>
      <c r="Q25" s="2352"/>
      <c r="R25" s="2353"/>
    </row>
    <row r="26" spans="1:21 16384:16384" ht="18" customHeight="1">
      <c r="A26" s="1502"/>
      <c r="B26" s="1503"/>
      <c r="C26" s="1503"/>
      <c r="D26" s="1504"/>
      <c r="E26" s="1516"/>
      <c r="F26" s="2118"/>
      <c r="G26" s="2118"/>
      <c r="H26" s="2118"/>
      <c r="I26" s="2118"/>
      <c r="J26" s="1516"/>
      <c r="K26" s="2118"/>
      <c r="L26" s="2118"/>
      <c r="M26" s="2118"/>
      <c r="N26" s="1518"/>
      <c r="O26" s="2119"/>
      <c r="P26" s="2119"/>
      <c r="Q26" s="2119"/>
      <c r="R26" s="1520"/>
    </row>
    <row r="27" spans="1:21 16384:16384" ht="28.5" customHeight="1">
      <c r="A27" s="1500" t="s">
        <v>636</v>
      </c>
      <c r="B27" s="1501"/>
      <c r="C27" s="1501"/>
      <c r="D27" s="1501"/>
      <c r="E27" s="1505" t="s">
        <v>637</v>
      </c>
      <c r="F27" s="2110"/>
      <c r="G27" s="2110"/>
      <c r="H27" s="2110"/>
      <c r="I27" s="1507"/>
      <c r="J27" s="1505" t="s">
        <v>638</v>
      </c>
      <c r="K27" s="2110"/>
      <c r="L27" s="2110"/>
      <c r="M27" s="2110"/>
      <c r="N27" s="1507"/>
      <c r="O27" s="1505" t="s">
        <v>639</v>
      </c>
      <c r="P27" s="2110"/>
      <c r="Q27" s="2110"/>
      <c r="R27" s="1507"/>
    </row>
    <row r="28" spans="1:21 16384:16384" ht="18" customHeight="1">
      <c r="A28" s="1502"/>
      <c r="B28" s="1503"/>
      <c r="C28" s="1503"/>
      <c r="D28" s="1504"/>
      <c r="E28" s="1206"/>
      <c r="F28" s="2111"/>
      <c r="G28" s="2111"/>
      <c r="H28" s="2111"/>
      <c r="I28" s="2111"/>
      <c r="J28" s="1206"/>
      <c r="K28" s="2111"/>
      <c r="L28" s="2111"/>
      <c r="M28" s="2111"/>
      <c r="N28" s="1207"/>
      <c r="O28" s="2112"/>
      <c r="P28" s="2112"/>
      <c r="Q28" s="2112"/>
      <c r="R28" s="1265"/>
      <c r="U28" s="299"/>
      <c r="XFD28" s="299"/>
    </row>
    <row r="29" spans="1:21 16384:16384" ht="43.5" customHeight="1">
      <c r="A29" s="1473" t="s">
        <v>640</v>
      </c>
      <c r="B29" s="1474"/>
      <c r="C29" s="1474"/>
      <c r="D29" s="1474"/>
      <c r="E29" s="1475"/>
      <c r="F29" s="2120"/>
      <c r="G29" s="2120"/>
      <c r="H29" s="2120"/>
      <c r="I29" s="2120"/>
      <c r="J29" s="2120"/>
      <c r="K29" s="2120"/>
      <c r="L29" s="2120"/>
      <c r="M29" s="2120"/>
      <c r="N29" s="2120"/>
      <c r="O29" s="2120"/>
      <c r="P29" s="2120"/>
      <c r="Q29" s="2120"/>
      <c r="R29" s="1477"/>
    </row>
    <row r="30" spans="1:21 16384:16384" s="2" customFormat="1" ht="11.25" customHeight="1">
      <c r="A30" s="1478" t="s">
        <v>641</v>
      </c>
      <c r="B30" s="1479"/>
      <c r="C30" s="1479"/>
      <c r="D30" s="1480"/>
      <c r="E30" s="2354" t="s">
        <v>642</v>
      </c>
      <c r="F30" s="2355"/>
      <c r="G30" s="2355"/>
      <c r="H30" s="2356" t="s">
        <v>643</v>
      </c>
      <c r="I30" s="2356"/>
      <c r="J30" s="2356"/>
      <c r="K30" s="2356" t="s">
        <v>644</v>
      </c>
      <c r="L30" s="2356"/>
      <c r="M30" s="2356"/>
      <c r="N30" s="2356" t="s">
        <v>645</v>
      </c>
      <c r="O30" s="2356"/>
      <c r="P30" s="2356"/>
      <c r="Q30" s="2357"/>
      <c r="R30" s="2358"/>
    </row>
    <row r="31" spans="1:21 16384:16384" s="2" customFormat="1" ht="11.25" customHeight="1">
      <c r="A31" s="1481"/>
      <c r="B31" s="1482"/>
      <c r="C31" s="1482"/>
      <c r="D31" s="1483"/>
      <c r="E31" s="1494"/>
      <c r="F31" s="1496"/>
      <c r="G31" s="1495"/>
      <c r="H31" s="1494"/>
      <c r="I31" s="1496"/>
      <c r="J31" s="1495"/>
      <c r="K31" s="1494"/>
      <c r="L31" s="1496"/>
      <c r="M31" s="1495"/>
      <c r="N31" s="1494"/>
      <c r="O31" s="1496"/>
      <c r="P31" s="1495"/>
      <c r="Q31" s="1492"/>
      <c r="R31" s="1493"/>
    </row>
    <row r="32" spans="1:21 16384:16384" s="2" customFormat="1" ht="11.25" customHeight="1">
      <c r="A32" s="1481"/>
      <c r="B32" s="1482"/>
      <c r="C32" s="1482"/>
      <c r="D32" s="1483"/>
      <c r="E32" s="1498" t="s">
        <v>646</v>
      </c>
      <c r="F32" s="1498"/>
      <c r="G32" s="1498"/>
      <c r="H32" s="1498"/>
      <c r="I32" s="2356" t="s">
        <v>647</v>
      </c>
      <c r="J32" s="2356"/>
      <c r="K32" s="2356"/>
      <c r="L32" s="2356"/>
      <c r="M32" s="2356" t="s">
        <v>648</v>
      </c>
      <c r="N32" s="2356"/>
      <c r="O32" s="2356"/>
      <c r="P32" s="2356"/>
      <c r="Q32" s="1492"/>
      <c r="R32" s="1493"/>
    </row>
    <row r="33" spans="1:26" s="2" customFormat="1" ht="11.25" customHeight="1">
      <c r="A33" s="1481"/>
      <c r="B33" s="1482"/>
      <c r="C33" s="1482"/>
      <c r="D33" s="1483"/>
      <c r="E33" s="1497"/>
      <c r="F33" s="1497"/>
      <c r="G33" s="1497"/>
      <c r="H33" s="1494"/>
      <c r="I33" s="1499"/>
      <c r="J33" s="1499"/>
      <c r="K33" s="1499"/>
      <c r="L33" s="1499"/>
      <c r="M33" s="1499"/>
      <c r="N33" s="1499"/>
      <c r="O33" s="1499"/>
      <c r="P33" s="1499"/>
      <c r="Q33" s="1492"/>
      <c r="R33" s="1493"/>
    </row>
    <row r="34" spans="1:26" s="2" customFormat="1" ht="11.25" customHeight="1">
      <c r="A34" s="1481"/>
      <c r="B34" s="1482"/>
      <c r="C34" s="1482"/>
      <c r="D34" s="1483"/>
      <c r="E34" s="2356" t="s">
        <v>649</v>
      </c>
      <c r="F34" s="2356"/>
      <c r="G34" s="2356"/>
      <c r="H34" s="2356"/>
      <c r="I34" s="2356" t="s">
        <v>650</v>
      </c>
      <c r="J34" s="2356"/>
      <c r="K34" s="2356"/>
      <c r="L34" s="2356"/>
      <c r="M34" s="2356" t="s">
        <v>651</v>
      </c>
      <c r="N34" s="2356"/>
      <c r="O34" s="2356"/>
      <c r="P34" s="2356"/>
      <c r="Q34" s="1492"/>
      <c r="R34" s="1493"/>
    </row>
    <row r="35" spans="1:26" s="2" customFormat="1" ht="11.25" customHeight="1">
      <c r="A35" s="1484"/>
      <c r="B35" s="1485"/>
      <c r="C35" s="1485"/>
      <c r="D35" s="1486"/>
      <c r="E35" s="1497"/>
      <c r="F35" s="1497"/>
      <c r="G35" s="1497"/>
      <c r="H35" s="1497"/>
      <c r="I35" s="1497"/>
      <c r="J35" s="1497"/>
      <c r="K35" s="1497"/>
      <c r="L35" s="1497"/>
      <c r="M35" s="1497"/>
      <c r="N35" s="1497"/>
      <c r="O35" s="1497"/>
      <c r="P35" s="1497"/>
      <c r="Q35" s="1494"/>
      <c r="R35" s="1495"/>
    </row>
    <row r="36" spans="1:26" s="2" customFormat="1" ht="57" customHeight="1">
      <c r="A36" s="1272" t="s">
        <v>652</v>
      </c>
      <c r="B36" s="1273"/>
      <c r="C36" s="1273"/>
      <c r="D36" s="1273"/>
      <c r="E36" s="1143"/>
      <c r="F36" s="2109"/>
      <c r="G36" s="2109"/>
      <c r="H36" s="2109"/>
      <c r="I36" s="2109"/>
      <c r="J36" s="2109"/>
      <c r="K36" s="2109"/>
      <c r="L36" s="2109"/>
      <c r="M36" s="2109"/>
      <c r="N36" s="2109"/>
      <c r="O36" s="2109"/>
      <c r="P36" s="2109"/>
      <c r="Q36" s="2109"/>
      <c r="R36" s="1284"/>
    </row>
    <row r="37" spans="1:26" s="2" customFormat="1" ht="19.5" customHeight="1">
      <c r="A37" s="1444" t="s">
        <v>653</v>
      </c>
      <c r="B37" s="1444"/>
      <c r="C37" s="1444"/>
      <c r="D37" s="1444"/>
      <c r="E37" s="1444"/>
      <c r="F37" s="1444"/>
      <c r="G37" s="1444"/>
      <c r="H37" s="1444"/>
      <c r="I37" s="1444"/>
      <c r="J37" s="1444"/>
      <c r="K37" s="1444"/>
      <c r="L37" s="1444"/>
      <c r="M37" s="1444"/>
      <c r="N37" s="1444"/>
      <c r="O37" s="1444"/>
      <c r="P37" s="1444"/>
      <c r="Q37" s="1444"/>
      <c r="R37" s="1444"/>
    </row>
    <row r="38" spans="1:26" s="2" customFormat="1" ht="28.5" customHeight="1">
      <c r="A38" s="1444"/>
      <c r="B38" s="1444"/>
      <c r="C38" s="1444"/>
      <c r="D38" s="1444"/>
      <c r="E38" s="1444"/>
      <c r="F38" s="1444"/>
      <c r="G38" s="1444"/>
      <c r="H38" s="1444"/>
      <c r="I38" s="1444"/>
      <c r="J38" s="1444"/>
      <c r="K38" s="1444"/>
      <c r="L38" s="1444"/>
      <c r="M38" s="1444"/>
      <c r="N38" s="1444"/>
      <c r="O38" s="1444"/>
      <c r="P38" s="1444"/>
      <c r="Q38" s="1444"/>
      <c r="R38" s="1444"/>
    </row>
    <row r="39" spans="1:26" s="2" customFormat="1" ht="11.25">
      <c r="A39" s="1444" t="s">
        <v>654</v>
      </c>
      <c r="B39" s="1444"/>
      <c r="C39" s="1444"/>
      <c r="D39" s="1444"/>
      <c r="E39" s="1444"/>
      <c r="F39" s="1444"/>
      <c r="G39" s="1444"/>
      <c r="H39" s="1444"/>
      <c r="I39" s="1444"/>
      <c r="J39" s="1444"/>
      <c r="K39" s="1444"/>
      <c r="L39" s="1444"/>
      <c r="M39" s="1444"/>
      <c r="N39" s="1444"/>
      <c r="O39" s="1444"/>
      <c r="P39" s="1444"/>
      <c r="Q39" s="1444"/>
      <c r="R39" s="1444"/>
    </row>
    <row r="40" spans="1:26" s="2" customFormat="1" ht="11.25">
      <c r="A40" s="1444"/>
      <c r="B40" s="1444"/>
      <c r="C40" s="1444"/>
      <c r="D40" s="1444"/>
      <c r="E40" s="1444"/>
      <c r="F40" s="1444"/>
      <c r="G40" s="1444"/>
      <c r="H40" s="1444"/>
      <c r="I40" s="1444"/>
      <c r="J40" s="1444"/>
      <c r="K40" s="1444"/>
      <c r="L40" s="1444"/>
      <c r="M40" s="1444"/>
      <c r="N40" s="1444"/>
      <c r="O40" s="1444"/>
      <c r="P40" s="1444"/>
      <c r="Q40" s="1444"/>
      <c r="R40" s="1444"/>
    </row>
    <row r="41" spans="1:26" s="2" customFormat="1" ht="29.25" customHeight="1">
      <c r="A41" s="1444"/>
      <c r="B41" s="1444"/>
      <c r="C41" s="1444"/>
      <c r="D41" s="1444"/>
      <c r="E41" s="1444"/>
      <c r="F41" s="1444"/>
      <c r="G41" s="1444"/>
      <c r="H41" s="1444"/>
      <c r="I41" s="1444"/>
      <c r="J41" s="1444"/>
      <c r="K41" s="1444"/>
      <c r="L41" s="1444"/>
      <c r="M41" s="1444"/>
      <c r="N41" s="1444"/>
      <c r="O41" s="1444"/>
      <c r="P41" s="1444"/>
      <c r="Q41" s="1444"/>
      <c r="R41" s="1444"/>
    </row>
    <row r="42" spans="1:26" s="2" customFormat="1">
      <c r="A42" s="1444" t="s">
        <v>655</v>
      </c>
      <c r="B42" s="1444"/>
      <c r="C42" s="1444"/>
      <c r="D42" s="1444"/>
      <c r="E42" s="1444"/>
      <c r="F42" s="1444"/>
      <c r="G42" s="1444"/>
      <c r="H42" s="1444"/>
      <c r="I42" s="1444"/>
      <c r="J42" s="1444"/>
      <c r="K42" s="1444"/>
      <c r="L42" s="1444"/>
      <c r="M42" s="1444"/>
      <c r="N42" s="1444"/>
      <c r="O42" s="1444"/>
      <c r="P42" s="1444"/>
      <c r="Q42" s="1444"/>
      <c r="R42" s="1444"/>
    </row>
    <row r="43" spans="1:26" s="2" customFormat="1" ht="11.25">
      <c r="A43" s="158" t="s">
        <v>656</v>
      </c>
      <c r="B43" s="276"/>
      <c r="C43" s="276"/>
      <c r="D43" s="276"/>
      <c r="E43" s="276"/>
      <c r="F43" s="276"/>
      <c r="G43" s="158"/>
      <c r="H43" s="276"/>
      <c r="I43" s="276"/>
      <c r="J43" s="276"/>
      <c r="K43" s="276"/>
      <c r="L43" s="276"/>
      <c r="M43" s="276"/>
      <c r="N43" s="276"/>
      <c r="O43" s="276"/>
      <c r="P43" s="276"/>
      <c r="Q43" s="276"/>
      <c r="R43" s="276"/>
    </row>
    <row r="44" spans="1:26" s="2" customFormat="1">
      <c r="A44" s="1367" t="s">
        <v>657</v>
      </c>
      <c r="B44" s="1367"/>
      <c r="C44" s="1367"/>
      <c r="D44" s="1368"/>
      <c r="E44" s="562"/>
      <c r="F44" s="562"/>
      <c r="G44" s="562"/>
      <c r="H44" s="562"/>
      <c r="I44" s="562"/>
      <c r="J44" s="562"/>
      <c r="K44" s="562"/>
      <c r="L44" s="562"/>
      <c r="M44" s="562"/>
      <c r="N44" s="562"/>
      <c r="O44" s="562"/>
      <c r="P44" s="562"/>
      <c r="Q44" s="562"/>
      <c r="R44" s="562"/>
      <c r="S44" s="3"/>
      <c r="T44" s="36"/>
      <c r="U44" s="36"/>
      <c r="V44" s="36"/>
      <c r="W44" s="36"/>
      <c r="X44" s="36"/>
      <c r="Y44" s="36"/>
      <c r="Z44" s="36"/>
    </row>
    <row r="45" spans="1:26" s="2" customFormat="1">
      <c r="A45" s="1367"/>
      <c r="B45" s="1367"/>
      <c r="C45" s="1367"/>
      <c r="D45" s="562"/>
      <c r="E45" s="562"/>
      <c r="F45" s="562"/>
      <c r="G45" s="562"/>
      <c r="H45" s="562"/>
      <c r="I45" s="562"/>
      <c r="J45" s="562"/>
      <c r="K45" s="562"/>
      <c r="L45" s="562"/>
      <c r="M45" s="562"/>
      <c r="N45" s="562"/>
      <c r="O45" s="562"/>
      <c r="P45" s="562"/>
      <c r="Q45" s="562"/>
      <c r="R45" s="562"/>
      <c r="S45" s="3"/>
      <c r="T45" s="36"/>
      <c r="U45" s="36"/>
      <c r="V45" s="36"/>
      <c r="W45" s="36"/>
      <c r="X45" s="36"/>
      <c r="Y45" s="36"/>
      <c r="Z45" s="36"/>
    </row>
    <row r="46" spans="1:26" s="301" customFormat="1" ht="31.5" customHeight="1">
      <c r="A46" s="1379" t="s">
        <v>1010</v>
      </c>
      <c r="B46" s="1368"/>
      <c r="C46" s="1368"/>
      <c r="D46" s="1368"/>
      <c r="E46" s="1368"/>
      <c r="F46" s="1368"/>
      <c r="G46" s="1368"/>
      <c r="H46" s="1368"/>
      <c r="I46" s="1368"/>
      <c r="J46" s="1368"/>
      <c r="K46" s="1368"/>
      <c r="L46" s="1368"/>
      <c r="M46" s="1368"/>
      <c r="N46" s="1368"/>
      <c r="O46" s="1368"/>
      <c r="P46" s="1368"/>
      <c r="Q46" s="1368"/>
      <c r="R46" s="1368"/>
      <c r="S46" s="344"/>
      <c r="T46" s="344"/>
      <c r="U46" s="344"/>
      <c r="V46" s="344"/>
      <c r="W46" s="344"/>
      <c r="X46" s="344"/>
      <c r="Y46" s="344"/>
      <c r="Z46" s="344"/>
    </row>
    <row r="47" spans="1:26" s="2" customFormat="1" ht="12" customHeight="1">
      <c r="A47" s="2359" t="s">
        <v>659</v>
      </c>
      <c r="B47" s="2360"/>
      <c r="C47" s="2360"/>
      <c r="D47" s="2361"/>
      <c r="E47" s="1396" t="s">
        <v>660</v>
      </c>
      <c r="F47" s="1396"/>
      <c r="G47" s="1396"/>
      <c r="H47" s="1396"/>
      <c r="I47" s="1396"/>
      <c r="J47" s="1396"/>
      <c r="K47" s="1396"/>
      <c r="L47" s="1396"/>
      <c r="M47" s="1396"/>
      <c r="N47" s="1396"/>
      <c r="O47" s="1396"/>
      <c r="P47" s="1396"/>
      <c r="Q47" s="1396"/>
      <c r="R47" s="1396"/>
      <c r="S47" s="3"/>
      <c r="T47" s="36"/>
      <c r="U47" s="36"/>
      <c r="V47" s="36"/>
      <c r="W47" s="36"/>
      <c r="X47" s="36"/>
      <c r="Y47" s="36"/>
      <c r="Z47" s="36"/>
    </row>
    <row r="48" spans="1:26" s="2" customFormat="1" ht="30" customHeight="1">
      <c r="A48" s="833"/>
      <c r="B48" s="834"/>
      <c r="C48" s="834"/>
      <c r="D48" s="1372"/>
      <c r="E48" s="2362"/>
      <c r="F48" s="1396"/>
      <c r="G48" s="1396"/>
      <c r="H48" s="1396"/>
      <c r="I48" s="1396"/>
      <c r="J48" s="1396"/>
      <c r="K48" s="1396"/>
      <c r="L48" s="1396"/>
      <c r="M48" s="1396"/>
      <c r="N48" s="1396"/>
      <c r="O48" s="1396"/>
      <c r="P48" s="1396"/>
      <c r="Q48" s="1396"/>
      <c r="R48" s="1396"/>
      <c r="S48" s="3"/>
      <c r="T48" s="36"/>
      <c r="U48" s="36"/>
      <c r="V48" s="36"/>
      <c r="W48" s="36"/>
      <c r="X48" s="36"/>
      <c r="Y48" s="36"/>
      <c r="Z48" s="36"/>
    </row>
    <row r="49" spans="1:26" s="2" customFormat="1" ht="22.5" customHeight="1">
      <c r="A49" s="833"/>
      <c r="B49" s="834"/>
      <c r="C49" s="834"/>
      <c r="D49" s="1372"/>
      <c r="E49" s="345"/>
      <c r="F49" s="1376" t="s">
        <v>661</v>
      </c>
      <c r="G49" s="2130"/>
      <c r="H49" s="2130"/>
      <c r="I49" s="2130"/>
      <c r="J49" s="2130"/>
      <c r="K49" s="2130"/>
      <c r="L49" s="2130"/>
      <c r="M49" s="2130"/>
      <c r="N49" s="2130"/>
      <c r="O49" s="2130"/>
      <c r="P49" s="2130"/>
      <c r="Q49" s="2130"/>
      <c r="R49" s="1378"/>
      <c r="S49" s="146" t="str">
        <f>IF(COUNTIF(ロール対応表ｰ1004!$D$58:$S$58,F49)=0,"【ERROR正しいロールを選択してください】","")</f>
        <v/>
      </c>
      <c r="T49" s="36"/>
      <c r="U49" s="36"/>
      <c r="V49" s="36"/>
      <c r="W49" s="36"/>
      <c r="X49" s="36"/>
      <c r="Y49" s="36"/>
      <c r="Z49" s="36"/>
    </row>
    <row r="50" spans="1:26" s="2" customFormat="1" ht="12" customHeight="1">
      <c r="A50" s="833"/>
      <c r="B50" s="834"/>
      <c r="C50" s="834"/>
      <c r="D50" s="1372"/>
      <c r="E50" s="2362" t="s">
        <v>662</v>
      </c>
      <c r="F50" s="1396"/>
      <c r="G50" s="1396"/>
      <c r="H50" s="1396"/>
      <c r="I50" s="1396"/>
      <c r="J50" s="1396"/>
      <c r="K50" s="1396"/>
      <c r="L50" s="1396"/>
      <c r="M50" s="1396"/>
      <c r="N50" s="1396"/>
      <c r="O50" s="1396"/>
      <c r="P50" s="1396"/>
      <c r="Q50" s="1396"/>
      <c r="R50" s="1396"/>
      <c r="S50" s="146"/>
      <c r="T50" s="36"/>
      <c r="U50" s="36"/>
      <c r="V50" s="36"/>
      <c r="W50" s="36"/>
      <c r="X50" s="36"/>
      <c r="Y50" s="36"/>
      <c r="Z50" s="36"/>
    </row>
    <row r="51" spans="1:26" s="2" customFormat="1" ht="22.5" customHeight="1">
      <c r="A51" s="1373"/>
      <c r="B51" s="1374"/>
      <c r="C51" s="1374"/>
      <c r="D51" s="1375"/>
      <c r="E51" s="346"/>
      <c r="F51" s="1376" t="s">
        <v>663</v>
      </c>
      <c r="G51" s="2130"/>
      <c r="H51" s="2130"/>
      <c r="I51" s="2130"/>
      <c r="J51" s="2130"/>
      <c r="K51" s="2130"/>
      <c r="L51" s="2130"/>
      <c r="M51" s="2130"/>
      <c r="N51" s="2130"/>
      <c r="O51" s="2130"/>
      <c r="P51" s="2130"/>
      <c r="Q51" s="2130"/>
      <c r="R51" s="1378"/>
      <c r="S51" s="146" t="str">
        <f>IF(COUNTIF(ロール対応表ｰ1004!$D$59:$S$59,F51)=0,"【ERROR正しいロールを選択してください】","")</f>
        <v/>
      </c>
      <c r="T51" s="36"/>
      <c r="U51" s="36"/>
      <c r="V51" s="36"/>
      <c r="W51" s="36"/>
      <c r="X51" s="36"/>
      <c r="Y51" s="36"/>
      <c r="Z51" s="36"/>
    </row>
    <row r="52" spans="1:26" s="2" customFormat="1" ht="30" customHeight="1">
      <c r="A52" s="1142" t="s">
        <v>664</v>
      </c>
      <c r="B52" s="1142"/>
      <c r="C52" s="1142"/>
      <c r="D52" s="1142"/>
      <c r="E52" s="1612" t="s">
        <v>665</v>
      </c>
      <c r="F52" s="2426"/>
      <c r="G52" s="2426"/>
      <c r="H52" s="2426"/>
      <c r="I52" s="2426"/>
      <c r="J52" s="2426"/>
      <c r="K52" s="2426"/>
      <c r="L52" s="2426"/>
      <c r="M52" s="2426"/>
      <c r="N52" s="2426"/>
      <c r="O52" s="1614"/>
      <c r="P52" s="1315"/>
      <c r="Q52" s="2105"/>
      <c r="R52" s="1316"/>
      <c r="S52" s="146"/>
    </row>
    <row r="53" spans="1:26" s="2" customFormat="1" ht="48.75" customHeight="1">
      <c r="A53" s="1142"/>
      <c r="B53" s="1142"/>
      <c r="C53" s="1142"/>
      <c r="D53" s="1142"/>
      <c r="E53" s="2427" t="s">
        <v>995</v>
      </c>
      <c r="F53" s="1616"/>
      <c r="G53" s="1616"/>
      <c r="H53" s="1616"/>
      <c r="I53" s="1616"/>
      <c r="J53" s="1616"/>
      <c r="K53" s="1616"/>
      <c r="L53" s="1616"/>
      <c r="M53" s="1616"/>
      <c r="N53" s="1616"/>
      <c r="O53" s="1616"/>
      <c r="P53" s="1616"/>
      <c r="Q53" s="1616"/>
      <c r="R53" s="1616"/>
      <c r="S53" s="146"/>
    </row>
    <row r="54" spans="1:26" s="2" customFormat="1" ht="23.25" customHeight="1">
      <c r="A54" s="1142"/>
      <c r="B54" s="1142"/>
      <c r="C54" s="1142"/>
      <c r="D54" s="1142"/>
      <c r="E54" s="366"/>
      <c r="F54" s="1617" t="s">
        <v>667</v>
      </c>
      <c r="G54" s="2428"/>
      <c r="H54" s="2428"/>
      <c r="I54" s="2428"/>
      <c r="J54" s="2428"/>
      <c r="K54" s="2428"/>
      <c r="L54" s="2428"/>
      <c r="M54" s="2428"/>
      <c r="N54" s="2428"/>
      <c r="O54" s="2428"/>
      <c r="P54" s="2428"/>
      <c r="Q54" s="2428"/>
      <c r="R54" s="1619"/>
      <c r="S54" s="146"/>
    </row>
    <row r="55" spans="1:26" s="2" customFormat="1" ht="23.25" customHeight="1">
      <c r="A55" s="1142"/>
      <c r="B55" s="1142"/>
      <c r="C55" s="1142"/>
      <c r="D55" s="1142"/>
      <c r="E55" s="366"/>
      <c r="F55" s="1617" t="s">
        <v>668</v>
      </c>
      <c r="G55" s="2428"/>
      <c r="H55" s="2428"/>
      <c r="I55" s="2428"/>
      <c r="J55" s="2428"/>
      <c r="K55" s="2428"/>
      <c r="L55" s="2428"/>
      <c r="M55" s="2428"/>
      <c r="N55" s="2428"/>
      <c r="O55" s="2428"/>
      <c r="P55" s="2428"/>
      <c r="Q55" s="2428"/>
      <c r="R55" s="1619"/>
      <c r="S55" s="146"/>
    </row>
    <row r="56" spans="1:26" s="2" customFormat="1" ht="23.25" customHeight="1">
      <c r="A56" s="1142"/>
      <c r="B56" s="1142"/>
      <c r="C56" s="1142"/>
      <c r="D56" s="1142"/>
      <c r="E56" s="366"/>
      <c r="F56" s="1617" t="s">
        <v>669</v>
      </c>
      <c r="G56" s="2428"/>
      <c r="H56" s="2428"/>
      <c r="I56" s="2428"/>
      <c r="J56" s="2428"/>
      <c r="K56" s="2428"/>
      <c r="L56" s="2428"/>
      <c r="M56" s="2428"/>
      <c r="N56" s="2428"/>
      <c r="O56" s="2428"/>
      <c r="P56" s="2428"/>
      <c r="Q56" s="2428"/>
      <c r="R56" s="1619"/>
      <c r="S56" s="146"/>
    </row>
    <row r="57" spans="1:26" s="2" customFormat="1" ht="23.25" customHeight="1">
      <c r="A57" s="1142"/>
      <c r="B57" s="1142"/>
      <c r="C57" s="1142"/>
      <c r="D57" s="1142"/>
      <c r="E57" s="366"/>
      <c r="F57" s="1617" t="s">
        <v>670</v>
      </c>
      <c r="G57" s="2428"/>
      <c r="H57" s="2428"/>
      <c r="I57" s="2428"/>
      <c r="J57" s="2428"/>
      <c r="K57" s="2428"/>
      <c r="L57" s="2428"/>
      <c r="M57" s="2428"/>
      <c r="N57" s="2428"/>
      <c r="O57" s="2428"/>
      <c r="P57" s="2428"/>
      <c r="Q57" s="2428"/>
      <c r="R57" s="1619"/>
      <c r="S57" s="146"/>
    </row>
    <row r="58" spans="1:26" s="2" customFormat="1" ht="49.5" customHeight="1">
      <c r="A58" s="1142"/>
      <c r="B58" s="1142"/>
      <c r="C58" s="1142"/>
      <c r="D58" s="1142"/>
      <c r="E58" s="355"/>
      <c r="F58" s="1620"/>
      <c r="G58" s="2429"/>
      <c r="H58" s="2429"/>
      <c r="I58" s="2429"/>
      <c r="J58" s="2429"/>
      <c r="K58" s="2429"/>
      <c r="L58" s="2429"/>
      <c r="M58" s="2429"/>
      <c r="N58" s="2429"/>
      <c r="O58" s="2429"/>
      <c r="P58" s="2429"/>
      <c r="Q58" s="2429"/>
      <c r="R58" s="1622"/>
      <c r="S58" s="146"/>
    </row>
    <row r="59" spans="1:26" s="2" customFormat="1" ht="13.5">
      <c r="A59" s="347"/>
      <c r="B59" s="347"/>
      <c r="C59" s="347"/>
      <c r="D59" s="347"/>
      <c r="E59" s="347"/>
      <c r="F59" s="347"/>
      <c r="G59" s="347"/>
      <c r="H59" s="347"/>
      <c r="I59" s="347"/>
      <c r="J59" s="347"/>
      <c r="K59" s="347"/>
      <c r="L59" s="347"/>
      <c r="M59" s="347"/>
      <c r="N59" s="347"/>
      <c r="O59" s="347"/>
      <c r="P59" s="347"/>
      <c r="Q59" s="347"/>
      <c r="R59" s="347"/>
      <c r="S59" s="36"/>
      <c r="T59" s="36"/>
      <c r="U59" s="36"/>
      <c r="V59" s="36"/>
      <c r="W59" s="36"/>
      <c r="X59" s="36"/>
      <c r="Y59" s="36"/>
      <c r="Z59" s="36"/>
    </row>
    <row r="60" spans="1:26" s="2" customFormat="1" ht="13.5">
      <c r="A60" s="44" t="s">
        <v>671</v>
      </c>
      <c r="B60" s="348"/>
      <c r="C60" s="348"/>
      <c r="D60" s="348"/>
      <c r="E60" s="348"/>
      <c r="F60" s="348"/>
      <c r="G60" s="348"/>
      <c r="H60" s="348"/>
      <c r="I60" s="348"/>
      <c r="J60" s="348"/>
      <c r="K60" s="348"/>
      <c r="L60" s="348"/>
      <c r="M60" s="348"/>
      <c r="N60" s="348"/>
      <c r="O60" s="348"/>
      <c r="P60" s="348"/>
      <c r="Q60" s="348"/>
      <c r="R60" s="348"/>
      <c r="S60" s="3"/>
      <c r="T60" s="36"/>
      <c r="U60" s="36"/>
      <c r="V60" s="36"/>
      <c r="W60" s="36"/>
      <c r="X60" s="36"/>
      <c r="Y60" s="36"/>
      <c r="Z60" s="36"/>
    </row>
    <row r="61" spans="1:26" s="2" customFormat="1">
      <c r="A61" s="1450" t="s">
        <v>672</v>
      </c>
      <c r="B61" s="832"/>
      <c r="C61" s="832"/>
      <c r="D61" s="1451"/>
      <c r="E61" s="1452" t="s">
        <v>673</v>
      </c>
      <c r="F61" s="1453"/>
      <c r="G61" s="1453"/>
      <c r="H61" s="1453"/>
      <c r="I61" s="1453"/>
      <c r="J61" s="1453"/>
      <c r="K61" s="1453"/>
      <c r="L61" s="1453"/>
      <c r="M61" s="1453"/>
      <c r="N61" s="1453"/>
      <c r="O61" s="1453"/>
      <c r="P61" s="1453"/>
      <c r="Q61" s="1453"/>
      <c r="R61" s="1454"/>
      <c r="S61" s="3"/>
      <c r="T61" s="36"/>
      <c r="U61" s="36"/>
      <c r="V61" s="36"/>
      <c r="W61" s="36"/>
      <c r="X61" s="36"/>
      <c r="Y61" s="36"/>
      <c r="Z61" s="36"/>
    </row>
    <row r="62" spans="1:26" s="2" customFormat="1" ht="30" customHeight="1">
      <c r="A62" s="833"/>
      <c r="B62" s="834"/>
      <c r="C62" s="834"/>
      <c r="D62" s="1372"/>
      <c r="E62" s="349"/>
      <c r="F62" s="1455" t="s">
        <v>674</v>
      </c>
      <c r="G62" s="1456"/>
      <c r="H62" s="1456"/>
      <c r="I62" s="1456"/>
      <c r="J62" s="1456"/>
      <c r="K62" s="1456"/>
      <c r="L62" s="1456"/>
      <c r="M62" s="1456"/>
      <c r="N62" s="1456"/>
      <c r="O62" s="1456"/>
      <c r="P62" s="1456"/>
      <c r="Q62" s="1456"/>
      <c r="R62" s="1457"/>
      <c r="S62" s="3"/>
      <c r="T62" s="36"/>
      <c r="U62" s="36"/>
      <c r="V62" s="36"/>
      <c r="W62" s="36"/>
      <c r="X62" s="36"/>
      <c r="Y62" s="36"/>
      <c r="Z62" s="36"/>
    </row>
    <row r="63" spans="1:26" s="2" customFormat="1">
      <c r="A63" s="831" t="s">
        <v>675</v>
      </c>
      <c r="B63" s="832"/>
      <c r="C63" s="832"/>
      <c r="D63" s="1451"/>
      <c r="E63" s="1464" t="s">
        <v>676</v>
      </c>
      <c r="F63" s="1453"/>
      <c r="G63" s="1453"/>
      <c r="H63" s="1453"/>
      <c r="I63" s="1453"/>
      <c r="J63" s="1453"/>
      <c r="K63" s="1453"/>
      <c r="L63" s="1453"/>
      <c r="M63" s="1453"/>
      <c r="N63" s="1453"/>
      <c r="O63" s="1453"/>
      <c r="P63" s="1453"/>
      <c r="Q63" s="1453"/>
      <c r="R63" s="1454"/>
      <c r="S63" s="3"/>
      <c r="T63" s="36"/>
      <c r="U63" s="36"/>
      <c r="V63" s="36"/>
      <c r="W63" s="36"/>
      <c r="X63" s="36"/>
      <c r="Y63" s="36"/>
      <c r="Z63" s="36"/>
    </row>
    <row r="64" spans="1:26" s="2" customFormat="1" ht="105.75" customHeight="1">
      <c r="A64" s="835"/>
      <c r="B64" s="836"/>
      <c r="C64" s="836"/>
      <c r="D64" s="1463"/>
      <c r="E64" s="1465"/>
      <c r="F64" s="1466"/>
      <c r="G64" s="1466"/>
      <c r="H64" s="1466"/>
      <c r="I64" s="1466"/>
      <c r="J64" s="1466"/>
      <c r="K64" s="1466"/>
      <c r="L64" s="1466"/>
      <c r="M64" s="1466"/>
      <c r="N64" s="1466"/>
      <c r="O64" s="1466"/>
      <c r="P64" s="1466"/>
      <c r="Q64" s="1466"/>
      <c r="R64" s="1467"/>
      <c r="S64" s="3"/>
      <c r="T64" s="36"/>
      <c r="U64" s="36"/>
      <c r="V64" s="36"/>
      <c r="W64" s="36"/>
      <c r="X64" s="36"/>
      <c r="Y64" s="36"/>
      <c r="Z64" s="36"/>
    </row>
    <row r="65" spans="1:29" s="2" customFormat="1" ht="83.25" customHeight="1">
      <c r="A65" s="1450" t="s">
        <v>677</v>
      </c>
      <c r="B65" s="1468"/>
      <c r="C65" s="1468"/>
      <c r="D65" s="1469"/>
      <c r="E65" s="1452" t="s">
        <v>1011</v>
      </c>
      <c r="F65" s="1453"/>
      <c r="G65" s="1453"/>
      <c r="H65" s="1453"/>
      <c r="I65" s="1453"/>
      <c r="J65" s="1453"/>
      <c r="K65" s="1453"/>
      <c r="L65" s="1453"/>
      <c r="M65" s="1453"/>
      <c r="N65" s="1453"/>
      <c r="O65" s="1453"/>
      <c r="P65" s="1453"/>
      <c r="Q65" s="1453"/>
      <c r="R65" s="1454"/>
      <c r="S65" s="350"/>
      <c r="T65" s="36"/>
      <c r="U65" s="36"/>
      <c r="V65" s="36"/>
      <c r="W65" s="36"/>
      <c r="X65" s="36"/>
      <c r="Y65" s="36"/>
      <c r="Z65" s="36"/>
    </row>
    <row r="66" spans="1:29" s="2" customFormat="1" ht="22.5" customHeight="1">
      <c r="A66" s="1470"/>
      <c r="B66" s="1471"/>
      <c r="C66" s="1471"/>
      <c r="D66" s="1472"/>
      <c r="E66" s="1338" t="s">
        <v>679</v>
      </c>
      <c r="F66" s="552"/>
      <c r="G66" s="1339"/>
      <c r="H66" s="512" t="str">
        <f>IF(F49=0,"自動で入力されます",F49)</f>
        <v>プルダウンメニューよりロールを選択してください</v>
      </c>
      <c r="I66" s="552"/>
      <c r="J66" s="552"/>
      <c r="K66" s="552"/>
      <c r="L66" s="552"/>
      <c r="M66" s="552"/>
      <c r="N66" s="552"/>
      <c r="O66" s="552"/>
      <c r="P66" s="552"/>
      <c r="Q66" s="552"/>
      <c r="R66" s="548"/>
      <c r="S66" s="3"/>
      <c r="T66" s="36"/>
      <c r="U66" s="36"/>
      <c r="V66" s="36"/>
      <c r="W66" s="36"/>
      <c r="X66" s="36"/>
      <c r="Y66" s="36"/>
      <c r="Z66" s="36"/>
    </row>
    <row r="67" spans="1:29" s="2" customFormat="1" ht="105" customHeight="1">
      <c r="A67" s="1470"/>
      <c r="B67" s="1471"/>
      <c r="C67" s="1471"/>
      <c r="D67" s="1472"/>
      <c r="E67" s="1340"/>
      <c r="F67" s="1341"/>
      <c r="G67" s="1341"/>
      <c r="H67" s="1341"/>
      <c r="I67" s="1341"/>
      <c r="J67" s="1341"/>
      <c r="K67" s="1341"/>
      <c r="L67" s="1341"/>
      <c r="M67" s="1341"/>
      <c r="N67" s="1341"/>
      <c r="O67" s="1341"/>
      <c r="P67" s="1341"/>
      <c r="Q67" s="1341"/>
      <c r="R67" s="1342"/>
      <c r="S67" s="3"/>
      <c r="T67" s="36"/>
      <c r="U67" s="36"/>
      <c r="V67" s="36"/>
      <c r="W67" s="36"/>
      <c r="X67" s="36"/>
      <c r="Y67" s="36"/>
      <c r="Z67" s="36"/>
    </row>
    <row r="68" spans="1:29" s="2" customFormat="1" ht="22.5" customHeight="1">
      <c r="A68" s="1470"/>
      <c r="B68" s="1471"/>
      <c r="C68" s="1471"/>
      <c r="D68" s="1472"/>
      <c r="E68" s="1343" t="s">
        <v>680</v>
      </c>
      <c r="F68" s="661"/>
      <c r="G68" s="661"/>
      <c r="H68" s="512" t="str">
        <f>IF(F51=0,"自動で入力されます",F51)</f>
        <v>プルダウンメニューよりロールを選択してください（任意）</v>
      </c>
      <c r="I68" s="552"/>
      <c r="J68" s="552"/>
      <c r="K68" s="552"/>
      <c r="L68" s="552"/>
      <c r="M68" s="552"/>
      <c r="N68" s="552"/>
      <c r="O68" s="552"/>
      <c r="P68" s="552"/>
      <c r="Q68" s="552"/>
      <c r="R68" s="548"/>
      <c r="S68" s="3"/>
      <c r="T68" s="36"/>
      <c r="U68" s="36"/>
      <c r="V68" s="36"/>
      <c r="W68" s="36"/>
      <c r="X68" s="36"/>
      <c r="Y68" s="36"/>
      <c r="Z68" s="36"/>
    </row>
    <row r="69" spans="1:29" s="2" customFormat="1" ht="105" customHeight="1">
      <c r="A69" s="1470"/>
      <c r="B69" s="1471"/>
      <c r="C69" s="1471"/>
      <c r="D69" s="1472"/>
      <c r="E69" s="1340"/>
      <c r="F69" s="1341"/>
      <c r="G69" s="1341"/>
      <c r="H69" s="1341"/>
      <c r="I69" s="1341"/>
      <c r="J69" s="1341"/>
      <c r="K69" s="1341"/>
      <c r="L69" s="1341"/>
      <c r="M69" s="1341"/>
      <c r="N69" s="1341"/>
      <c r="O69" s="1341"/>
      <c r="P69" s="1341"/>
      <c r="Q69" s="1341"/>
      <c r="R69" s="1342"/>
      <c r="S69" s="3"/>
      <c r="T69" s="36"/>
      <c r="U69" s="36"/>
      <c r="V69" s="36"/>
      <c r="W69" s="36"/>
      <c r="X69" s="36"/>
      <c r="Y69" s="36"/>
      <c r="Z69" s="36"/>
    </row>
    <row r="70" spans="1:29" s="2" customFormat="1" ht="22.5" customHeight="1">
      <c r="A70" s="720" t="s">
        <v>681</v>
      </c>
      <c r="B70" s="808"/>
      <c r="C70" s="808"/>
      <c r="D70" s="808"/>
      <c r="E70" s="658"/>
      <c r="F70" s="2363"/>
      <c r="G70" s="2363"/>
      <c r="H70" s="2363"/>
      <c r="I70" s="1458" t="s">
        <v>445</v>
      </c>
      <c r="J70" s="2364"/>
      <c r="K70" s="1460"/>
      <c r="L70" s="2365"/>
      <c r="M70" s="2365"/>
      <c r="N70" s="2365"/>
      <c r="O70" s="2365"/>
      <c r="P70" s="2365"/>
      <c r="Q70" s="2365"/>
      <c r="R70" s="1462"/>
      <c r="S70" s="3"/>
      <c r="T70" s="36"/>
      <c r="U70" s="36"/>
      <c r="V70" s="36"/>
      <c r="W70" s="36"/>
      <c r="X70" s="36"/>
      <c r="Y70" s="36"/>
      <c r="Z70" s="36"/>
    </row>
    <row r="71" spans="1:29" s="2" customFormat="1" ht="11.25">
      <c r="A71" s="351"/>
      <c r="B71" s="265"/>
      <c r="C71" s="265"/>
      <c r="D71" s="265"/>
      <c r="E71" s="265"/>
      <c r="F71" s="265"/>
      <c r="G71" s="351"/>
      <c r="H71" s="265"/>
      <c r="I71" s="265"/>
      <c r="J71" s="265"/>
      <c r="K71" s="265"/>
      <c r="L71" s="265"/>
      <c r="M71" s="265"/>
      <c r="N71" s="265"/>
      <c r="O71" s="265"/>
      <c r="P71" s="265"/>
      <c r="Q71" s="265"/>
      <c r="R71" s="265"/>
      <c r="S71" s="36"/>
      <c r="T71" s="36"/>
      <c r="U71" s="36"/>
      <c r="V71" s="36"/>
      <c r="W71" s="36"/>
      <c r="X71" s="36"/>
      <c r="Y71" s="36"/>
      <c r="Z71" s="36"/>
    </row>
    <row r="72" spans="1:29" ht="21" customHeight="1">
      <c r="A72" s="343" t="s">
        <v>682</v>
      </c>
      <c r="B72" s="342"/>
      <c r="C72" s="342"/>
      <c r="D72" s="342"/>
      <c r="E72" s="3"/>
      <c r="F72" s="348"/>
      <c r="G72" s="352"/>
      <c r="H72" s="352"/>
      <c r="I72" s="352"/>
      <c r="J72" s="352"/>
      <c r="K72" s="352"/>
      <c r="L72" s="352"/>
      <c r="M72" s="352"/>
      <c r="N72" s="352"/>
      <c r="O72" s="352"/>
      <c r="P72" s="352"/>
      <c r="Q72" s="352"/>
      <c r="R72" s="352"/>
      <c r="S72" s="3"/>
      <c r="T72" s="41"/>
      <c r="U72" s="41"/>
      <c r="V72" s="41"/>
      <c r="W72" s="353"/>
      <c r="X72" s="41"/>
      <c r="Y72" s="3"/>
      <c r="Z72" s="3"/>
    </row>
    <row r="73" spans="1:29" ht="44.25" customHeight="1">
      <c r="A73" s="1366" t="s">
        <v>1012</v>
      </c>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row>
    <row r="74" spans="1:29" ht="60" customHeight="1">
      <c r="A74" s="1428" t="s">
        <v>684</v>
      </c>
      <c r="B74" s="1430" t="s">
        <v>685</v>
      </c>
      <c r="C74" s="1431"/>
      <c r="D74" s="1431"/>
      <c r="E74" s="1431"/>
      <c r="F74" s="1432"/>
      <c r="G74" s="1436" t="s">
        <v>686</v>
      </c>
      <c r="H74" s="1437"/>
      <c r="I74" s="1437"/>
      <c r="J74" s="1437"/>
      <c r="K74" s="1438"/>
      <c r="L74" s="1430" t="s">
        <v>687</v>
      </c>
      <c r="M74" s="1432"/>
      <c r="N74" s="1442" t="s">
        <v>688</v>
      </c>
      <c r="O74" s="1445" t="s">
        <v>689</v>
      </c>
      <c r="P74" s="1445" t="s">
        <v>690</v>
      </c>
      <c r="Q74" s="1447" t="s">
        <v>691</v>
      </c>
      <c r="R74" s="1448"/>
      <c r="S74" s="1448"/>
      <c r="T74" s="1448"/>
      <c r="U74" s="1449"/>
      <c r="V74" s="2083" t="s">
        <v>692</v>
      </c>
      <c r="W74" s="2084"/>
      <c r="X74" s="2084"/>
      <c r="Y74" s="2084"/>
      <c r="Z74" s="2085"/>
      <c r="AA74" s="2065" t="s">
        <v>999</v>
      </c>
      <c r="AB74" s="2066"/>
      <c r="AC74" s="2067"/>
    </row>
    <row r="75" spans="1:29" ht="21.75" customHeight="1">
      <c r="A75" s="1429"/>
      <c r="B75" s="1433"/>
      <c r="C75" s="1434"/>
      <c r="D75" s="1434"/>
      <c r="E75" s="1434"/>
      <c r="F75" s="1435"/>
      <c r="G75" s="1439"/>
      <c r="H75" s="1440"/>
      <c r="I75" s="1440"/>
      <c r="J75" s="1440"/>
      <c r="K75" s="1441"/>
      <c r="L75" s="1433"/>
      <c r="M75" s="1435"/>
      <c r="N75" s="1443"/>
      <c r="O75" s="1446"/>
      <c r="P75" s="1446"/>
      <c r="Q75" s="1419" t="s">
        <v>694</v>
      </c>
      <c r="R75" s="1420"/>
      <c r="S75" s="1419" t="s">
        <v>695</v>
      </c>
      <c r="T75" s="1420"/>
      <c r="U75" s="354" t="s">
        <v>28</v>
      </c>
      <c r="V75" s="2086"/>
      <c r="W75" s="2087"/>
      <c r="X75" s="2087"/>
      <c r="Y75" s="2087"/>
      <c r="Z75" s="2088"/>
      <c r="AA75" s="2068"/>
      <c r="AB75" s="2069"/>
      <c r="AC75" s="2070"/>
    </row>
    <row r="76" spans="1:29" s="299" customFormat="1" ht="15" customHeight="1">
      <c r="A76" s="1391">
        <v>1</v>
      </c>
      <c r="B76" s="2366"/>
      <c r="C76" s="2367"/>
      <c r="D76" s="2367"/>
      <c r="E76" s="2367"/>
      <c r="F76" s="2368"/>
      <c r="G76" s="2369"/>
      <c r="H76" s="2367"/>
      <c r="I76" s="2367"/>
      <c r="J76" s="2367"/>
      <c r="K76" s="2368"/>
      <c r="L76" s="2370"/>
      <c r="M76" s="2371"/>
      <c r="N76" s="2372"/>
      <c r="O76" s="2372"/>
      <c r="P76" s="2372"/>
      <c r="Q76" s="2373" t="str">
        <f>IFERROR(VLOOKUP(U76,リスト!$AW$1:$AY$44,2,0),"")</f>
        <v/>
      </c>
      <c r="R76" s="2374"/>
      <c r="S76" s="2373" t="str">
        <f>IFERROR(VLOOKUP(U76,リスト!$AW$1:$AY$44,3,0),"")</f>
        <v/>
      </c>
      <c r="T76" s="2374"/>
      <c r="U76" s="465"/>
      <c r="V76" s="2375"/>
      <c r="W76" s="2376"/>
      <c r="X76" s="2376"/>
      <c r="Y76" s="2376"/>
      <c r="Z76" s="2377"/>
      <c r="AA76" s="2430"/>
      <c r="AB76" s="2431"/>
      <c r="AC76" s="2431"/>
    </row>
    <row r="77" spans="1:29" s="299" customFormat="1" ht="15" customHeight="1">
      <c r="A77" s="1392"/>
      <c r="B77" s="1394"/>
      <c r="C77" s="1349"/>
      <c r="D77" s="1349"/>
      <c r="E77" s="1349"/>
      <c r="F77" s="1350"/>
      <c r="G77" s="1348"/>
      <c r="H77" s="1349"/>
      <c r="I77" s="1349"/>
      <c r="J77" s="1349"/>
      <c r="K77" s="1350"/>
      <c r="L77" s="1356"/>
      <c r="M77" s="1357"/>
      <c r="N77" s="1359"/>
      <c r="O77" s="1359"/>
      <c r="P77" s="1359"/>
      <c r="Q77" s="1361" t="str">
        <f>IFERROR(VLOOKUP(U77,リスト!$AW$1:$AY$44,2,0),"")</f>
        <v/>
      </c>
      <c r="R77" s="1362"/>
      <c r="S77" s="2078" t="str">
        <f>IFERROR(VLOOKUP(U77,リスト!$AW$1:$AY$44,3,0),"")</f>
        <v/>
      </c>
      <c r="T77" s="2080"/>
      <c r="U77" s="87"/>
      <c r="V77" s="1383"/>
      <c r="W77" s="1384"/>
      <c r="X77" s="1384"/>
      <c r="Y77" s="1384"/>
      <c r="Z77" s="1385"/>
      <c r="AA77" s="2255"/>
      <c r="AB77" s="2256"/>
      <c r="AC77" s="2256"/>
    </row>
    <row r="78" spans="1:29" s="299" customFormat="1" ht="15" customHeight="1">
      <c r="A78" s="1392"/>
      <c r="B78" s="1394"/>
      <c r="C78" s="1349"/>
      <c r="D78" s="1349"/>
      <c r="E78" s="1349"/>
      <c r="F78" s="1350"/>
      <c r="G78" s="1348"/>
      <c r="H78" s="1349"/>
      <c r="I78" s="1349"/>
      <c r="J78" s="1349"/>
      <c r="K78" s="1350"/>
      <c r="L78" s="1356"/>
      <c r="M78" s="1357"/>
      <c r="N78" s="1359"/>
      <c r="O78" s="1359"/>
      <c r="P78" s="1359"/>
      <c r="Q78" s="1361" t="str">
        <f>IFERROR(VLOOKUP(U78,リスト!$AW$1:$AY$44,2,0),"")</f>
        <v/>
      </c>
      <c r="R78" s="1362"/>
      <c r="S78" s="2078" t="str">
        <f>IFERROR(VLOOKUP(U78,リスト!$AW$1:$AY$44,3,0),"")</f>
        <v/>
      </c>
      <c r="T78" s="2080"/>
      <c r="U78" s="87"/>
      <c r="V78" s="1383"/>
      <c r="W78" s="1384"/>
      <c r="X78" s="1384"/>
      <c r="Y78" s="1384"/>
      <c r="Z78" s="1385"/>
      <c r="AA78" s="2255"/>
      <c r="AB78" s="2256"/>
      <c r="AC78" s="2256"/>
    </row>
    <row r="79" spans="1:29" s="299" customFormat="1" ht="15" customHeight="1">
      <c r="A79" s="1392"/>
      <c r="B79" s="1394"/>
      <c r="C79" s="1349"/>
      <c r="D79" s="1349"/>
      <c r="E79" s="1349"/>
      <c r="F79" s="1350"/>
      <c r="G79" s="1348"/>
      <c r="H79" s="1349"/>
      <c r="I79" s="1349"/>
      <c r="J79" s="1349"/>
      <c r="K79" s="1350"/>
      <c r="L79" s="1356"/>
      <c r="M79" s="1357"/>
      <c r="N79" s="1359"/>
      <c r="O79" s="1359"/>
      <c r="P79" s="1359"/>
      <c r="Q79" s="1361" t="str">
        <f>IFERROR(VLOOKUP(U79,リスト!$AW$1:$AY$44,2,0),"")</f>
        <v/>
      </c>
      <c r="R79" s="1362"/>
      <c r="S79" s="2078" t="str">
        <f>IFERROR(VLOOKUP(U79,リスト!$AW$1:$AY$44,3,0),"")</f>
        <v/>
      </c>
      <c r="T79" s="2080"/>
      <c r="U79" s="87"/>
      <c r="V79" s="1383"/>
      <c r="W79" s="1384"/>
      <c r="X79" s="1384"/>
      <c r="Y79" s="1384"/>
      <c r="Z79" s="1385"/>
      <c r="AA79" s="2255"/>
      <c r="AB79" s="2256"/>
      <c r="AC79" s="2256"/>
    </row>
    <row r="80" spans="1:29" s="299" customFormat="1" ht="15" customHeight="1">
      <c r="A80" s="1392"/>
      <c r="B80" s="1394"/>
      <c r="C80" s="1349"/>
      <c r="D80" s="1349"/>
      <c r="E80" s="1349"/>
      <c r="F80" s="1350"/>
      <c r="G80" s="1348"/>
      <c r="H80" s="1349"/>
      <c r="I80" s="1349"/>
      <c r="J80" s="1349"/>
      <c r="K80" s="1350"/>
      <c r="L80" s="1356"/>
      <c r="M80" s="1357"/>
      <c r="N80" s="1359"/>
      <c r="O80" s="1359"/>
      <c r="P80" s="1359"/>
      <c r="Q80" s="1361" t="str">
        <f>IFERROR(VLOOKUP(U80,リスト!$AW$1:$AY$44,2,0),"")</f>
        <v/>
      </c>
      <c r="R80" s="1362"/>
      <c r="S80" s="2078" t="str">
        <f>IFERROR(VLOOKUP(U80,リスト!$AW$1:$AY$44,3,0),"")</f>
        <v/>
      </c>
      <c r="T80" s="2080"/>
      <c r="U80" s="87"/>
      <c r="V80" s="1383"/>
      <c r="W80" s="1384"/>
      <c r="X80" s="1384"/>
      <c r="Y80" s="1384"/>
      <c r="Z80" s="1385"/>
      <c r="AA80" s="2255"/>
      <c r="AB80" s="2256"/>
      <c r="AC80" s="2256"/>
    </row>
    <row r="81" spans="1:29" s="299" customFormat="1" ht="15" customHeight="1">
      <c r="A81" s="1411"/>
      <c r="B81" s="1285"/>
      <c r="C81" s="1286"/>
      <c r="D81" s="1286"/>
      <c r="E81" s="1286"/>
      <c r="F81" s="1414"/>
      <c r="G81" s="1415"/>
      <c r="H81" s="1286"/>
      <c r="I81" s="1286"/>
      <c r="J81" s="1286"/>
      <c r="K81" s="1414"/>
      <c r="L81" s="367"/>
      <c r="M81" s="368" t="s">
        <v>418</v>
      </c>
      <c r="N81" s="1416"/>
      <c r="O81" s="1416"/>
      <c r="P81" s="1416"/>
      <c r="Q81" s="1363" t="str">
        <f>IFERROR(VLOOKUP(U81,リスト!$AW$1:$AY$44,2,0),"")</f>
        <v/>
      </c>
      <c r="R81" s="1413"/>
      <c r="S81" s="2081" t="str">
        <f>IFERROR(VLOOKUP(U81,リスト!$AW$1:$AY$44,3,0),"")</f>
        <v/>
      </c>
      <c r="T81" s="2082"/>
      <c r="U81" s="88"/>
      <c r="V81" s="1606"/>
      <c r="W81" s="1550"/>
      <c r="X81" s="1550"/>
      <c r="Y81" s="1550"/>
      <c r="Z81" s="1607"/>
      <c r="AA81" s="2255"/>
      <c r="AB81" s="2256"/>
      <c r="AC81" s="2256"/>
    </row>
    <row r="82" spans="1:29" s="299" customFormat="1" ht="15" customHeight="1">
      <c r="A82" s="1391">
        <v>2</v>
      </c>
      <c r="B82" s="2366"/>
      <c r="C82" s="2367"/>
      <c r="D82" s="2367"/>
      <c r="E82" s="2367"/>
      <c r="F82" s="2368"/>
      <c r="G82" s="2369"/>
      <c r="H82" s="2367"/>
      <c r="I82" s="2367"/>
      <c r="J82" s="2367"/>
      <c r="K82" s="2368"/>
      <c r="L82" s="2370"/>
      <c r="M82" s="2371"/>
      <c r="N82" s="2372"/>
      <c r="O82" s="2372"/>
      <c r="P82" s="2372"/>
      <c r="Q82" s="2378" t="str">
        <f>IFERROR(VLOOKUP(U82,リスト!$AW$1:$AY$44,2,0),"")</f>
        <v/>
      </c>
      <c r="R82" s="2379"/>
      <c r="S82" s="2373" t="str">
        <f>IFERROR(VLOOKUP(U82,リスト!$AW$1:$AY$44,3,0),"")</f>
        <v/>
      </c>
      <c r="T82" s="2374"/>
      <c r="U82" s="86"/>
      <c r="V82" s="2375"/>
      <c r="W82" s="2376"/>
      <c r="X82" s="2376"/>
      <c r="Y82" s="2376"/>
      <c r="Z82" s="2377"/>
      <c r="AA82" s="2430"/>
      <c r="AB82" s="2431"/>
      <c r="AC82" s="2431"/>
    </row>
    <row r="83" spans="1:29" s="299" customFormat="1" ht="15" customHeight="1">
      <c r="A83" s="1392"/>
      <c r="B83" s="1394"/>
      <c r="C83" s="1349"/>
      <c r="D83" s="1349"/>
      <c r="E83" s="1349"/>
      <c r="F83" s="1350"/>
      <c r="G83" s="1348"/>
      <c r="H83" s="1349"/>
      <c r="I83" s="1349"/>
      <c r="J83" s="1349"/>
      <c r="K83" s="1350"/>
      <c r="L83" s="1356"/>
      <c r="M83" s="1357"/>
      <c r="N83" s="1359"/>
      <c r="O83" s="1359"/>
      <c r="P83" s="1359"/>
      <c r="Q83" s="1361" t="str">
        <f>IFERROR(VLOOKUP(U83,リスト!$AW$1:$AY$44,2,0),"")</f>
        <v/>
      </c>
      <c r="R83" s="1362"/>
      <c r="S83" s="2078" t="str">
        <f>IFERROR(VLOOKUP(U83,リスト!$AW$1:$AY$44,3,0),"")</f>
        <v/>
      </c>
      <c r="T83" s="2080"/>
      <c r="U83" s="87"/>
      <c r="V83" s="1383"/>
      <c r="W83" s="1384"/>
      <c r="X83" s="1384"/>
      <c r="Y83" s="1384"/>
      <c r="Z83" s="1385"/>
      <c r="AA83" s="2255"/>
      <c r="AB83" s="2256"/>
      <c r="AC83" s="2256"/>
    </row>
    <row r="84" spans="1:29" s="299" customFormat="1" ht="15" customHeight="1">
      <c r="A84" s="1392"/>
      <c r="B84" s="1394"/>
      <c r="C84" s="1349"/>
      <c r="D84" s="1349"/>
      <c r="E84" s="1349"/>
      <c r="F84" s="1350"/>
      <c r="G84" s="1348"/>
      <c r="H84" s="1349"/>
      <c r="I84" s="1349"/>
      <c r="J84" s="1349"/>
      <c r="K84" s="1350"/>
      <c r="L84" s="1356"/>
      <c r="M84" s="1357"/>
      <c r="N84" s="1359"/>
      <c r="O84" s="1359"/>
      <c r="P84" s="1359"/>
      <c r="Q84" s="1361" t="str">
        <f>IFERROR(VLOOKUP(U84,リスト!$AW$1:$AY$44,2,0),"")</f>
        <v/>
      </c>
      <c r="R84" s="1362"/>
      <c r="S84" s="2078" t="str">
        <f>IFERROR(VLOOKUP(U84,リスト!$AW$1:$AY$44,3,0),"")</f>
        <v/>
      </c>
      <c r="T84" s="2080"/>
      <c r="U84" s="87"/>
      <c r="V84" s="1383"/>
      <c r="W84" s="1384"/>
      <c r="X84" s="1384"/>
      <c r="Y84" s="1384"/>
      <c r="Z84" s="1385"/>
      <c r="AA84" s="2255"/>
      <c r="AB84" s="2256"/>
      <c r="AC84" s="2256"/>
    </row>
    <row r="85" spans="1:29" s="299" customFormat="1" ht="15" customHeight="1">
      <c r="A85" s="1392"/>
      <c r="B85" s="1394"/>
      <c r="C85" s="1349"/>
      <c r="D85" s="1349"/>
      <c r="E85" s="1349"/>
      <c r="F85" s="1350"/>
      <c r="G85" s="1348"/>
      <c r="H85" s="1349"/>
      <c r="I85" s="1349"/>
      <c r="J85" s="1349"/>
      <c r="K85" s="1350"/>
      <c r="L85" s="1356"/>
      <c r="M85" s="1357"/>
      <c r="N85" s="1359"/>
      <c r="O85" s="1359"/>
      <c r="P85" s="1359"/>
      <c r="Q85" s="1361" t="str">
        <f>IFERROR(VLOOKUP(U85,リスト!$AW$1:$AY$44,2,0),"")</f>
        <v/>
      </c>
      <c r="R85" s="1362"/>
      <c r="S85" s="2078" t="str">
        <f>IFERROR(VLOOKUP(U85,リスト!$AW$1:$AY$44,3,0),"")</f>
        <v/>
      </c>
      <c r="T85" s="2080"/>
      <c r="U85" s="87"/>
      <c r="V85" s="1383"/>
      <c r="W85" s="1384"/>
      <c r="X85" s="1384"/>
      <c r="Y85" s="1384"/>
      <c r="Z85" s="1385"/>
      <c r="AA85" s="2255"/>
      <c r="AB85" s="2256"/>
      <c r="AC85" s="2256"/>
    </row>
    <row r="86" spans="1:29" s="299" customFormat="1" ht="15" customHeight="1">
      <c r="A86" s="1392"/>
      <c r="B86" s="1394"/>
      <c r="C86" s="1349"/>
      <c r="D86" s="1349"/>
      <c r="E86" s="1349"/>
      <c r="F86" s="1350"/>
      <c r="G86" s="1348"/>
      <c r="H86" s="1349"/>
      <c r="I86" s="1349"/>
      <c r="J86" s="1349"/>
      <c r="K86" s="1350"/>
      <c r="L86" s="1356"/>
      <c r="M86" s="1357"/>
      <c r="N86" s="1359"/>
      <c r="O86" s="1359"/>
      <c r="P86" s="1359"/>
      <c r="Q86" s="1361" t="str">
        <f>IFERROR(VLOOKUP(U86,リスト!$AW$1:$AY$44,2,0),"")</f>
        <v/>
      </c>
      <c r="R86" s="1362"/>
      <c r="S86" s="2078" t="str">
        <f>IFERROR(VLOOKUP(U86,リスト!$AW$1:$AY$44,3,0),"")</f>
        <v/>
      </c>
      <c r="T86" s="2080"/>
      <c r="U86" s="87"/>
      <c r="V86" s="1383"/>
      <c r="W86" s="1384"/>
      <c r="X86" s="1384"/>
      <c r="Y86" s="1384"/>
      <c r="Z86" s="1385"/>
      <c r="AA86" s="2255"/>
      <c r="AB86" s="2256"/>
      <c r="AC86" s="2256"/>
    </row>
    <row r="87" spans="1:29" s="299" customFormat="1" ht="15" customHeight="1">
      <c r="A87" s="1411"/>
      <c r="B87" s="1285"/>
      <c r="C87" s="1286"/>
      <c r="D87" s="1286"/>
      <c r="E87" s="1286"/>
      <c r="F87" s="1414"/>
      <c r="G87" s="1415"/>
      <c r="H87" s="1286"/>
      <c r="I87" s="1286"/>
      <c r="J87" s="1286"/>
      <c r="K87" s="1414"/>
      <c r="L87" s="367"/>
      <c r="M87" s="368" t="s">
        <v>418</v>
      </c>
      <c r="N87" s="1416"/>
      <c r="O87" s="1416"/>
      <c r="P87" s="1416"/>
      <c r="Q87" s="1363" t="str">
        <f>IFERROR(VLOOKUP(U87,リスト!$AW$1:$AY$44,2,0),"")</f>
        <v/>
      </c>
      <c r="R87" s="1413"/>
      <c r="S87" s="2081" t="str">
        <f>IFERROR(VLOOKUP(U87,リスト!$AW$1:$AY$44,3,0),"")</f>
        <v/>
      </c>
      <c r="T87" s="2082"/>
      <c r="U87" s="88"/>
      <c r="V87" s="1606"/>
      <c r="W87" s="1550"/>
      <c r="X87" s="1550"/>
      <c r="Y87" s="1550"/>
      <c r="Z87" s="1607"/>
      <c r="AA87" s="2255"/>
      <c r="AB87" s="2256"/>
      <c r="AC87" s="2256"/>
    </row>
    <row r="88" spans="1:29" s="299" customFormat="1" ht="15" customHeight="1">
      <c r="A88" s="1391">
        <v>3</v>
      </c>
      <c r="B88" s="2366"/>
      <c r="C88" s="2367"/>
      <c r="D88" s="2367"/>
      <c r="E88" s="2367"/>
      <c r="F88" s="2368"/>
      <c r="G88" s="2369"/>
      <c r="H88" s="2367"/>
      <c r="I88" s="2367"/>
      <c r="J88" s="2367"/>
      <c r="K88" s="2368"/>
      <c r="L88" s="2370"/>
      <c r="M88" s="2371"/>
      <c r="N88" s="2372"/>
      <c r="O88" s="2372"/>
      <c r="P88" s="2372"/>
      <c r="Q88" s="2378" t="str">
        <f>IFERROR(VLOOKUP(U88,リスト!$AW$1:$AY$44,2,0),"")</f>
        <v/>
      </c>
      <c r="R88" s="2379"/>
      <c r="S88" s="2373" t="str">
        <f>IFERROR(VLOOKUP(U88,リスト!$AW$1:$AY$44,3,0),"")</f>
        <v/>
      </c>
      <c r="T88" s="2374"/>
      <c r="U88" s="86"/>
      <c r="V88" s="2375"/>
      <c r="W88" s="2376"/>
      <c r="X88" s="2376"/>
      <c r="Y88" s="2376"/>
      <c r="Z88" s="2377"/>
      <c r="AA88" s="2430"/>
      <c r="AB88" s="2431"/>
      <c r="AC88" s="2431"/>
    </row>
    <row r="89" spans="1:29" s="299" customFormat="1" ht="15" customHeight="1">
      <c r="A89" s="1392"/>
      <c r="B89" s="1394"/>
      <c r="C89" s="1349"/>
      <c r="D89" s="1349"/>
      <c r="E89" s="1349"/>
      <c r="F89" s="1350"/>
      <c r="G89" s="1348"/>
      <c r="H89" s="1349"/>
      <c r="I89" s="1349"/>
      <c r="J89" s="1349"/>
      <c r="K89" s="1350"/>
      <c r="L89" s="1356"/>
      <c r="M89" s="1357"/>
      <c r="N89" s="1359"/>
      <c r="O89" s="1359"/>
      <c r="P89" s="1359"/>
      <c r="Q89" s="1361" t="str">
        <f>IFERROR(VLOOKUP(U89,リスト!$AW$1:$AY$44,2,0),"")</f>
        <v/>
      </c>
      <c r="R89" s="1362"/>
      <c r="S89" s="2078" t="str">
        <f>IFERROR(VLOOKUP(U89,リスト!$AW$1:$AY$44,3,0),"")</f>
        <v/>
      </c>
      <c r="T89" s="2080"/>
      <c r="U89" s="87"/>
      <c r="V89" s="1383"/>
      <c r="W89" s="1384"/>
      <c r="X89" s="1384"/>
      <c r="Y89" s="1384"/>
      <c r="Z89" s="1385"/>
      <c r="AA89" s="2255"/>
      <c r="AB89" s="2256"/>
      <c r="AC89" s="2256"/>
    </row>
    <row r="90" spans="1:29" s="299" customFormat="1" ht="15" customHeight="1">
      <c r="A90" s="1392"/>
      <c r="B90" s="1394"/>
      <c r="C90" s="1349"/>
      <c r="D90" s="1349"/>
      <c r="E90" s="1349"/>
      <c r="F90" s="1350"/>
      <c r="G90" s="1348"/>
      <c r="H90" s="1349"/>
      <c r="I90" s="1349"/>
      <c r="J90" s="1349"/>
      <c r="K90" s="1350"/>
      <c r="L90" s="1356"/>
      <c r="M90" s="1357"/>
      <c r="N90" s="1359"/>
      <c r="O90" s="1359"/>
      <c r="P90" s="1359"/>
      <c r="Q90" s="1361" t="str">
        <f>IFERROR(VLOOKUP(U90,リスト!$AW$1:$AY$44,2,0),"")</f>
        <v/>
      </c>
      <c r="R90" s="1362"/>
      <c r="S90" s="2078" t="str">
        <f>IFERROR(VLOOKUP(U90,リスト!$AW$1:$AY$44,3,0),"")</f>
        <v/>
      </c>
      <c r="T90" s="2080"/>
      <c r="U90" s="87"/>
      <c r="V90" s="1383"/>
      <c r="W90" s="1384"/>
      <c r="X90" s="1384"/>
      <c r="Y90" s="1384"/>
      <c r="Z90" s="1385"/>
      <c r="AA90" s="2255"/>
      <c r="AB90" s="2256"/>
      <c r="AC90" s="2256"/>
    </row>
    <row r="91" spans="1:29" s="299" customFormat="1" ht="15" customHeight="1">
      <c r="A91" s="1392"/>
      <c r="B91" s="1394"/>
      <c r="C91" s="1349"/>
      <c r="D91" s="1349"/>
      <c r="E91" s="1349"/>
      <c r="F91" s="1350"/>
      <c r="G91" s="1348"/>
      <c r="H91" s="1349"/>
      <c r="I91" s="1349"/>
      <c r="J91" s="1349"/>
      <c r="K91" s="1350"/>
      <c r="L91" s="1356"/>
      <c r="M91" s="1357"/>
      <c r="N91" s="1359"/>
      <c r="O91" s="1359"/>
      <c r="P91" s="1359"/>
      <c r="Q91" s="1361" t="str">
        <f>IFERROR(VLOOKUP(U91,リスト!$AW$1:$AY$44,2,0),"")</f>
        <v/>
      </c>
      <c r="R91" s="1362"/>
      <c r="S91" s="2078" t="str">
        <f>IFERROR(VLOOKUP(U91,リスト!$AW$1:$AY$44,3,0),"")</f>
        <v/>
      </c>
      <c r="T91" s="2080"/>
      <c r="U91" s="87"/>
      <c r="V91" s="1383"/>
      <c r="W91" s="1384"/>
      <c r="X91" s="1384"/>
      <c r="Y91" s="1384"/>
      <c r="Z91" s="1385"/>
      <c r="AA91" s="2255"/>
      <c r="AB91" s="2256"/>
      <c r="AC91" s="2256"/>
    </row>
    <row r="92" spans="1:29" s="299" customFormat="1" ht="15" customHeight="1">
      <c r="A92" s="1392"/>
      <c r="B92" s="1394"/>
      <c r="C92" s="1349"/>
      <c r="D92" s="1349"/>
      <c r="E92" s="1349"/>
      <c r="F92" s="1350"/>
      <c r="G92" s="1348"/>
      <c r="H92" s="1349"/>
      <c r="I92" s="1349"/>
      <c r="J92" s="1349"/>
      <c r="K92" s="1350"/>
      <c r="L92" s="1356"/>
      <c r="M92" s="1357"/>
      <c r="N92" s="1359"/>
      <c r="O92" s="1359"/>
      <c r="P92" s="1359"/>
      <c r="Q92" s="1361" t="str">
        <f>IFERROR(VLOOKUP(U92,リスト!$AW$1:$AY$44,2,0),"")</f>
        <v/>
      </c>
      <c r="R92" s="1362"/>
      <c r="S92" s="2078" t="str">
        <f>IFERROR(VLOOKUP(U92,リスト!$AW$1:$AY$44,3,0),"")</f>
        <v/>
      </c>
      <c r="T92" s="2080"/>
      <c r="U92" s="87"/>
      <c r="V92" s="1383"/>
      <c r="W92" s="1384"/>
      <c r="X92" s="1384"/>
      <c r="Y92" s="1384"/>
      <c r="Z92" s="1385"/>
      <c r="AA92" s="2255"/>
      <c r="AB92" s="2256"/>
      <c r="AC92" s="2256"/>
    </row>
    <row r="93" spans="1:29" s="299" customFormat="1" ht="15" customHeight="1">
      <c r="A93" s="1411"/>
      <c r="B93" s="1285"/>
      <c r="C93" s="1286"/>
      <c r="D93" s="1286"/>
      <c r="E93" s="1286"/>
      <c r="F93" s="1414"/>
      <c r="G93" s="1415"/>
      <c r="H93" s="1286"/>
      <c r="I93" s="1286"/>
      <c r="J93" s="1286"/>
      <c r="K93" s="1414"/>
      <c r="L93" s="367"/>
      <c r="M93" s="368" t="s">
        <v>418</v>
      </c>
      <c r="N93" s="1416"/>
      <c r="O93" s="1416"/>
      <c r="P93" s="1416"/>
      <c r="Q93" s="1363" t="str">
        <f>IFERROR(VLOOKUP(U93,リスト!$AW$1:$AY$44,2,0),"")</f>
        <v/>
      </c>
      <c r="R93" s="1413"/>
      <c r="S93" s="2081" t="str">
        <f>IFERROR(VLOOKUP(U93,リスト!$AW$1:$AY$44,3,0),"")</f>
        <v/>
      </c>
      <c r="T93" s="2082"/>
      <c r="U93" s="88"/>
      <c r="V93" s="1386"/>
      <c r="W93" s="1387"/>
      <c r="X93" s="1387"/>
      <c r="Y93" s="1387"/>
      <c r="Z93" s="1388"/>
      <c r="AA93" s="2255"/>
      <c r="AB93" s="2256"/>
      <c r="AC93" s="2256"/>
    </row>
    <row r="94" spans="1:29" s="299" customFormat="1" ht="15" customHeight="1">
      <c r="A94" s="1391">
        <v>4</v>
      </c>
      <c r="B94" s="2366"/>
      <c r="C94" s="2367"/>
      <c r="D94" s="2367"/>
      <c r="E94" s="2367"/>
      <c r="F94" s="2368"/>
      <c r="G94" s="2369"/>
      <c r="H94" s="2367"/>
      <c r="I94" s="2367"/>
      <c r="J94" s="2367"/>
      <c r="K94" s="2368"/>
      <c r="L94" s="2370"/>
      <c r="M94" s="2371"/>
      <c r="N94" s="2372"/>
      <c r="O94" s="2380"/>
      <c r="P94" s="2380"/>
      <c r="Q94" s="1361" t="str">
        <f>IFERROR(VLOOKUP(U94,リスト!$AW$1:$AY$44,2,0),"")</f>
        <v/>
      </c>
      <c r="R94" s="1365"/>
      <c r="S94" s="2078" t="str">
        <f>IFERROR(VLOOKUP(U94,リスト!$AW$1:$AY$44,3,0),"")</f>
        <v/>
      </c>
      <c r="T94" s="2079"/>
      <c r="U94" s="86"/>
      <c r="V94" s="2375"/>
      <c r="W94" s="2376"/>
      <c r="X94" s="2376"/>
      <c r="Y94" s="2376"/>
      <c r="Z94" s="2377"/>
      <c r="AA94" s="2430"/>
      <c r="AB94" s="2431"/>
      <c r="AC94" s="2431"/>
    </row>
    <row r="95" spans="1:29" s="299" customFormat="1" ht="15" customHeight="1">
      <c r="A95" s="1392"/>
      <c r="B95" s="1394"/>
      <c r="C95" s="1349"/>
      <c r="D95" s="1349"/>
      <c r="E95" s="1349"/>
      <c r="F95" s="1350"/>
      <c r="G95" s="1348"/>
      <c r="H95" s="1349"/>
      <c r="I95" s="1349"/>
      <c r="J95" s="1349"/>
      <c r="K95" s="1350"/>
      <c r="L95" s="1356"/>
      <c r="M95" s="1357"/>
      <c r="N95" s="1359"/>
      <c r="O95" s="1407"/>
      <c r="P95" s="1407"/>
      <c r="Q95" s="1361" t="str">
        <f>IFERROR(VLOOKUP(U95,リスト!$AW$1:$AY$44,2,0),"")</f>
        <v/>
      </c>
      <c r="R95" s="1362"/>
      <c r="S95" s="2078" t="str">
        <f>IFERROR(VLOOKUP(U95,リスト!$AW$1:$AY$44,3,0),"")</f>
        <v/>
      </c>
      <c r="T95" s="2080"/>
      <c r="U95" s="87"/>
      <c r="V95" s="1383"/>
      <c r="W95" s="1384"/>
      <c r="X95" s="1384"/>
      <c r="Y95" s="1384"/>
      <c r="Z95" s="1385"/>
      <c r="AA95" s="2255"/>
      <c r="AB95" s="2256"/>
      <c r="AC95" s="2256"/>
    </row>
    <row r="96" spans="1:29" s="299" customFormat="1" ht="15" customHeight="1">
      <c r="A96" s="1392"/>
      <c r="B96" s="1394"/>
      <c r="C96" s="1349"/>
      <c r="D96" s="1349"/>
      <c r="E96" s="1349"/>
      <c r="F96" s="1350"/>
      <c r="G96" s="1348"/>
      <c r="H96" s="1349"/>
      <c r="I96" s="1349"/>
      <c r="J96" s="1349"/>
      <c r="K96" s="1350"/>
      <c r="L96" s="1356"/>
      <c r="M96" s="1357"/>
      <c r="N96" s="1359"/>
      <c r="O96" s="1407"/>
      <c r="P96" s="1407"/>
      <c r="Q96" s="1361" t="str">
        <f>IFERROR(VLOOKUP(U96,リスト!$AW$1:$AY$44,2,0),"")</f>
        <v/>
      </c>
      <c r="R96" s="1365"/>
      <c r="S96" s="2078" t="str">
        <f>IFERROR(VLOOKUP(U96,リスト!$AW$1:$AY$44,3,0),"")</f>
        <v/>
      </c>
      <c r="T96" s="2079"/>
      <c r="U96" s="87"/>
      <c r="V96" s="1383"/>
      <c r="W96" s="1384"/>
      <c r="X96" s="1384"/>
      <c r="Y96" s="1384"/>
      <c r="Z96" s="1385"/>
      <c r="AA96" s="2255"/>
      <c r="AB96" s="2256"/>
      <c r="AC96" s="2256"/>
    </row>
    <row r="97" spans="1:29" s="299" customFormat="1" ht="15" customHeight="1">
      <c r="A97" s="1392"/>
      <c r="B97" s="1394"/>
      <c r="C97" s="1349"/>
      <c r="D97" s="1349"/>
      <c r="E97" s="1349"/>
      <c r="F97" s="1350"/>
      <c r="G97" s="1348"/>
      <c r="H97" s="1349"/>
      <c r="I97" s="1349"/>
      <c r="J97" s="1349"/>
      <c r="K97" s="1350"/>
      <c r="L97" s="1356"/>
      <c r="M97" s="1357"/>
      <c r="N97" s="1359"/>
      <c r="O97" s="1407"/>
      <c r="P97" s="1407"/>
      <c r="Q97" s="1361" t="str">
        <f>IFERROR(VLOOKUP(U97,リスト!$AW$1:$AY$44,2,0),"")</f>
        <v/>
      </c>
      <c r="R97" s="1365"/>
      <c r="S97" s="2078" t="str">
        <f>IFERROR(VLOOKUP(U97,リスト!$AW$1:$AY$44,3,0),"")</f>
        <v/>
      </c>
      <c r="T97" s="2080"/>
      <c r="U97" s="87"/>
      <c r="V97" s="1383"/>
      <c r="W97" s="1384"/>
      <c r="X97" s="1384"/>
      <c r="Y97" s="1384"/>
      <c r="Z97" s="1385"/>
      <c r="AA97" s="2255"/>
      <c r="AB97" s="2256"/>
      <c r="AC97" s="2256"/>
    </row>
    <row r="98" spans="1:29" s="299" customFormat="1" ht="15" customHeight="1">
      <c r="A98" s="1392"/>
      <c r="B98" s="1394"/>
      <c r="C98" s="1349"/>
      <c r="D98" s="1349"/>
      <c r="E98" s="1349"/>
      <c r="F98" s="1350"/>
      <c r="G98" s="1348"/>
      <c r="H98" s="1349"/>
      <c r="I98" s="1349"/>
      <c r="J98" s="1349"/>
      <c r="K98" s="1350"/>
      <c r="L98" s="1356"/>
      <c r="M98" s="1357"/>
      <c r="N98" s="1359"/>
      <c r="O98" s="1407"/>
      <c r="P98" s="1407"/>
      <c r="Q98" s="1361" t="str">
        <f>IFERROR(VLOOKUP(U98,リスト!$AW$1:$AY$44,2,0),"")</f>
        <v/>
      </c>
      <c r="R98" s="1362"/>
      <c r="S98" s="2078" t="str">
        <f>IFERROR(VLOOKUP(U98,リスト!$AW$1:$AY$44,3,0),"")</f>
        <v/>
      </c>
      <c r="T98" s="2079"/>
      <c r="U98" s="87"/>
      <c r="V98" s="1383"/>
      <c r="W98" s="1384"/>
      <c r="X98" s="1384"/>
      <c r="Y98" s="1384"/>
      <c r="Z98" s="1385"/>
      <c r="AA98" s="2255"/>
      <c r="AB98" s="2256"/>
      <c r="AC98" s="2256"/>
    </row>
    <row r="99" spans="1:29" s="299" customFormat="1" ht="15" customHeight="1">
      <c r="A99" s="1411"/>
      <c r="B99" s="1412"/>
      <c r="C99" s="1352"/>
      <c r="D99" s="1352"/>
      <c r="E99" s="1352"/>
      <c r="F99" s="1353"/>
      <c r="G99" s="1351"/>
      <c r="H99" s="1352"/>
      <c r="I99" s="1352"/>
      <c r="J99" s="1352"/>
      <c r="K99" s="1353"/>
      <c r="L99" s="367"/>
      <c r="M99" s="368" t="s">
        <v>418</v>
      </c>
      <c r="N99" s="1360"/>
      <c r="O99" s="1408"/>
      <c r="P99" s="1408"/>
      <c r="Q99" s="1363" t="str">
        <f>IFERROR(VLOOKUP(U99,リスト!$AW$1:$AY$44,2,0),"")</f>
        <v/>
      </c>
      <c r="R99" s="1364"/>
      <c r="S99" s="2081" t="str">
        <f>IFERROR(VLOOKUP(U99,リスト!$AW$1:$AY$44,3,0),"")</f>
        <v/>
      </c>
      <c r="T99" s="2082"/>
      <c r="U99" s="88"/>
      <c r="V99" s="1386"/>
      <c r="W99" s="1387"/>
      <c r="X99" s="1387"/>
      <c r="Y99" s="1387"/>
      <c r="Z99" s="1388"/>
      <c r="AA99" s="2255"/>
      <c r="AB99" s="2256"/>
      <c r="AC99" s="2256"/>
    </row>
    <row r="100" spans="1:29" s="299" customFormat="1" ht="15" customHeight="1">
      <c r="A100" s="1391">
        <v>5</v>
      </c>
      <c r="B100" s="2366"/>
      <c r="C100" s="2367"/>
      <c r="D100" s="2367"/>
      <c r="E100" s="2367"/>
      <c r="F100" s="2368"/>
      <c r="G100" s="2369"/>
      <c r="H100" s="2367"/>
      <c r="I100" s="2367"/>
      <c r="J100" s="2367"/>
      <c r="K100" s="2368"/>
      <c r="L100" s="2370"/>
      <c r="M100" s="2371"/>
      <c r="N100" s="2372"/>
      <c r="O100" s="2380"/>
      <c r="P100" s="2380"/>
      <c r="Q100" s="1361" t="str">
        <f>IFERROR(VLOOKUP(U100,リスト!$AW$1:$AY$44,2,0),"")</f>
        <v/>
      </c>
      <c r="R100" s="1365"/>
      <c r="S100" s="2078" t="str">
        <f>IFERROR(VLOOKUP(U100,リスト!$AW$1:$AY$44,3,0),"")</f>
        <v/>
      </c>
      <c r="T100" s="2079"/>
      <c r="U100" s="86"/>
      <c r="V100" s="2375"/>
      <c r="W100" s="2376"/>
      <c r="X100" s="2376"/>
      <c r="Y100" s="2376"/>
      <c r="Z100" s="2377"/>
      <c r="AA100" s="2430"/>
      <c r="AB100" s="2431"/>
      <c r="AC100" s="2431"/>
    </row>
    <row r="101" spans="1:29" s="299" customFormat="1" ht="15" customHeight="1">
      <c r="A101" s="1392"/>
      <c r="B101" s="1394"/>
      <c r="C101" s="1349"/>
      <c r="D101" s="1349"/>
      <c r="E101" s="1349"/>
      <c r="F101" s="1350"/>
      <c r="G101" s="1348"/>
      <c r="H101" s="1349"/>
      <c r="I101" s="1349"/>
      <c r="J101" s="1349"/>
      <c r="K101" s="1350"/>
      <c r="L101" s="1356"/>
      <c r="M101" s="1357"/>
      <c r="N101" s="1359"/>
      <c r="O101" s="1407"/>
      <c r="P101" s="1407"/>
      <c r="Q101" s="1361" t="str">
        <f>IFERROR(VLOOKUP(U101,リスト!$AW$1:$AY$44,2,0),"")</f>
        <v/>
      </c>
      <c r="R101" s="1362"/>
      <c r="S101" s="2078" t="str">
        <f>IFERROR(VLOOKUP(U101,リスト!$AW$1:$AY$44,3,0),"")</f>
        <v/>
      </c>
      <c r="T101" s="2080"/>
      <c r="U101" s="87"/>
      <c r="V101" s="1383"/>
      <c r="W101" s="1384"/>
      <c r="X101" s="1384"/>
      <c r="Y101" s="1384"/>
      <c r="Z101" s="1385"/>
      <c r="AA101" s="2255"/>
      <c r="AB101" s="2256"/>
      <c r="AC101" s="2256"/>
    </row>
    <row r="102" spans="1:29" s="299" customFormat="1" ht="15" customHeight="1">
      <c r="A102" s="1392"/>
      <c r="B102" s="1394"/>
      <c r="C102" s="1349"/>
      <c r="D102" s="1349"/>
      <c r="E102" s="1349"/>
      <c r="F102" s="1350"/>
      <c r="G102" s="1348"/>
      <c r="H102" s="1349"/>
      <c r="I102" s="1349"/>
      <c r="J102" s="1349"/>
      <c r="K102" s="1350"/>
      <c r="L102" s="1356"/>
      <c r="M102" s="1357"/>
      <c r="N102" s="1359"/>
      <c r="O102" s="1407"/>
      <c r="P102" s="1407"/>
      <c r="Q102" s="1361" t="str">
        <f>IFERROR(VLOOKUP(U102,リスト!$AW$1:$AY$44,2,0),"")</f>
        <v/>
      </c>
      <c r="R102" s="1365"/>
      <c r="S102" s="2078" t="str">
        <f>IFERROR(VLOOKUP(U102,リスト!$AW$1:$AY$44,3,0),"")</f>
        <v/>
      </c>
      <c r="T102" s="2079"/>
      <c r="U102" s="87"/>
      <c r="V102" s="1383"/>
      <c r="W102" s="1384"/>
      <c r="X102" s="1384"/>
      <c r="Y102" s="1384"/>
      <c r="Z102" s="1385"/>
      <c r="AA102" s="2255"/>
      <c r="AB102" s="2256"/>
      <c r="AC102" s="2256"/>
    </row>
    <row r="103" spans="1:29" s="299" customFormat="1" ht="15" customHeight="1">
      <c r="A103" s="1392"/>
      <c r="B103" s="1394"/>
      <c r="C103" s="1349"/>
      <c r="D103" s="1349"/>
      <c r="E103" s="1349"/>
      <c r="F103" s="1350"/>
      <c r="G103" s="1348"/>
      <c r="H103" s="1349"/>
      <c r="I103" s="1349"/>
      <c r="J103" s="1349"/>
      <c r="K103" s="1350"/>
      <c r="L103" s="1356"/>
      <c r="M103" s="1357"/>
      <c r="N103" s="1359"/>
      <c r="O103" s="1407"/>
      <c r="P103" s="1407"/>
      <c r="Q103" s="1361" t="str">
        <f>IFERROR(VLOOKUP(U103,リスト!$AW$1:$AY$44,2,0),"")</f>
        <v/>
      </c>
      <c r="R103" s="1365"/>
      <c r="S103" s="2078" t="str">
        <f>IFERROR(VLOOKUP(U103,リスト!$AW$1:$AY$44,3,0),"")</f>
        <v/>
      </c>
      <c r="T103" s="2080"/>
      <c r="U103" s="87"/>
      <c r="V103" s="1383"/>
      <c r="W103" s="1384"/>
      <c r="X103" s="1384"/>
      <c r="Y103" s="1384"/>
      <c r="Z103" s="1385"/>
      <c r="AA103" s="2255"/>
      <c r="AB103" s="2256"/>
      <c r="AC103" s="2256"/>
    </row>
    <row r="104" spans="1:29" s="299" customFormat="1" ht="15" customHeight="1">
      <c r="A104" s="1392"/>
      <c r="B104" s="1394"/>
      <c r="C104" s="1349"/>
      <c r="D104" s="1349"/>
      <c r="E104" s="1349"/>
      <c r="F104" s="1350"/>
      <c r="G104" s="1348"/>
      <c r="H104" s="1349"/>
      <c r="I104" s="1349"/>
      <c r="J104" s="1349"/>
      <c r="K104" s="1350"/>
      <c r="L104" s="1356"/>
      <c r="M104" s="1357"/>
      <c r="N104" s="1359"/>
      <c r="O104" s="1407"/>
      <c r="P104" s="1407"/>
      <c r="Q104" s="1361" t="str">
        <f>IFERROR(VLOOKUP(U104,リスト!$AW$1:$AY$44,2,0),"")</f>
        <v/>
      </c>
      <c r="R104" s="1362"/>
      <c r="S104" s="2078" t="str">
        <f>IFERROR(VLOOKUP(U104,リスト!$AW$1:$AY$44,3,0),"")</f>
        <v/>
      </c>
      <c r="T104" s="2079"/>
      <c r="U104" s="87"/>
      <c r="V104" s="1383"/>
      <c r="W104" s="1384"/>
      <c r="X104" s="1384"/>
      <c r="Y104" s="1384"/>
      <c r="Z104" s="1385"/>
      <c r="AA104" s="2255"/>
      <c r="AB104" s="2256"/>
      <c r="AC104" s="2256"/>
    </row>
    <row r="105" spans="1:29" s="299" customFormat="1" ht="15" customHeight="1">
      <c r="A105" s="1411"/>
      <c r="B105" s="1412"/>
      <c r="C105" s="1352"/>
      <c r="D105" s="1352"/>
      <c r="E105" s="1352"/>
      <c r="F105" s="1353"/>
      <c r="G105" s="1351"/>
      <c r="H105" s="1352"/>
      <c r="I105" s="1352"/>
      <c r="J105" s="1352"/>
      <c r="K105" s="1353"/>
      <c r="L105" s="367"/>
      <c r="M105" s="368" t="s">
        <v>418</v>
      </c>
      <c r="N105" s="1360"/>
      <c r="O105" s="1408"/>
      <c r="P105" s="1408"/>
      <c r="Q105" s="1363" t="str">
        <f>IFERROR(VLOOKUP(U105,リスト!$AW$1:$AY$44,2,0),"")</f>
        <v/>
      </c>
      <c r="R105" s="1364"/>
      <c r="S105" s="2081" t="str">
        <f>IFERROR(VLOOKUP(U105,リスト!$AW$1:$AY$44,3,0),"")</f>
        <v/>
      </c>
      <c r="T105" s="2082"/>
      <c r="U105" s="88"/>
      <c r="V105" s="1386"/>
      <c r="W105" s="1387"/>
      <c r="X105" s="1387"/>
      <c r="Y105" s="1387"/>
      <c r="Z105" s="1388"/>
      <c r="AA105" s="2255"/>
      <c r="AB105" s="2256"/>
      <c r="AC105" s="2256"/>
    </row>
    <row r="106" spans="1:29" s="299" customFormat="1" ht="15" customHeight="1">
      <c r="A106" s="1391">
        <v>6</v>
      </c>
      <c r="B106" s="2366"/>
      <c r="C106" s="2367"/>
      <c r="D106" s="2367"/>
      <c r="E106" s="2367"/>
      <c r="F106" s="2368"/>
      <c r="G106" s="2369"/>
      <c r="H106" s="2367"/>
      <c r="I106" s="2367"/>
      <c r="J106" s="2367"/>
      <c r="K106" s="2368"/>
      <c r="L106" s="2370"/>
      <c r="M106" s="2371"/>
      <c r="N106" s="2372"/>
      <c r="O106" s="2380"/>
      <c r="P106" s="2380"/>
      <c r="Q106" s="1361" t="str">
        <f>IFERROR(VLOOKUP(U106,リスト!$AW$1:$AY$44,2,0),"")</f>
        <v/>
      </c>
      <c r="R106" s="1365"/>
      <c r="S106" s="2078" t="str">
        <f>IFERROR(VLOOKUP(U106,リスト!$AW$1:$AY$44,3,0),"")</f>
        <v/>
      </c>
      <c r="T106" s="2079"/>
      <c r="U106" s="86"/>
      <c r="V106" s="2375"/>
      <c r="W106" s="2376"/>
      <c r="X106" s="2376"/>
      <c r="Y106" s="2376"/>
      <c r="Z106" s="2377"/>
      <c r="AA106" s="2430"/>
      <c r="AB106" s="2431"/>
      <c r="AC106" s="2431"/>
    </row>
    <row r="107" spans="1:29" s="299" customFormat="1" ht="15" customHeight="1">
      <c r="A107" s="1392"/>
      <c r="B107" s="1394"/>
      <c r="C107" s="1349"/>
      <c r="D107" s="1349"/>
      <c r="E107" s="1349"/>
      <c r="F107" s="1350"/>
      <c r="G107" s="1348"/>
      <c r="H107" s="1349"/>
      <c r="I107" s="1349"/>
      <c r="J107" s="1349"/>
      <c r="K107" s="1350"/>
      <c r="L107" s="1356"/>
      <c r="M107" s="1357"/>
      <c r="N107" s="1359"/>
      <c r="O107" s="1407"/>
      <c r="P107" s="1407"/>
      <c r="Q107" s="1361" t="str">
        <f>IFERROR(VLOOKUP(U107,リスト!$AW$1:$AY$44,2,0),"")</f>
        <v/>
      </c>
      <c r="R107" s="1362"/>
      <c r="S107" s="2078" t="str">
        <f>IFERROR(VLOOKUP(U107,リスト!$AW$1:$AY$44,3,0),"")</f>
        <v/>
      </c>
      <c r="T107" s="2080"/>
      <c r="U107" s="87"/>
      <c r="V107" s="1383"/>
      <c r="W107" s="1384"/>
      <c r="X107" s="1384"/>
      <c r="Y107" s="1384"/>
      <c r="Z107" s="1385"/>
      <c r="AA107" s="2255"/>
      <c r="AB107" s="2256"/>
      <c r="AC107" s="2256"/>
    </row>
    <row r="108" spans="1:29" s="299" customFormat="1" ht="15" customHeight="1">
      <c r="A108" s="1392"/>
      <c r="B108" s="1394"/>
      <c r="C108" s="1349"/>
      <c r="D108" s="1349"/>
      <c r="E108" s="1349"/>
      <c r="F108" s="1350"/>
      <c r="G108" s="1348"/>
      <c r="H108" s="1349"/>
      <c r="I108" s="1349"/>
      <c r="J108" s="1349"/>
      <c r="K108" s="1350"/>
      <c r="L108" s="1356"/>
      <c r="M108" s="1357"/>
      <c r="N108" s="1359"/>
      <c r="O108" s="1407"/>
      <c r="P108" s="1407"/>
      <c r="Q108" s="1361" t="str">
        <f>IFERROR(VLOOKUP(U108,リスト!$AW$1:$AY$44,2,0),"")</f>
        <v/>
      </c>
      <c r="R108" s="1365"/>
      <c r="S108" s="2078" t="str">
        <f>IFERROR(VLOOKUP(U108,リスト!$AW$1:$AY$44,3,0),"")</f>
        <v/>
      </c>
      <c r="T108" s="2079"/>
      <c r="U108" s="87"/>
      <c r="V108" s="1383"/>
      <c r="W108" s="1384"/>
      <c r="X108" s="1384"/>
      <c r="Y108" s="1384"/>
      <c r="Z108" s="1385"/>
      <c r="AA108" s="2255"/>
      <c r="AB108" s="2256"/>
      <c r="AC108" s="2256"/>
    </row>
    <row r="109" spans="1:29" s="299" customFormat="1" ht="15" customHeight="1">
      <c r="A109" s="1392"/>
      <c r="B109" s="1394"/>
      <c r="C109" s="1349"/>
      <c r="D109" s="1349"/>
      <c r="E109" s="1349"/>
      <c r="F109" s="1350"/>
      <c r="G109" s="1348"/>
      <c r="H109" s="1349"/>
      <c r="I109" s="1349"/>
      <c r="J109" s="1349"/>
      <c r="K109" s="1350"/>
      <c r="L109" s="1356"/>
      <c r="M109" s="1357"/>
      <c r="N109" s="1359"/>
      <c r="O109" s="1407"/>
      <c r="P109" s="1407"/>
      <c r="Q109" s="1361" t="str">
        <f>IFERROR(VLOOKUP(U109,リスト!$AW$1:$AY$44,2,0),"")</f>
        <v/>
      </c>
      <c r="R109" s="1365"/>
      <c r="S109" s="2078" t="str">
        <f>IFERROR(VLOOKUP(U109,リスト!$AW$1:$AY$44,3,0),"")</f>
        <v/>
      </c>
      <c r="T109" s="2080"/>
      <c r="U109" s="87"/>
      <c r="V109" s="1383"/>
      <c r="W109" s="1384"/>
      <c r="X109" s="1384"/>
      <c r="Y109" s="1384"/>
      <c r="Z109" s="1385"/>
      <c r="AA109" s="2255"/>
      <c r="AB109" s="2256"/>
      <c r="AC109" s="2256"/>
    </row>
    <row r="110" spans="1:29" s="299" customFormat="1" ht="15" customHeight="1">
      <c r="A110" s="1392"/>
      <c r="B110" s="1394"/>
      <c r="C110" s="1349"/>
      <c r="D110" s="1349"/>
      <c r="E110" s="1349"/>
      <c r="F110" s="1350"/>
      <c r="G110" s="1348"/>
      <c r="H110" s="1349"/>
      <c r="I110" s="1349"/>
      <c r="J110" s="1349"/>
      <c r="K110" s="1350"/>
      <c r="L110" s="1356"/>
      <c r="M110" s="1357"/>
      <c r="N110" s="1359"/>
      <c r="O110" s="1407"/>
      <c r="P110" s="1407"/>
      <c r="Q110" s="1361" t="str">
        <f>IFERROR(VLOOKUP(U110,リスト!$AW$1:$AY$44,2,0),"")</f>
        <v/>
      </c>
      <c r="R110" s="1362"/>
      <c r="S110" s="2078" t="str">
        <f>IFERROR(VLOOKUP(U110,リスト!$AW$1:$AY$44,3,0),"")</f>
        <v/>
      </c>
      <c r="T110" s="2079"/>
      <c r="U110" s="87"/>
      <c r="V110" s="1383"/>
      <c r="W110" s="1384"/>
      <c r="X110" s="1384"/>
      <c r="Y110" s="1384"/>
      <c r="Z110" s="1385"/>
      <c r="AA110" s="2255"/>
      <c r="AB110" s="2256"/>
      <c r="AC110" s="2256"/>
    </row>
    <row r="111" spans="1:29" s="299" customFormat="1" ht="15" customHeight="1">
      <c r="A111" s="1411"/>
      <c r="B111" s="1412"/>
      <c r="C111" s="1352"/>
      <c r="D111" s="1352"/>
      <c r="E111" s="1352"/>
      <c r="F111" s="1353"/>
      <c r="G111" s="1351"/>
      <c r="H111" s="1352"/>
      <c r="I111" s="1352"/>
      <c r="J111" s="1352"/>
      <c r="K111" s="1353"/>
      <c r="L111" s="367"/>
      <c r="M111" s="368" t="s">
        <v>418</v>
      </c>
      <c r="N111" s="1360"/>
      <c r="O111" s="1408"/>
      <c r="P111" s="1408"/>
      <c r="Q111" s="1363" t="str">
        <f>IFERROR(VLOOKUP(U111,リスト!$AW$1:$AY$44,2,0),"")</f>
        <v/>
      </c>
      <c r="R111" s="1364"/>
      <c r="S111" s="2081" t="str">
        <f>IFERROR(VLOOKUP(U111,リスト!$AW$1:$AY$44,3,0),"")</f>
        <v/>
      </c>
      <c r="T111" s="2082"/>
      <c r="U111" s="88"/>
      <c r="V111" s="1386"/>
      <c r="W111" s="1387"/>
      <c r="X111" s="1387"/>
      <c r="Y111" s="1387"/>
      <c r="Z111" s="1388"/>
      <c r="AA111" s="2255"/>
      <c r="AB111" s="2256"/>
      <c r="AC111" s="2256"/>
    </row>
    <row r="112" spans="1:29" s="299" customFormat="1" ht="15" customHeight="1">
      <c r="A112" s="1391">
        <v>7</v>
      </c>
      <c r="B112" s="2366"/>
      <c r="C112" s="2367"/>
      <c r="D112" s="2367"/>
      <c r="E112" s="2367"/>
      <c r="F112" s="2368"/>
      <c r="G112" s="2369"/>
      <c r="H112" s="2367"/>
      <c r="I112" s="2367"/>
      <c r="J112" s="2367"/>
      <c r="K112" s="2368"/>
      <c r="L112" s="2370"/>
      <c r="M112" s="2371"/>
      <c r="N112" s="2372"/>
      <c r="O112" s="2380"/>
      <c r="P112" s="2380"/>
      <c r="Q112" s="1361" t="str">
        <f>IFERROR(VLOOKUP(U112,リスト!$AW$1:$AY$44,2,0),"")</f>
        <v/>
      </c>
      <c r="R112" s="1365"/>
      <c r="S112" s="2078" t="str">
        <f>IFERROR(VLOOKUP(U112,リスト!$AW$1:$AY$44,3,0),"")</f>
        <v/>
      </c>
      <c r="T112" s="2079"/>
      <c r="U112" s="86"/>
      <c r="V112" s="2375"/>
      <c r="W112" s="2376"/>
      <c r="X112" s="2376"/>
      <c r="Y112" s="2376"/>
      <c r="Z112" s="2377"/>
      <c r="AA112" s="2430"/>
      <c r="AB112" s="2431"/>
      <c r="AC112" s="2431"/>
    </row>
    <row r="113" spans="1:29" s="299" customFormat="1" ht="15" customHeight="1">
      <c r="A113" s="1392"/>
      <c r="B113" s="1394"/>
      <c r="C113" s="1349"/>
      <c r="D113" s="1349"/>
      <c r="E113" s="1349"/>
      <c r="F113" s="1350"/>
      <c r="G113" s="1348"/>
      <c r="H113" s="1349"/>
      <c r="I113" s="1349"/>
      <c r="J113" s="1349"/>
      <c r="K113" s="1350"/>
      <c r="L113" s="1356"/>
      <c r="M113" s="1357"/>
      <c r="N113" s="1359"/>
      <c r="O113" s="1407"/>
      <c r="P113" s="1407"/>
      <c r="Q113" s="1361" t="str">
        <f>IFERROR(VLOOKUP(U113,リスト!$AW$1:$AY$44,2,0),"")</f>
        <v/>
      </c>
      <c r="R113" s="1362"/>
      <c r="S113" s="2078" t="str">
        <f>IFERROR(VLOOKUP(U113,リスト!$AW$1:$AY$44,3,0),"")</f>
        <v/>
      </c>
      <c r="T113" s="2080"/>
      <c r="U113" s="87"/>
      <c r="V113" s="1383"/>
      <c r="W113" s="1384"/>
      <c r="X113" s="1384"/>
      <c r="Y113" s="1384"/>
      <c r="Z113" s="1385"/>
      <c r="AA113" s="2255"/>
      <c r="AB113" s="2256"/>
      <c r="AC113" s="2256"/>
    </row>
    <row r="114" spans="1:29" s="299" customFormat="1" ht="15" customHeight="1">
      <c r="A114" s="1392"/>
      <c r="B114" s="1394"/>
      <c r="C114" s="1349"/>
      <c r="D114" s="1349"/>
      <c r="E114" s="1349"/>
      <c r="F114" s="1350"/>
      <c r="G114" s="1348"/>
      <c r="H114" s="1349"/>
      <c r="I114" s="1349"/>
      <c r="J114" s="1349"/>
      <c r="K114" s="1350"/>
      <c r="L114" s="1356"/>
      <c r="M114" s="1357"/>
      <c r="N114" s="1359"/>
      <c r="O114" s="1407"/>
      <c r="P114" s="1407"/>
      <c r="Q114" s="1361" t="str">
        <f>IFERROR(VLOOKUP(U114,リスト!$AW$1:$AY$44,2,0),"")</f>
        <v/>
      </c>
      <c r="R114" s="1365"/>
      <c r="S114" s="2078" t="str">
        <f>IFERROR(VLOOKUP(U114,リスト!$AW$1:$AY$44,3,0),"")</f>
        <v/>
      </c>
      <c r="T114" s="2079"/>
      <c r="U114" s="87"/>
      <c r="V114" s="1383"/>
      <c r="W114" s="1384"/>
      <c r="X114" s="1384"/>
      <c r="Y114" s="1384"/>
      <c r="Z114" s="1385"/>
      <c r="AA114" s="2255"/>
      <c r="AB114" s="2256"/>
      <c r="AC114" s="2256"/>
    </row>
    <row r="115" spans="1:29" s="299" customFormat="1" ht="15" customHeight="1">
      <c r="A115" s="1392"/>
      <c r="B115" s="1394"/>
      <c r="C115" s="1349"/>
      <c r="D115" s="1349"/>
      <c r="E115" s="1349"/>
      <c r="F115" s="1350"/>
      <c r="G115" s="1348"/>
      <c r="H115" s="1349"/>
      <c r="I115" s="1349"/>
      <c r="J115" s="1349"/>
      <c r="K115" s="1350"/>
      <c r="L115" s="1356"/>
      <c r="M115" s="1357"/>
      <c r="N115" s="1359"/>
      <c r="O115" s="1407"/>
      <c r="P115" s="1407"/>
      <c r="Q115" s="1361" t="str">
        <f>IFERROR(VLOOKUP(U115,リスト!$AW$1:$AY$44,2,0),"")</f>
        <v/>
      </c>
      <c r="R115" s="1365"/>
      <c r="S115" s="2078" t="str">
        <f>IFERROR(VLOOKUP(U115,リスト!$AW$1:$AY$44,3,0),"")</f>
        <v/>
      </c>
      <c r="T115" s="2080"/>
      <c r="U115" s="87"/>
      <c r="V115" s="1383"/>
      <c r="W115" s="1384"/>
      <c r="X115" s="1384"/>
      <c r="Y115" s="1384"/>
      <c r="Z115" s="1385"/>
      <c r="AA115" s="2255"/>
      <c r="AB115" s="2256"/>
      <c r="AC115" s="2256"/>
    </row>
    <row r="116" spans="1:29" s="299" customFormat="1" ht="15" customHeight="1">
      <c r="A116" s="1392"/>
      <c r="B116" s="1394"/>
      <c r="C116" s="1349"/>
      <c r="D116" s="1349"/>
      <c r="E116" s="1349"/>
      <c r="F116" s="1350"/>
      <c r="G116" s="1348"/>
      <c r="H116" s="1349"/>
      <c r="I116" s="1349"/>
      <c r="J116" s="1349"/>
      <c r="K116" s="1350"/>
      <c r="L116" s="1356"/>
      <c r="M116" s="1357"/>
      <c r="N116" s="1359"/>
      <c r="O116" s="1407"/>
      <c r="P116" s="1407"/>
      <c r="Q116" s="1361" t="str">
        <f>IFERROR(VLOOKUP(U116,リスト!$AW$1:$AY$44,2,0),"")</f>
        <v/>
      </c>
      <c r="R116" s="1362"/>
      <c r="S116" s="2078" t="str">
        <f>IFERROR(VLOOKUP(U116,リスト!$AW$1:$AY$44,3,0),"")</f>
        <v/>
      </c>
      <c r="T116" s="2079"/>
      <c r="U116" s="87"/>
      <c r="V116" s="1383"/>
      <c r="W116" s="1384"/>
      <c r="X116" s="1384"/>
      <c r="Y116" s="1384"/>
      <c r="Z116" s="1385"/>
      <c r="AA116" s="2255"/>
      <c r="AB116" s="2256"/>
      <c r="AC116" s="2256"/>
    </row>
    <row r="117" spans="1:29" s="299" customFormat="1" ht="15" customHeight="1">
      <c r="A117" s="1411"/>
      <c r="B117" s="1412"/>
      <c r="C117" s="1352"/>
      <c r="D117" s="1352"/>
      <c r="E117" s="1352"/>
      <c r="F117" s="1353"/>
      <c r="G117" s="1351"/>
      <c r="H117" s="1352"/>
      <c r="I117" s="1352"/>
      <c r="J117" s="1352"/>
      <c r="K117" s="1353"/>
      <c r="L117" s="367"/>
      <c r="M117" s="368" t="s">
        <v>418</v>
      </c>
      <c r="N117" s="1360"/>
      <c r="O117" s="1408"/>
      <c r="P117" s="1408"/>
      <c r="Q117" s="1363" t="str">
        <f>IFERROR(VLOOKUP(U117,リスト!$AW$1:$AY$44,2,0),"")</f>
        <v/>
      </c>
      <c r="R117" s="1364"/>
      <c r="S117" s="2081" t="str">
        <f>IFERROR(VLOOKUP(U117,リスト!$AW$1:$AY$44,3,0),"")</f>
        <v/>
      </c>
      <c r="T117" s="2082"/>
      <c r="U117" s="88"/>
      <c r="V117" s="1386"/>
      <c r="W117" s="1387"/>
      <c r="X117" s="1387"/>
      <c r="Y117" s="1387"/>
      <c r="Z117" s="1388"/>
      <c r="AA117" s="2255"/>
      <c r="AB117" s="2256"/>
      <c r="AC117" s="2256"/>
    </row>
    <row r="118" spans="1:29" s="299" customFormat="1" ht="15" customHeight="1">
      <c r="A118" s="1391">
        <v>8</v>
      </c>
      <c r="B118" s="2366"/>
      <c r="C118" s="2367"/>
      <c r="D118" s="2367"/>
      <c r="E118" s="2367"/>
      <c r="F118" s="2368"/>
      <c r="G118" s="2369"/>
      <c r="H118" s="2367"/>
      <c r="I118" s="2367"/>
      <c r="J118" s="2367"/>
      <c r="K118" s="2368"/>
      <c r="L118" s="2370"/>
      <c r="M118" s="2371"/>
      <c r="N118" s="2372"/>
      <c r="O118" s="2380"/>
      <c r="P118" s="2380"/>
      <c r="Q118" s="1361" t="str">
        <f>IFERROR(VLOOKUP(U118,リスト!$AW$1:$AY$44,2,0),"")</f>
        <v/>
      </c>
      <c r="R118" s="1365"/>
      <c r="S118" s="2078" t="str">
        <f>IFERROR(VLOOKUP(U118,リスト!$AW$1:$AY$44,3,0),"")</f>
        <v/>
      </c>
      <c r="T118" s="2079"/>
      <c r="U118" s="86"/>
      <c r="V118" s="2375"/>
      <c r="W118" s="2376"/>
      <c r="X118" s="2376"/>
      <c r="Y118" s="2376"/>
      <c r="Z118" s="2377"/>
      <c r="AA118" s="2430"/>
      <c r="AB118" s="2431"/>
      <c r="AC118" s="2431"/>
    </row>
    <row r="119" spans="1:29" s="299" customFormat="1" ht="15" customHeight="1">
      <c r="A119" s="1392"/>
      <c r="B119" s="1394"/>
      <c r="C119" s="1349"/>
      <c r="D119" s="1349"/>
      <c r="E119" s="1349"/>
      <c r="F119" s="1350"/>
      <c r="G119" s="1348"/>
      <c r="H119" s="1349"/>
      <c r="I119" s="1349"/>
      <c r="J119" s="1349"/>
      <c r="K119" s="1350"/>
      <c r="L119" s="1356"/>
      <c r="M119" s="1357"/>
      <c r="N119" s="1359"/>
      <c r="O119" s="1407"/>
      <c r="P119" s="1407"/>
      <c r="Q119" s="1361" t="str">
        <f>IFERROR(VLOOKUP(U119,リスト!$AW$1:$AY$44,2,0),"")</f>
        <v/>
      </c>
      <c r="R119" s="1362"/>
      <c r="S119" s="2078" t="str">
        <f>IFERROR(VLOOKUP(U119,リスト!$AW$1:$AY$44,3,0),"")</f>
        <v/>
      </c>
      <c r="T119" s="2080"/>
      <c r="U119" s="87"/>
      <c r="V119" s="1383"/>
      <c r="W119" s="1384"/>
      <c r="X119" s="1384"/>
      <c r="Y119" s="1384"/>
      <c r="Z119" s="1385"/>
      <c r="AA119" s="2255"/>
      <c r="AB119" s="2256"/>
      <c r="AC119" s="2256"/>
    </row>
    <row r="120" spans="1:29" s="299" customFormat="1" ht="15" customHeight="1">
      <c r="A120" s="1392"/>
      <c r="B120" s="1394"/>
      <c r="C120" s="1349"/>
      <c r="D120" s="1349"/>
      <c r="E120" s="1349"/>
      <c r="F120" s="1350"/>
      <c r="G120" s="1348"/>
      <c r="H120" s="1349"/>
      <c r="I120" s="1349"/>
      <c r="J120" s="1349"/>
      <c r="K120" s="1350"/>
      <c r="L120" s="1356"/>
      <c r="M120" s="1357"/>
      <c r="N120" s="1359"/>
      <c r="O120" s="1407"/>
      <c r="P120" s="1407"/>
      <c r="Q120" s="1361" t="str">
        <f>IFERROR(VLOOKUP(U120,リスト!$AW$1:$AY$44,2,0),"")</f>
        <v/>
      </c>
      <c r="R120" s="1365"/>
      <c r="S120" s="2078" t="str">
        <f>IFERROR(VLOOKUP(U120,リスト!$AW$1:$AY$44,3,0),"")</f>
        <v/>
      </c>
      <c r="T120" s="2079"/>
      <c r="U120" s="87"/>
      <c r="V120" s="1383"/>
      <c r="W120" s="1384"/>
      <c r="X120" s="1384"/>
      <c r="Y120" s="1384"/>
      <c r="Z120" s="1385"/>
      <c r="AA120" s="2255"/>
      <c r="AB120" s="2256"/>
      <c r="AC120" s="2256"/>
    </row>
    <row r="121" spans="1:29" s="299" customFormat="1" ht="15" customHeight="1">
      <c r="A121" s="1392"/>
      <c r="B121" s="1394"/>
      <c r="C121" s="1349"/>
      <c r="D121" s="1349"/>
      <c r="E121" s="1349"/>
      <c r="F121" s="1350"/>
      <c r="G121" s="1348"/>
      <c r="H121" s="1349"/>
      <c r="I121" s="1349"/>
      <c r="J121" s="1349"/>
      <c r="K121" s="1350"/>
      <c r="L121" s="1356"/>
      <c r="M121" s="1357"/>
      <c r="N121" s="1359"/>
      <c r="O121" s="1407"/>
      <c r="P121" s="1407"/>
      <c r="Q121" s="1361" t="str">
        <f>IFERROR(VLOOKUP(U121,リスト!$AW$1:$AY$44,2,0),"")</f>
        <v/>
      </c>
      <c r="R121" s="1365"/>
      <c r="S121" s="2078" t="str">
        <f>IFERROR(VLOOKUP(U121,リスト!$AW$1:$AY$44,3,0),"")</f>
        <v/>
      </c>
      <c r="T121" s="2080"/>
      <c r="U121" s="87"/>
      <c r="V121" s="1383"/>
      <c r="W121" s="1384"/>
      <c r="X121" s="1384"/>
      <c r="Y121" s="1384"/>
      <c r="Z121" s="1385"/>
      <c r="AA121" s="2255"/>
      <c r="AB121" s="2256"/>
      <c r="AC121" s="2256"/>
    </row>
    <row r="122" spans="1:29" s="299" customFormat="1" ht="15" customHeight="1">
      <c r="A122" s="1392"/>
      <c r="B122" s="1394"/>
      <c r="C122" s="1349"/>
      <c r="D122" s="1349"/>
      <c r="E122" s="1349"/>
      <c r="F122" s="1350"/>
      <c r="G122" s="1348"/>
      <c r="H122" s="1349"/>
      <c r="I122" s="1349"/>
      <c r="J122" s="1349"/>
      <c r="K122" s="1350"/>
      <c r="L122" s="1356"/>
      <c r="M122" s="1357"/>
      <c r="N122" s="1359"/>
      <c r="O122" s="1407"/>
      <c r="P122" s="1407"/>
      <c r="Q122" s="1361" t="str">
        <f>IFERROR(VLOOKUP(U122,リスト!$AW$1:$AY$44,2,0),"")</f>
        <v/>
      </c>
      <c r="R122" s="1362"/>
      <c r="S122" s="2078" t="str">
        <f>IFERROR(VLOOKUP(U122,リスト!$AW$1:$AY$44,3,0),"")</f>
        <v/>
      </c>
      <c r="T122" s="2079"/>
      <c r="U122" s="87"/>
      <c r="V122" s="1383"/>
      <c r="W122" s="1384"/>
      <c r="X122" s="1384"/>
      <c r="Y122" s="1384"/>
      <c r="Z122" s="1385"/>
      <c r="AA122" s="2255"/>
      <c r="AB122" s="2256"/>
      <c r="AC122" s="2256"/>
    </row>
    <row r="123" spans="1:29" s="299" customFormat="1" ht="15" customHeight="1">
      <c r="A123" s="1411"/>
      <c r="B123" s="1412"/>
      <c r="C123" s="1352"/>
      <c r="D123" s="1352"/>
      <c r="E123" s="1352"/>
      <c r="F123" s="1353"/>
      <c r="G123" s="1351"/>
      <c r="H123" s="1352"/>
      <c r="I123" s="1352"/>
      <c r="J123" s="1352"/>
      <c r="K123" s="1353"/>
      <c r="L123" s="367"/>
      <c r="M123" s="368" t="s">
        <v>418</v>
      </c>
      <c r="N123" s="1360"/>
      <c r="O123" s="1408"/>
      <c r="P123" s="1408"/>
      <c r="Q123" s="1363" t="str">
        <f>IFERROR(VLOOKUP(U123,リスト!$AW$1:$AY$44,2,0),"")</f>
        <v/>
      </c>
      <c r="R123" s="1364"/>
      <c r="S123" s="2081" t="str">
        <f>IFERROR(VLOOKUP(U123,リスト!$AW$1:$AY$44,3,0),"")</f>
        <v/>
      </c>
      <c r="T123" s="2082"/>
      <c r="U123" s="88"/>
      <c r="V123" s="1386"/>
      <c r="W123" s="1387"/>
      <c r="X123" s="1387"/>
      <c r="Y123" s="1387"/>
      <c r="Z123" s="1388"/>
      <c r="AA123" s="2255"/>
      <c r="AB123" s="2256"/>
      <c r="AC123" s="2256"/>
    </row>
    <row r="124" spans="1:29" s="299" customFormat="1" ht="15" customHeight="1">
      <c r="A124" s="1391">
        <v>9</v>
      </c>
      <c r="B124" s="2366"/>
      <c r="C124" s="2367"/>
      <c r="D124" s="2367"/>
      <c r="E124" s="2367"/>
      <c r="F124" s="2368"/>
      <c r="G124" s="2369"/>
      <c r="H124" s="2367"/>
      <c r="I124" s="2367"/>
      <c r="J124" s="2367"/>
      <c r="K124" s="2368"/>
      <c r="L124" s="2370"/>
      <c r="M124" s="2371"/>
      <c r="N124" s="2372"/>
      <c r="O124" s="2380"/>
      <c r="P124" s="2380"/>
      <c r="Q124" s="1361" t="str">
        <f>IFERROR(VLOOKUP(U124,リスト!$AW$1:$AY$44,2,0),"")</f>
        <v/>
      </c>
      <c r="R124" s="1365"/>
      <c r="S124" s="2078" t="str">
        <f>IFERROR(VLOOKUP(U124,リスト!$AW$1:$AY$44,3,0),"")</f>
        <v/>
      </c>
      <c r="T124" s="2079"/>
      <c r="U124" s="86"/>
      <c r="V124" s="2375"/>
      <c r="W124" s="2376"/>
      <c r="X124" s="2376"/>
      <c r="Y124" s="2376"/>
      <c r="Z124" s="2377"/>
      <c r="AA124" s="2430"/>
      <c r="AB124" s="2431"/>
      <c r="AC124" s="2431"/>
    </row>
    <row r="125" spans="1:29" s="299" customFormat="1" ht="15" customHeight="1">
      <c r="A125" s="1392"/>
      <c r="B125" s="1394"/>
      <c r="C125" s="1349"/>
      <c r="D125" s="1349"/>
      <c r="E125" s="1349"/>
      <c r="F125" s="1350"/>
      <c r="G125" s="1348"/>
      <c r="H125" s="1349"/>
      <c r="I125" s="1349"/>
      <c r="J125" s="1349"/>
      <c r="K125" s="1350"/>
      <c r="L125" s="1356"/>
      <c r="M125" s="1357"/>
      <c r="N125" s="1359"/>
      <c r="O125" s="1407"/>
      <c r="P125" s="1407"/>
      <c r="Q125" s="1361" t="str">
        <f>IFERROR(VLOOKUP(U125,リスト!$AW$1:$AY$44,2,0),"")</f>
        <v/>
      </c>
      <c r="R125" s="1362"/>
      <c r="S125" s="2078" t="str">
        <f>IFERROR(VLOOKUP(U125,リスト!$AW$1:$AY$44,3,0),"")</f>
        <v/>
      </c>
      <c r="T125" s="2080"/>
      <c r="U125" s="87"/>
      <c r="V125" s="1383"/>
      <c r="W125" s="1384"/>
      <c r="X125" s="1384"/>
      <c r="Y125" s="1384"/>
      <c r="Z125" s="1385"/>
      <c r="AA125" s="2255"/>
      <c r="AB125" s="2256"/>
      <c r="AC125" s="2256"/>
    </row>
    <row r="126" spans="1:29" s="299" customFormat="1" ht="15" customHeight="1">
      <c r="A126" s="1392"/>
      <c r="B126" s="1394"/>
      <c r="C126" s="1349"/>
      <c r="D126" s="1349"/>
      <c r="E126" s="1349"/>
      <c r="F126" s="1350"/>
      <c r="G126" s="1348"/>
      <c r="H126" s="1349"/>
      <c r="I126" s="1349"/>
      <c r="J126" s="1349"/>
      <c r="K126" s="1350"/>
      <c r="L126" s="1356"/>
      <c r="M126" s="1357"/>
      <c r="N126" s="1359"/>
      <c r="O126" s="1407"/>
      <c r="P126" s="1407"/>
      <c r="Q126" s="1361" t="str">
        <f>IFERROR(VLOOKUP(U126,リスト!$AW$1:$AY$44,2,0),"")</f>
        <v/>
      </c>
      <c r="R126" s="1365"/>
      <c r="S126" s="2078" t="str">
        <f>IFERROR(VLOOKUP(U126,リスト!$AW$1:$AY$44,3,0),"")</f>
        <v/>
      </c>
      <c r="T126" s="2079"/>
      <c r="U126" s="87"/>
      <c r="V126" s="1383"/>
      <c r="W126" s="1384"/>
      <c r="X126" s="1384"/>
      <c r="Y126" s="1384"/>
      <c r="Z126" s="1385"/>
      <c r="AA126" s="2255"/>
      <c r="AB126" s="2256"/>
      <c r="AC126" s="2256"/>
    </row>
    <row r="127" spans="1:29" s="299" customFormat="1" ht="15" customHeight="1">
      <c r="A127" s="1392"/>
      <c r="B127" s="1394"/>
      <c r="C127" s="1349"/>
      <c r="D127" s="1349"/>
      <c r="E127" s="1349"/>
      <c r="F127" s="1350"/>
      <c r="G127" s="1348"/>
      <c r="H127" s="1349"/>
      <c r="I127" s="1349"/>
      <c r="J127" s="1349"/>
      <c r="K127" s="1350"/>
      <c r="L127" s="1356"/>
      <c r="M127" s="1357"/>
      <c r="N127" s="1359"/>
      <c r="O127" s="1407"/>
      <c r="P127" s="1407"/>
      <c r="Q127" s="1361" t="str">
        <f>IFERROR(VLOOKUP(U127,リスト!$AW$1:$AY$44,2,0),"")</f>
        <v/>
      </c>
      <c r="R127" s="1365"/>
      <c r="S127" s="2078" t="str">
        <f>IFERROR(VLOOKUP(U127,リスト!$AW$1:$AY$44,3,0),"")</f>
        <v/>
      </c>
      <c r="T127" s="2080"/>
      <c r="U127" s="87"/>
      <c r="V127" s="1383"/>
      <c r="W127" s="1384"/>
      <c r="X127" s="1384"/>
      <c r="Y127" s="1384"/>
      <c r="Z127" s="1385"/>
      <c r="AA127" s="2255"/>
      <c r="AB127" s="2256"/>
      <c r="AC127" s="2256"/>
    </row>
    <row r="128" spans="1:29" s="299" customFormat="1" ht="15" customHeight="1">
      <c r="A128" s="1392"/>
      <c r="B128" s="1394"/>
      <c r="C128" s="1349"/>
      <c r="D128" s="1349"/>
      <c r="E128" s="1349"/>
      <c r="F128" s="1350"/>
      <c r="G128" s="1348"/>
      <c r="H128" s="1349"/>
      <c r="I128" s="1349"/>
      <c r="J128" s="1349"/>
      <c r="K128" s="1350"/>
      <c r="L128" s="1356"/>
      <c r="M128" s="1357"/>
      <c r="N128" s="1359"/>
      <c r="O128" s="1407"/>
      <c r="P128" s="1407"/>
      <c r="Q128" s="1361" t="str">
        <f>IFERROR(VLOOKUP(U128,リスト!$AW$1:$AY$44,2,0),"")</f>
        <v/>
      </c>
      <c r="R128" s="1362"/>
      <c r="S128" s="2078" t="str">
        <f>IFERROR(VLOOKUP(U128,リスト!$AW$1:$AY$44,3,0),"")</f>
        <v/>
      </c>
      <c r="T128" s="2079"/>
      <c r="U128" s="87"/>
      <c r="V128" s="1383"/>
      <c r="W128" s="1384"/>
      <c r="X128" s="1384"/>
      <c r="Y128" s="1384"/>
      <c r="Z128" s="1385"/>
      <c r="AA128" s="2255"/>
      <c r="AB128" s="2256"/>
      <c r="AC128" s="2256"/>
    </row>
    <row r="129" spans="1:29" s="299" customFormat="1" ht="15" customHeight="1">
      <c r="A129" s="1411"/>
      <c r="B129" s="1412"/>
      <c r="C129" s="1352"/>
      <c r="D129" s="1352"/>
      <c r="E129" s="1352"/>
      <c r="F129" s="1353"/>
      <c r="G129" s="1351"/>
      <c r="H129" s="1352"/>
      <c r="I129" s="1352"/>
      <c r="J129" s="1352"/>
      <c r="K129" s="1353"/>
      <c r="L129" s="367"/>
      <c r="M129" s="368" t="s">
        <v>418</v>
      </c>
      <c r="N129" s="1360"/>
      <c r="O129" s="1408"/>
      <c r="P129" s="1408"/>
      <c r="Q129" s="1363" t="str">
        <f>IFERROR(VLOOKUP(U129,リスト!$AW$1:$AY$44,2,0),"")</f>
        <v/>
      </c>
      <c r="R129" s="1364"/>
      <c r="S129" s="2081" t="str">
        <f>IFERROR(VLOOKUP(U129,リスト!$AW$1:$AY$44,3,0),"")</f>
        <v/>
      </c>
      <c r="T129" s="2082"/>
      <c r="U129" s="88"/>
      <c r="V129" s="1386"/>
      <c r="W129" s="1387"/>
      <c r="X129" s="1387"/>
      <c r="Y129" s="1387"/>
      <c r="Z129" s="1388"/>
      <c r="AA129" s="2255"/>
      <c r="AB129" s="2256"/>
      <c r="AC129" s="2256"/>
    </row>
    <row r="130" spans="1:29" s="299" customFormat="1" ht="15" customHeight="1">
      <c r="A130" s="1391">
        <v>10</v>
      </c>
      <c r="B130" s="2366"/>
      <c r="C130" s="2367"/>
      <c r="D130" s="2367"/>
      <c r="E130" s="2367"/>
      <c r="F130" s="2368"/>
      <c r="G130" s="2369"/>
      <c r="H130" s="2367"/>
      <c r="I130" s="2367"/>
      <c r="J130" s="2367"/>
      <c r="K130" s="2368"/>
      <c r="L130" s="2370"/>
      <c r="M130" s="2371"/>
      <c r="N130" s="2372"/>
      <c r="O130" s="2380"/>
      <c r="P130" s="2380"/>
      <c r="Q130" s="1361" t="str">
        <f>IFERROR(VLOOKUP(U130,リスト!$AW$1:$AY$44,2,0),"")</f>
        <v/>
      </c>
      <c r="R130" s="1365"/>
      <c r="S130" s="2078" t="str">
        <f>IFERROR(VLOOKUP(U130,リスト!$AW$1:$AY$44,3,0),"")</f>
        <v/>
      </c>
      <c r="T130" s="2079"/>
      <c r="U130" s="86"/>
      <c r="V130" s="2375"/>
      <c r="W130" s="2376"/>
      <c r="X130" s="2376"/>
      <c r="Y130" s="2376"/>
      <c r="Z130" s="2377"/>
      <c r="AA130" s="2430"/>
      <c r="AB130" s="2432"/>
      <c r="AC130" s="2432"/>
    </row>
    <row r="131" spans="1:29" s="299" customFormat="1" ht="15" customHeight="1">
      <c r="A131" s="1392"/>
      <c r="B131" s="1394"/>
      <c r="C131" s="1349"/>
      <c r="D131" s="1349"/>
      <c r="E131" s="1349"/>
      <c r="F131" s="1350"/>
      <c r="G131" s="1348"/>
      <c r="H131" s="1349"/>
      <c r="I131" s="1349"/>
      <c r="J131" s="1349"/>
      <c r="K131" s="1350"/>
      <c r="L131" s="1356"/>
      <c r="M131" s="1357"/>
      <c r="N131" s="1359"/>
      <c r="O131" s="1407"/>
      <c r="P131" s="1407"/>
      <c r="Q131" s="1361" t="str">
        <f>IFERROR(VLOOKUP(U131,リスト!$AW$1:$AY$44,2,0),"")</f>
        <v/>
      </c>
      <c r="R131" s="1362"/>
      <c r="S131" s="2078" t="str">
        <f>IFERROR(VLOOKUP(U131,リスト!$AW$1:$AY$44,3,0),"")</f>
        <v/>
      </c>
      <c r="T131" s="2080"/>
      <c r="U131" s="87"/>
      <c r="V131" s="1383"/>
      <c r="W131" s="1384"/>
      <c r="X131" s="1384"/>
      <c r="Y131" s="1384"/>
      <c r="Z131" s="1385"/>
      <c r="AA131" s="1108"/>
      <c r="AB131" s="1109"/>
      <c r="AC131" s="1109"/>
    </row>
    <row r="132" spans="1:29" s="299" customFormat="1" ht="15" customHeight="1">
      <c r="A132" s="1392"/>
      <c r="B132" s="1394"/>
      <c r="C132" s="1349"/>
      <c r="D132" s="1349"/>
      <c r="E132" s="1349"/>
      <c r="F132" s="1350"/>
      <c r="G132" s="1348"/>
      <c r="H132" s="1349"/>
      <c r="I132" s="1349"/>
      <c r="J132" s="1349"/>
      <c r="K132" s="1350"/>
      <c r="L132" s="1356"/>
      <c r="M132" s="1357"/>
      <c r="N132" s="1359"/>
      <c r="O132" s="1407"/>
      <c r="P132" s="1407"/>
      <c r="Q132" s="1361" t="str">
        <f>IFERROR(VLOOKUP(U132,リスト!$AW$1:$AY$44,2,0),"")</f>
        <v/>
      </c>
      <c r="R132" s="1365"/>
      <c r="S132" s="2078" t="str">
        <f>IFERROR(VLOOKUP(U132,リスト!$AW$1:$AY$44,3,0),"")</f>
        <v/>
      </c>
      <c r="T132" s="2079"/>
      <c r="U132" s="87"/>
      <c r="V132" s="1383"/>
      <c r="W132" s="1384"/>
      <c r="X132" s="1384"/>
      <c r="Y132" s="1384"/>
      <c r="Z132" s="1385"/>
      <c r="AA132" s="1108"/>
      <c r="AB132" s="1109"/>
      <c r="AC132" s="1109"/>
    </row>
    <row r="133" spans="1:29" s="299" customFormat="1" ht="15" customHeight="1">
      <c r="A133" s="1392"/>
      <c r="B133" s="1394"/>
      <c r="C133" s="1349"/>
      <c r="D133" s="1349"/>
      <c r="E133" s="1349"/>
      <c r="F133" s="1350"/>
      <c r="G133" s="1348"/>
      <c r="H133" s="1349"/>
      <c r="I133" s="1349"/>
      <c r="J133" s="1349"/>
      <c r="K133" s="1350"/>
      <c r="L133" s="1356"/>
      <c r="M133" s="1357"/>
      <c r="N133" s="1359"/>
      <c r="O133" s="1407"/>
      <c r="P133" s="1407"/>
      <c r="Q133" s="1361" t="str">
        <f>IFERROR(VLOOKUP(U133,リスト!$AW$1:$AY$44,2,0),"")</f>
        <v/>
      </c>
      <c r="R133" s="1365"/>
      <c r="S133" s="2078" t="str">
        <f>IFERROR(VLOOKUP(U133,リスト!$AW$1:$AY$44,3,0),"")</f>
        <v/>
      </c>
      <c r="T133" s="2080"/>
      <c r="U133" s="87"/>
      <c r="V133" s="1383"/>
      <c r="W133" s="1384"/>
      <c r="X133" s="1384"/>
      <c r="Y133" s="1384"/>
      <c r="Z133" s="1385"/>
      <c r="AA133" s="1108"/>
      <c r="AB133" s="1109"/>
      <c r="AC133" s="1109"/>
    </row>
    <row r="134" spans="1:29" s="299" customFormat="1" ht="15" customHeight="1">
      <c r="A134" s="1392"/>
      <c r="B134" s="1394"/>
      <c r="C134" s="1349"/>
      <c r="D134" s="1349"/>
      <c r="E134" s="1349"/>
      <c r="F134" s="1350"/>
      <c r="G134" s="1348"/>
      <c r="H134" s="1349"/>
      <c r="I134" s="1349"/>
      <c r="J134" s="1349"/>
      <c r="K134" s="1350"/>
      <c r="L134" s="1356"/>
      <c r="M134" s="1357"/>
      <c r="N134" s="1359"/>
      <c r="O134" s="1407"/>
      <c r="P134" s="1407"/>
      <c r="Q134" s="1361" t="str">
        <f>IFERROR(VLOOKUP(U134,リスト!$AW$1:$AY$44,2,0),"")</f>
        <v/>
      </c>
      <c r="R134" s="1362"/>
      <c r="S134" s="2078" t="str">
        <f>IFERROR(VLOOKUP(U134,リスト!$AW$1:$AY$44,3,0),"")</f>
        <v/>
      </c>
      <c r="T134" s="2079"/>
      <c r="U134" s="87"/>
      <c r="V134" s="1383"/>
      <c r="W134" s="1384"/>
      <c r="X134" s="1384"/>
      <c r="Y134" s="1384"/>
      <c r="Z134" s="1385"/>
      <c r="AA134" s="1108"/>
      <c r="AB134" s="1109"/>
      <c r="AC134" s="1109"/>
    </row>
    <row r="135" spans="1:29" s="299" customFormat="1" ht="15" customHeight="1">
      <c r="A135" s="1392"/>
      <c r="B135" s="1394"/>
      <c r="C135" s="1349"/>
      <c r="D135" s="1349"/>
      <c r="E135" s="1349"/>
      <c r="F135" s="1350"/>
      <c r="G135" s="1348"/>
      <c r="H135" s="1349"/>
      <c r="I135" s="1349"/>
      <c r="J135" s="1349"/>
      <c r="K135" s="1350"/>
      <c r="L135" s="367"/>
      <c r="M135" s="368" t="s">
        <v>418</v>
      </c>
      <c r="N135" s="1360"/>
      <c r="O135" s="1408"/>
      <c r="P135" s="1408"/>
      <c r="Q135" s="1363" t="str">
        <f>IFERROR(VLOOKUP(U135,リスト!$AW$1:$AY$44,2,0),"")</f>
        <v/>
      </c>
      <c r="R135" s="1364"/>
      <c r="S135" s="2078" t="str">
        <f>IFERROR(VLOOKUP(U135,リスト!$AW$1:$AY$44,3,0),"")</f>
        <v/>
      </c>
      <c r="T135" s="2080"/>
      <c r="U135" s="88"/>
      <c r="V135" s="1386"/>
      <c r="W135" s="1387"/>
      <c r="X135" s="1387"/>
      <c r="Y135" s="1387"/>
      <c r="Z135" s="1388"/>
      <c r="AA135" s="1108"/>
      <c r="AB135" s="1109"/>
      <c r="AC135" s="1109"/>
    </row>
    <row r="136" spans="1:29" s="299" customFormat="1" ht="15" hidden="1" customHeight="1" outlineLevel="1">
      <c r="A136" s="1391">
        <v>11</v>
      </c>
      <c r="B136" s="2366"/>
      <c r="C136" s="2367"/>
      <c r="D136" s="2367"/>
      <c r="E136" s="2367"/>
      <c r="F136" s="2368"/>
      <c r="G136" s="2369"/>
      <c r="H136" s="2367"/>
      <c r="I136" s="2367"/>
      <c r="J136" s="2367"/>
      <c r="K136" s="2368"/>
      <c r="L136" s="2370"/>
      <c r="M136" s="2371"/>
      <c r="N136" s="2372"/>
      <c r="O136" s="2380"/>
      <c r="P136" s="2380"/>
      <c r="Q136" s="2378" t="str">
        <f>IFERROR(VLOOKUP(U136,リスト!$AW$1:$AY$44,2,0),"")</f>
        <v/>
      </c>
      <c r="R136" s="2379"/>
      <c r="S136" s="2378" t="str">
        <f>IFERROR(VLOOKUP(U136,リスト!$AW$1:$AY$44,3,0),"")</f>
        <v/>
      </c>
      <c r="T136" s="2379"/>
      <c r="U136" s="86"/>
      <c r="V136" s="2375"/>
      <c r="W136" s="2376"/>
      <c r="X136" s="2376"/>
      <c r="Y136" s="2376"/>
      <c r="Z136" s="2377"/>
      <c r="AA136" s="2430"/>
      <c r="AB136" s="2432"/>
      <c r="AC136" s="2432"/>
    </row>
    <row r="137" spans="1:29" s="299" customFormat="1" ht="15" hidden="1" customHeight="1" outlineLevel="1">
      <c r="A137" s="1392"/>
      <c r="B137" s="1394"/>
      <c r="C137" s="1349"/>
      <c r="D137" s="1349"/>
      <c r="E137" s="1349"/>
      <c r="F137" s="1350"/>
      <c r="G137" s="1348"/>
      <c r="H137" s="1349"/>
      <c r="I137" s="1349"/>
      <c r="J137" s="1349"/>
      <c r="K137" s="1350"/>
      <c r="L137" s="1356"/>
      <c r="M137" s="1357"/>
      <c r="N137" s="1359"/>
      <c r="O137" s="1407"/>
      <c r="P137" s="1407"/>
      <c r="Q137" s="1361" t="str">
        <f>IFERROR(VLOOKUP(U137,リスト!$AW$1:$AY$44,2,0),"")</f>
        <v/>
      </c>
      <c r="R137" s="1362"/>
      <c r="S137" s="1361" t="str">
        <f>IFERROR(VLOOKUP(U137,リスト!$AW$1:$AY$44,3,0),"")</f>
        <v/>
      </c>
      <c r="T137" s="1362"/>
      <c r="U137" s="87"/>
      <c r="V137" s="1383"/>
      <c r="W137" s="1384"/>
      <c r="X137" s="1384"/>
      <c r="Y137" s="1384"/>
      <c r="Z137" s="1385"/>
      <c r="AA137" s="1108"/>
      <c r="AB137" s="1109"/>
      <c r="AC137" s="1109"/>
    </row>
    <row r="138" spans="1:29" s="299" customFormat="1" ht="14.25" hidden="1" customHeight="1" outlineLevel="1">
      <c r="A138" s="1392"/>
      <c r="B138" s="1394"/>
      <c r="C138" s="1349"/>
      <c r="D138" s="1349"/>
      <c r="E138" s="1349"/>
      <c r="F138" s="1350"/>
      <c r="G138" s="1348"/>
      <c r="H138" s="1349"/>
      <c r="I138" s="1349"/>
      <c r="J138" s="1349"/>
      <c r="K138" s="1350"/>
      <c r="L138" s="1356"/>
      <c r="M138" s="1357"/>
      <c r="N138" s="1359"/>
      <c r="O138" s="1407"/>
      <c r="P138" s="1407"/>
      <c r="Q138" s="1361" t="str">
        <f>IFERROR(VLOOKUP(U138,リスト!$AW$1:$AY$44,2,0),"")</f>
        <v/>
      </c>
      <c r="R138" s="1362"/>
      <c r="S138" s="1361" t="str">
        <f>IFERROR(VLOOKUP(U138,リスト!$AW$1:$AY$44,3,0),"")</f>
        <v/>
      </c>
      <c r="T138" s="1362"/>
      <c r="U138" s="87"/>
      <c r="V138" s="1383"/>
      <c r="W138" s="1384"/>
      <c r="X138" s="1384"/>
      <c r="Y138" s="1384"/>
      <c r="Z138" s="1385"/>
      <c r="AA138" s="1108"/>
      <c r="AB138" s="1109"/>
      <c r="AC138" s="1109"/>
    </row>
    <row r="139" spans="1:29" s="299" customFormat="1" ht="15" hidden="1" customHeight="1" outlineLevel="1">
      <c r="A139" s="1392"/>
      <c r="B139" s="1394"/>
      <c r="C139" s="1349"/>
      <c r="D139" s="1349"/>
      <c r="E139" s="1349"/>
      <c r="F139" s="1350"/>
      <c r="G139" s="1348"/>
      <c r="H139" s="1349"/>
      <c r="I139" s="1349"/>
      <c r="J139" s="1349"/>
      <c r="K139" s="1350"/>
      <c r="L139" s="1356"/>
      <c r="M139" s="1357"/>
      <c r="N139" s="1359"/>
      <c r="O139" s="1407"/>
      <c r="P139" s="1407"/>
      <c r="Q139" s="1361" t="str">
        <f>IFERROR(VLOOKUP(U139,リスト!$AW$1:$AY$44,2,0),"")</f>
        <v/>
      </c>
      <c r="R139" s="1362"/>
      <c r="S139" s="1361" t="str">
        <f>IFERROR(VLOOKUP(U139,リスト!$AW$1:$AY$44,3,0),"")</f>
        <v/>
      </c>
      <c r="T139" s="1362"/>
      <c r="U139" s="87"/>
      <c r="V139" s="1383"/>
      <c r="W139" s="1384"/>
      <c r="X139" s="1384"/>
      <c r="Y139" s="1384"/>
      <c r="Z139" s="1385"/>
      <c r="AA139" s="1108"/>
      <c r="AB139" s="1109"/>
      <c r="AC139" s="1109"/>
    </row>
    <row r="140" spans="1:29" s="299" customFormat="1" ht="15" hidden="1" customHeight="1" outlineLevel="1">
      <c r="A140" s="1392"/>
      <c r="B140" s="1394"/>
      <c r="C140" s="1349"/>
      <c r="D140" s="1349"/>
      <c r="E140" s="1349"/>
      <c r="F140" s="1350"/>
      <c r="G140" s="1348"/>
      <c r="H140" s="1349"/>
      <c r="I140" s="1349"/>
      <c r="J140" s="1349"/>
      <c r="K140" s="1350"/>
      <c r="L140" s="1356"/>
      <c r="M140" s="1357"/>
      <c r="N140" s="1359"/>
      <c r="O140" s="1407"/>
      <c r="P140" s="1407"/>
      <c r="Q140" s="1361" t="str">
        <f>IFERROR(VLOOKUP(U140,リスト!$AW$1:$AY$44,2,0),"")</f>
        <v/>
      </c>
      <c r="R140" s="1362"/>
      <c r="S140" s="1361" t="str">
        <f>IFERROR(VLOOKUP(U140,リスト!$AW$1:$AY$44,3,0),"")</f>
        <v/>
      </c>
      <c r="T140" s="1362"/>
      <c r="U140" s="87"/>
      <c r="V140" s="1383"/>
      <c r="W140" s="1384"/>
      <c r="X140" s="1384"/>
      <c r="Y140" s="1384"/>
      <c r="Z140" s="1385"/>
      <c r="AA140" s="1108"/>
      <c r="AB140" s="1109"/>
      <c r="AC140" s="1109"/>
    </row>
    <row r="141" spans="1:29" s="299" customFormat="1" ht="15" hidden="1" customHeight="1" outlineLevel="1">
      <c r="A141" s="1392"/>
      <c r="B141" s="1394"/>
      <c r="C141" s="1349"/>
      <c r="D141" s="1349"/>
      <c r="E141" s="1349"/>
      <c r="F141" s="1350"/>
      <c r="G141" s="1348"/>
      <c r="H141" s="1349"/>
      <c r="I141" s="1349"/>
      <c r="J141" s="1349"/>
      <c r="K141" s="1350"/>
      <c r="L141" s="367"/>
      <c r="M141" s="368" t="s">
        <v>418</v>
      </c>
      <c r="N141" s="1359"/>
      <c r="O141" s="1408"/>
      <c r="P141" s="1408"/>
      <c r="Q141" s="1361" t="str">
        <f>IFERROR(VLOOKUP(U141,リスト!$AW$1:$AY$44,2,0),"")</f>
        <v/>
      </c>
      <c r="R141" s="1362"/>
      <c r="S141" s="1363" t="str">
        <f>IFERROR(VLOOKUP(U141,リスト!$AW$1:$AY$44,3,0),"")</f>
        <v/>
      </c>
      <c r="T141" s="1413"/>
      <c r="U141" s="88"/>
      <c r="V141" s="1386"/>
      <c r="W141" s="1387"/>
      <c r="X141" s="1387"/>
      <c r="Y141" s="1387"/>
      <c r="Z141" s="1388"/>
      <c r="AA141" s="1108"/>
      <c r="AB141" s="1109"/>
      <c r="AC141" s="1109"/>
    </row>
    <row r="142" spans="1:29" s="299" customFormat="1" ht="15" hidden="1" customHeight="1" outlineLevel="1">
      <c r="A142" s="1391">
        <v>12</v>
      </c>
      <c r="B142" s="2366"/>
      <c r="C142" s="2367"/>
      <c r="D142" s="2367"/>
      <c r="E142" s="2367"/>
      <c r="F142" s="2368"/>
      <c r="G142" s="2369"/>
      <c r="H142" s="2367"/>
      <c r="I142" s="2367"/>
      <c r="J142" s="2367"/>
      <c r="K142" s="2368"/>
      <c r="L142" s="2370"/>
      <c r="M142" s="2371"/>
      <c r="N142" s="2372"/>
      <c r="O142" s="2380"/>
      <c r="P142" s="2380"/>
      <c r="Q142" s="2378" t="str">
        <f>IFERROR(VLOOKUP(U142,リスト!$AW$1:$AY$44,2,0),"")</f>
        <v/>
      </c>
      <c r="R142" s="2379"/>
      <c r="S142" s="2378" t="str">
        <f>IFERROR(VLOOKUP(U142,リスト!$AW$1:$AY$44,3,0),"")</f>
        <v/>
      </c>
      <c r="T142" s="2379"/>
      <c r="U142" s="86"/>
      <c r="V142" s="2375"/>
      <c r="W142" s="2376"/>
      <c r="X142" s="2376"/>
      <c r="Y142" s="2376"/>
      <c r="Z142" s="2377"/>
      <c r="AA142" s="2430"/>
      <c r="AB142" s="2432"/>
      <c r="AC142" s="2432"/>
    </row>
    <row r="143" spans="1:29" s="299" customFormat="1" ht="15" hidden="1" customHeight="1" outlineLevel="1">
      <c r="A143" s="1392"/>
      <c r="B143" s="1394"/>
      <c r="C143" s="1349"/>
      <c r="D143" s="1349"/>
      <c r="E143" s="1349"/>
      <c r="F143" s="1350"/>
      <c r="G143" s="1348"/>
      <c r="H143" s="1349"/>
      <c r="I143" s="1349"/>
      <c r="J143" s="1349"/>
      <c r="K143" s="1350"/>
      <c r="L143" s="1356"/>
      <c r="M143" s="1357"/>
      <c r="N143" s="1359"/>
      <c r="O143" s="1407"/>
      <c r="P143" s="1407"/>
      <c r="Q143" s="1361" t="str">
        <f>IFERROR(VLOOKUP(U143,リスト!$AW$1:$AY$44,2,0),"")</f>
        <v/>
      </c>
      <c r="R143" s="1362"/>
      <c r="S143" s="1361" t="str">
        <f>IFERROR(VLOOKUP(U143,リスト!$AW$1:$AY$44,3,0),"")</f>
        <v/>
      </c>
      <c r="T143" s="1362"/>
      <c r="U143" s="87"/>
      <c r="V143" s="1383"/>
      <c r="W143" s="1384"/>
      <c r="X143" s="1384"/>
      <c r="Y143" s="1384"/>
      <c r="Z143" s="1385"/>
      <c r="AA143" s="1108"/>
      <c r="AB143" s="1109"/>
      <c r="AC143" s="1109"/>
    </row>
    <row r="144" spans="1:29" s="299" customFormat="1" ht="15" hidden="1" customHeight="1" outlineLevel="1">
      <c r="A144" s="1392"/>
      <c r="B144" s="1394"/>
      <c r="C144" s="1349"/>
      <c r="D144" s="1349"/>
      <c r="E144" s="1349"/>
      <c r="F144" s="1350"/>
      <c r="G144" s="1348"/>
      <c r="H144" s="1349"/>
      <c r="I144" s="1349"/>
      <c r="J144" s="1349"/>
      <c r="K144" s="1350"/>
      <c r="L144" s="1356"/>
      <c r="M144" s="1357"/>
      <c r="N144" s="1359"/>
      <c r="O144" s="1407"/>
      <c r="P144" s="1407"/>
      <c r="Q144" s="1361" t="str">
        <f>IFERROR(VLOOKUP(U144,リスト!$AW$1:$AY$44,2,0),"")</f>
        <v/>
      </c>
      <c r="R144" s="1362"/>
      <c r="S144" s="1361" t="str">
        <f>IFERROR(VLOOKUP(U144,リスト!$AW$1:$AY$44,3,0),"")</f>
        <v/>
      </c>
      <c r="T144" s="1362"/>
      <c r="U144" s="87"/>
      <c r="V144" s="1383"/>
      <c r="W144" s="1384"/>
      <c r="X144" s="1384"/>
      <c r="Y144" s="1384"/>
      <c r="Z144" s="1385"/>
      <c r="AA144" s="1108"/>
      <c r="AB144" s="1109"/>
      <c r="AC144" s="1109"/>
    </row>
    <row r="145" spans="1:29" s="299" customFormat="1" ht="15" hidden="1" customHeight="1" outlineLevel="1">
      <c r="A145" s="1392"/>
      <c r="B145" s="1394"/>
      <c r="C145" s="1349"/>
      <c r="D145" s="1349"/>
      <c r="E145" s="1349"/>
      <c r="F145" s="1350"/>
      <c r="G145" s="1348"/>
      <c r="H145" s="1349"/>
      <c r="I145" s="1349"/>
      <c r="J145" s="1349"/>
      <c r="K145" s="1350"/>
      <c r="L145" s="1356"/>
      <c r="M145" s="1357"/>
      <c r="N145" s="1359"/>
      <c r="O145" s="1407"/>
      <c r="P145" s="1407"/>
      <c r="Q145" s="1361" t="str">
        <f>IFERROR(VLOOKUP(U145,リスト!$AW$1:$AY$44,2,0),"")</f>
        <v/>
      </c>
      <c r="R145" s="1362"/>
      <c r="S145" s="1361" t="str">
        <f>IFERROR(VLOOKUP(U145,リスト!$AW$1:$AY$44,3,0),"")</f>
        <v/>
      </c>
      <c r="T145" s="1362"/>
      <c r="U145" s="87"/>
      <c r="V145" s="1383"/>
      <c r="W145" s="1384"/>
      <c r="X145" s="1384"/>
      <c r="Y145" s="1384"/>
      <c r="Z145" s="1385"/>
      <c r="AA145" s="1108"/>
      <c r="AB145" s="1109"/>
      <c r="AC145" s="1109"/>
    </row>
    <row r="146" spans="1:29" s="299" customFormat="1" ht="15" hidden="1" customHeight="1" outlineLevel="1">
      <c r="A146" s="1392"/>
      <c r="B146" s="1394"/>
      <c r="C146" s="1349"/>
      <c r="D146" s="1349"/>
      <c r="E146" s="1349"/>
      <c r="F146" s="1350"/>
      <c r="G146" s="1348"/>
      <c r="H146" s="1349"/>
      <c r="I146" s="1349"/>
      <c r="J146" s="1349"/>
      <c r="K146" s="1350"/>
      <c r="L146" s="1356"/>
      <c r="M146" s="1357"/>
      <c r="N146" s="1359"/>
      <c r="O146" s="1407"/>
      <c r="P146" s="1407"/>
      <c r="Q146" s="1361" t="str">
        <f>IFERROR(VLOOKUP(U146,リスト!$AW$1:$AY$44,2,0),"")</f>
        <v/>
      </c>
      <c r="R146" s="1362"/>
      <c r="S146" s="1361" t="str">
        <f>IFERROR(VLOOKUP(U146,リスト!$AW$1:$AY$44,3,0),"")</f>
        <v/>
      </c>
      <c r="T146" s="1362"/>
      <c r="U146" s="87"/>
      <c r="V146" s="1383"/>
      <c r="W146" s="1384"/>
      <c r="X146" s="1384"/>
      <c r="Y146" s="1384"/>
      <c r="Z146" s="1385"/>
      <c r="AA146" s="1108"/>
      <c r="AB146" s="1109"/>
      <c r="AC146" s="1109"/>
    </row>
    <row r="147" spans="1:29" s="299" customFormat="1" ht="15" hidden="1" customHeight="1" outlineLevel="1">
      <c r="A147" s="1392"/>
      <c r="B147" s="1394"/>
      <c r="C147" s="1349"/>
      <c r="D147" s="1349"/>
      <c r="E147" s="1349"/>
      <c r="F147" s="1350"/>
      <c r="G147" s="1348"/>
      <c r="H147" s="1349"/>
      <c r="I147" s="1349"/>
      <c r="J147" s="1349"/>
      <c r="K147" s="1350"/>
      <c r="L147" s="367"/>
      <c r="M147" s="368" t="s">
        <v>418</v>
      </c>
      <c r="N147" s="1359"/>
      <c r="O147" s="1408"/>
      <c r="P147" s="1408"/>
      <c r="Q147" s="1361" t="str">
        <f>IFERROR(VLOOKUP(U147,リスト!$AW$1:$AY$44,2,0),"")</f>
        <v/>
      </c>
      <c r="R147" s="1362"/>
      <c r="S147" s="1363" t="str">
        <f>IFERROR(VLOOKUP(U147,リスト!$AW$1:$AY$44,3,0),"")</f>
        <v/>
      </c>
      <c r="T147" s="1413"/>
      <c r="U147" s="88"/>
      <c r="V147" s="1386"/>
      <c r="W147" s="1387"/>
      <c r="X147" s="1387"/>
      <c r="Y147" s="1387"/>
      <c r="Z147" s="1388"/>
      <c r="AA147" s="1108"/>
      <c r="AB147" s="1109"/>
      <c r="AC147" s="1109"/>
    </row>
    <row r="148" spans="1:29" s="299" customFormat="1" ht="15" hidden="1" customHeight="1" outlineLevel="1">
      <c r="A148" s="1391">
        <v>13</v>
      </c>
      <c r="B148" s="2366"/>
      <c r="C148" s="2367"/>
      <c r="D148" s="2367"/>
      <c r="E148" s="2367"/>
      <c r="F148" s="2368"/>
      <c r="G148" s="2369"/>
      <c r="H148" s="2367"/>
      <c r="I148" s="2367"/>
      <c r="J148" s="2367"/>
      <c r="K148" s="2368"/>
      <c r="L148" s="2370"/>
      <c r="M148" s="2371"/>
      <c r="N148" s="2372"/>
      <c r="O148" s="2380"/>
      <c r="P148" s="2380"/>
      <c r="Q148" s="2378" t="str">
        <f>IFERROR(VLOOKUP(U148,リスト!$AW$1:$AY$44,2,0),"")</f>
        <v/>
      </c>
      <c r="R148" s="2379"/>
      <c r="S148" s="2378" t="str">
        <f>IFERROR(VLOOKUP(U148,リスト!$AW$1:$AY$44,3,0),"")</f>
        <v/>
      </c>
      <c r="T148" s="2379"/>
      <c r="U148" s="86"/>
      <c r="V148" s="2375"/>
      <c r="W148" s="2376"/>
      <c r="X148" s="2376"/>
      <c r="Y148" s="2376"/>
      <c r="Z148" s="2377"/>
      <c r="AA148" s="2430"/>
      <c r="AB148" s="2432"/>
      <c r="AC148" s="2432"/>
    </row>
    <row r="149" spans="1:29" s="299" customFormat="1" ht="15" hidden="1" customHeight="1" outlineLevel="1">
      <c r="A149" s="1392"/>
      <c r="B149" s="1394"/>
      <c r="C149" s="1349"/>
      <c r="D149" s="1349"/>
      <c r="E149" s="1349"/>
      <c r="F149" s="1350"/>
      <c r="G149" s="1348"/>
      <c r="H149" s="1349"/>
      <c r="I149" s="1349"/>
      <c r="J149" s="1349"/>
      <c r="K149" s="1350"/>
      <c r="L149" s="1356"/>
      <c r="M149" s="1357"/>
      <c r="N149" s="1359"/>
      <c r="O149" s="1407"/>
      <c r="P149" s="1407"/>
      <c r="Q149" s="1361" t="str">
        <f>IFERROR(VLOOKUP(U149,リスト!$AW$1:$AY$44,2,0),"")</f>
        <v/>
      </c>
      <c r="R149" s="1362"/>
      <c r="S149" s="1361" t="str">
        <f>IFERROR(VLOOKUP(U149,リスト!$AW$1:$AY$44,3,0),"")</f>
        <v/>
      </c>
      <c r="T149" s="1362"/>
      <c r="U149" s="87"/>
      <c r="V149" s="1383"/>
      <c r="W149" s="1384"/>
      <c r="X149" s="1384"/>
      <c r="Y149" s="1384"/>
      <c r="Z149" s="1385"/>
      <c r="AA149" s="1108"/>
      <c r="AB149" s="1109"/>
      <c r="AC149" s="1109"/>
    </row>
    <row r="150" spans="1:29" s="299" customFormat="1" ht="15" hidden="1" customHeight="1" outlineLevel="1">
      <c r="A150" s="1392"/>
      <c r="B150" s="1394"/>
      <c r="C150" s="1349"/>
      <c r="D150" s="1349"/>
      <c r="E150" s="1349"/>
      <c r="F150" s="1350"/>
      <c r="G150" s="1348"/>
      <c r="H150" s="1349"/>
      <c r="I150" s="1349"/>
      <c r="J150" s="1349"/>
      <c r="K150" s="1350"/>
      <c r="L150" s="1356"/>
      <c r="M150" s="1357"/>
      <c r="N150" s="1359"/>
      <c r="O150" s="1407"/>
      <c r="P150" s="1407"/>
      <c r="Q150" s="1361" t="str">
        <f>IFERROR(VLOOKUP(U150,リスト!$AW$1:$AY$44,2,0),"")</f>
        <v/>
      </c>
      <c r="R150" s="1362"/>
      <c r="S150" s="1361" t="str">
        <f>IFERROR(VLOOKUP(U150,リスト!$AW$1:$AY$44,3,0),"")</f>
        <v/>
      </c>
      <c r="T150" s="1362"/>
      <c r="U150" s="87"/>
      <c r="V150" s="1383"/>
      <c r="W150" s="1384"/>
      <c r="X150" s="1384"/>
      <c r="Y150" s="1384"/>
      <c r="Z150" s="1385"/>
      <c r="AA150" s="1108"/>
      <c r="AB150" s="1109"/>
      <c r="AC150" s="1109"/>
    </row>
    <row r="151" spans="1:29" s="299" customFormat="1" ht="15" hidden="1" customHeight="1" outlineLevel="1">
      <c r="A151" s="1392"/>
      <c r="B151" s="1394"/>
      <c r="C151" s="1349"/>
      <c r="D151" s="1349"/>
      <c r="E151" s="1349"/>
      <c r="F151" s="1350"/>
      <c r="G151" s="1348"/>
      <c r="H151" s="1349"/>
      <c r="I151" s="1349"/>
      <c r="J151" s="1349"/>
      <c r="K151" s="1350"/>
      <c r="L151" s="1356"/>
      <c r="M151" s="1357"/>
      <c r="N151" s="1359"/>
      <c r="O151" s="1407"/>
      <c r="P151" s="1407"/>
      <c r="Q151" s="1361" t="str">
        <f>IFERROR(VLOOKUP(U151,リスト!$AW$1:$AY$44,2,0),"")</f>
        <v/>
      </c>
      <c r="R151" s="1362"/>
      <c r="S151" s="1361" t="str">
        <f>IFERROR(VLOOKUP(U151,リスト!$AW$1:$AY$44,3,0),"")</f>
        <v/>
      </c>
      <c r="T151" s="1362"/>
      <c r="U151" s="87"/>
      <c r="V151" s="1383"/>
      <c r="W151" s="1384"/>
      <c r="X151" s="1384"/>
      <c r="Y151" s="1384"/>
      <c r="Z151" s="1385"/>
      <c r="AA151" s="1108"/>
      <c r="AB151" s="1109"/>
      <c r="AC151" s="1109"/>
    </row>
    <row r="152" spans="1:29" s="299" customFormat="1" ht="15" hidden="1" customHeight="1" outlineLevel="1">
      <c r="A152" s="1392"/>
      <c r="B152" s="1394"/>
      <c r="C152" s="1349"/>
      <c r="D152" s="1349"/>
      <c r="E152" s="1349"/>
      <c r="F152" s="1350"/>
      <c r="G152" s="1348"/>
      <c r="H152" s="1349"/>
      <c r="I152" s="1349"/>
      <c r="J152" s="1349"/>
      <c r="K152" s="1350"/>
      <c r="L152" s="1356"/>
      <c r="M152" s="1357"/>
      <c r="N152" s="1359"/>
      <c r="O152" s="1407"/>
      <c r="P152" s="1407"/>
      <c r="Q152" s="1361" t="str">
        <f>IFERROR(VLOOKUP(U152,リスト!$AW$1:$AY$44,2,0),"")</f>
        <v/>
      </c>
      <c r="R152" s="1362"/>
      <c r="S152" s="1361" t="str">
        <f>IFERROR(VLOOKUP(U152,リスト!$AW$1:$AY$44,3,0),"")</f>
        <v/>
      </c>
      <c r="T152" s="1362"/>
      <c r="U152" s="87"/>
      <c r="V152" s="1383"/>
      <c r="W152" s="1384"/>
      <c r="X152" s="1384"/>
      <c r="Y152" s="1384"/>
      <c r="Z152" s="1385"/>
      <c r="AA152" s="1108"/>
      <c r="AB152" s="1109"/>
      <c r="AC152" s="1109"/>
    </row>
    <row r="153" spans="1:29" s="299" customFormat="1" ht="15" hidden="1" customHeight="1" outlineLevel="1">
      <c r="A153" s="1392"/>
      <c r="B153" s="1394"/>
      <c r="C153" s="1349"/>
      <c r="D153" s="1349"/>
      <c r="E153" s="1349"/>
      <c r="F153" s="1350"/>
      <c r="G153" s="1348"/>
      <c r="H153" s="1349"/>
      <c r="I153" s="1349"/>
      <c r="J153" s="1349"/>
      <c r="K153" s="1350"/>
      <c r="L153" s="367"/>
      <c r="M153" s="368" t="s">
        <v>418</v>
      </c>
      <c r="N153" s="1359"/>
      <c r="O153" s="1408"/>
      <c r="P153" s="1408"/>
      <c r="Q153" s="1361" t="str">
        <f>IFERROR(VLOOKUP(U153,リスト!$AW$1:$AY$44,2,0),"")</f>
        <v/>
      </c>
      <c r="R153" s="1362"/>
      <c r="S153" s="1363" t="str">
        <f>IFERROR(VLOOKUP(U153,リスト!$AW$1:$AY$44,3,0),"")</f>
        <v/>
      </c>
      <c r="T153" s="1413"/>
      <c r="U153" s="88"/>
      <c r="V153" s="1386"/>
      <c r="W153" s="1387"/>
      <c r="X153" s="1387"/>
      <c r="Y153" s="1387"/>
      <c r="Z153" s="1388"/>
      <c r="AA153" s="1108"/>
      <c r="AB153" s="1109"/>
      <c r="AC153" s="1109"/>
    </row>
    <row r="154" spans="1:29" s="299" customFormat="1" ht="15" hidden="1" customHeight="1" outlineLevel="1">
      <c r="A154" s="1391">
        <v>14</v>
      </c>
      <c r="B154" s="2366"/>
      <c r="C154" s="2367"/>
      <c r="D154" s="2367"/>
      <c r="E154" s="2367"/>
      <c r="F154" s="2368"/>
      <c r="G154" s="2369"/>
      <c r="H154" s="2367"/>
      <c r="I154" s="2367"/>
      <c r="J154" s="2367"/>
      <c r="K154" s="2368"/>
      <c r="L154" s="2370"/>
      <c r="M154" s="2371"/>
      <c r="N154" s="2372"/>
      <c r="O154" s="2380"/>
      <c r="P154" s="2380"/>
      <c r="Q154" s="2378" t="str">
        <f>IFERROR(VLOOKUP(U154,リスト!$AW$1:$AY$44,2,0),"")</f>
        <v/>
      </c>
      <c r="R154" s="2379"/>
      <c r="S154" s="2378" t="str">
        <f>IFERROR(VLOOKUP(U154,リスト!$AW$1:$AY$44,3,0),"")</f>
        <v/>
      </c>
      <c r="T154" s="2379"/>
      <c r="U154" s="86"/>
      <c r="V154" s="2375"/>
      <c r="W154" s="2376"/>
      <c r="X154" s="2376"/>
      <c r="Y154" s="2376"/>
      <c r="Z154" s="2377"/>
      <c r="AA154" s="2430"/>
      <c r="AB154" s="2432"/>
      <c r="AC154" s="2432"/>
    </row>
    <row r="155" spans="1:29" s="299" customFormat="1" ht="15" hidden="1" customHeight="1" outlineLevel="1">
      <c r="A155" s="1392"/>
      <c r="B155" s="1394"/>
      <c r="C155" s="1349"/>
      <c r="D155" s="1349"/>
      <c r="E155" s="1349"/>
      <c r="F155" s="1350"/>
      <c r="G155" s="1348"/>
      <c r="H155" s="1349"/>
      <c r="I155" s="1349"/>
      <c r="J155" s="1349"/>
      <c r="K155" s="1350"/>
      <c r="L155" s="1356"/>
      <c r="M155" s="1357"/>
      <c r="N155" s="1359"/>
      <c r="O155" s="1407"/>
      <c r="P155" s="1407"/>
      <c r="Q155" s="1361" t="str">
        <f>IFERROR(VLOOKUP(U155,リスト!$AW$1:$AY$44,2,0),"")</f>
        <v/>
      </c>
      <c r="R155" s="1362"/>
      <c r="S155" s="1361" t="str">
        <f>IFERROR(VLOOKUP(U155,リスト!$AW$1:$AY$44,3,0),"")</f>
        <v/>
      </c>
      <c r="T155" s="1362"/>
      <c r="U155" s="87"/>
      <c r="V155" s="1383"/>
      <c r="W155" s="1384"/>
      <c r="X155" s="1384"/>
      <c r="Y155" s="1384"/>
      <c r="Z155" s="1385"/>
      <c r="AA155" s="1108"/>
      <c r="AB155" s="1109"/>
      <c r="AC155" s="1109"/>
    </row>
    <row r="156" spans="1:29" s="299" customFormat="1" ht="15" hidden="1" customHeight="1" outlineLevel="1">
      <c r="A156" s="1392"/>
      <c r="B156" s="1394"/>
      <c r="C156" s="1349"/>
      <c r="D156" s="1349"/>
      <c r="E156" s="1349"/>
      <c r="F156" s="1350"/>
      <c r="G156" s="1348"/>
      <c r="H156" s="1349"/>
      <c r="I156" s="1349"/>
      <c r="J156" s="1349"/>
      <c r="K156" s="1350"/>
      <c r="L156" s="1356"/>
      <c r="M156" s="1357"/>
      <c r="N156" s="1359"/>
      <c r="O156" s="1407"/>
      <c r="P156" s="1407"/>
      <c r="Q156" s="1361" t="str">
        <f>IFERROR(VLOOKUP(U156,リスト!$AW$1:$AY$44,2,0),"")</f>
        <v/>
      </c>
      <c r="R156" s="1362"/>
      <c r="S156" s="1361" t="str">
        <f>IFERROR(VLOOKUP(U156,リスト!$AW$1:$AY$44,3,0),"")</f>
        <v/>
      </c>
      <c r="T156" s="1362"/>
      <c r="U156" s="87"/>
      <c r="V156" s="1383"/>
      <c r="W156" s="1384"/>
      <c r="X156" s="1384"/>
      <c r="Y156" s="1384"/>
      <c r="Z156" s="1385"/>
      <c r="AA156" s="1108"/>
      <c r="AB156" s="1109"/>
      <c r="AC156" s="1109"/>
    </row>
    <row r="157" spans="1:29" s="299" customFormat="1" ht="15" hidden="1" customHeight="1" outlineLevel="1">
      <c r="A157" s="1392"/>
      <c r="B157" s="1394"/>
      <c r="C157" s="1349"/>
      <c r="D157" s="1349"/>
      <c r="E157" s="1349"/>
      <c r="F157" s="1350"/>
      <c r="G157" s="1348"/>
      <c r="H157" s="1349"/>
      <c r="I157" s="1349"/>
      <c r="J157" s="1349"/>
      <c r="K157" s="1350"/>
      <c r="L157" s="1356"/>
      <c r="M157" s="1357"/>
      <c r="N157" s="1359"/>
      <c r="O157" s="1407"/>
      <c r="P157" s="1407"/>
      <c r="Q157" s="1361" t="str">
        <f>IFERROR(VLOOKUP(U157,リスト!$AW$1:$AY$44,2,0),"")</f>
        <v/>
      </c>
      <c r="R157" s="1362"/>
      <c r="S157" s="1361" t="str">
        <f>IFERROR(VLOOKUP(U157,リスト!$AW$1:$AY$44,3,0),"")</f>
        <v/>
      </c>
      <c r="T157" s="1362"/>
      <c r="U157" s="87"/>
      <c r="V157" s="1383"/>
      <c r="W157" s="1384"/>
      <c r="X157" s="1384"/>
      <c r="Y157" s="1384"/>
      <c r="Z157" s="1385"/>
      <c r="AA157" s="1108"/>
      <c r="AB157" s="1109"/>
      <c r="AC157" s="1109"/>
    </row>
    <row r="158" spans="1:29" s="299" customFormat="1" ht="15" hidden="1" customHeight="1" outlineLevel="1">
      <c r="A158" s="1392"/>
      <c r="B158" s="1394"/>
      <c r="C158" s="1349"/>
      <c r="D158" s="1349"/>
      <c r="E158" s="1349"/>
      <c r="F158" s="1350"/>
      <c r="G158" s="1348"/>
      <c r="H158" s="1349"/>
      <c r="I158" s="1349"/>
      <c r="J158" s="1349"/>
      <c r="K158" s="1350"/>
      <c r="L158" s="1356"/>
      <c r="M158" s="1357"/>
      <c r="N158" s="1359"/>
      <c r="O158" s="1407"/>
      <c r="P158" s="1407"/>
      <c r="Q158" s="1361" t="str">
        <f>IFERROR(VLOOKUP(U158,リスト!$AW$1:$AY$44,2,0),"")</f>
        <v/>
      </c>
      <c r="R158" s="1362"/>
      <c r="S158" s="1361" t="str">
        <f>IFERROR(VLOOKUP(U158,リスト!$AW$1:$AY$44,3,0),"")</f>
        <v/>
      </c>
      <c r="T158" s="1362"/>
      <c r="U158" s="87"/>
      <c r="V158" s="1383"/>
      <c r="W158" s="1384"/>
      <c r="X158" s="1384"/>
      <c r="Y158" s="1384"/>
      <c r="Z158" s="1385"/>
      <c r="AA158" s="1108"/>
      <c r="AB158" s="1109"/>
      <c r="AC158" s="1109"/>
    </row>
    <row r="159" spans="1:29" s="299" customFormat="1" ht="15" hidden="1" customHeight="1" outlineLevel="1">
      <c r="A159" s="1392"/>
      <c r="B159" s="1394"/>
      <c r="C159" s="1349"/>
      <c r="D159" s="1349"/>
      <c r="E159" s="1349"/>
      <c r="F159" s="1350"/>
      <c r="G159" s="1348"/>
      <c r="H159" s="1349"/>
      <c r="I159" s="1349"/>
      <c r="J159" s="1349"/>
      <c r="K159" s="1350"/>
      <c r="L159" s="367"/>
      <c r="M159" s="368" t="s">
        <v>418</v>
      </c>
      <c r="N159" s="1359"/>
      <c r="O159" s="1408"/>
      <c r="P159" s="1408"/>
      <c r="Q159" s="1363" t="str">
        <f>IFERROR(VLOOKUP(U159,リスト!$AW$1:$AY$44,2,0),"")</f>
        <v/>
      </c>
      <c r="R159" s="1413"/>
      <c r="S159" s="1363" t="str">
        <f>IFERROR(VLOOKUP(U159,リスト!$AW$1:$AY$44,3,0),"")</f>
        <v/>
      </c>
      <c r="T159" s="1413"/>
      <c r="U159" s="88"/>
      <c r="V159" s="1386"/>
      <c r="W159" s="1387"/>
      <c r="X159" s="1387"/>
      <c r="Y159" s="1387"/>
      <c r="Z159" s="1388"/>
      <c r="AA159" s="1108"/>
      <c r="AB159" s="1109"/>
      <c r="AC159" s="1109"/>
    </row>
    <row r="160" spans="1:29" s="299" customFormat="1" ht="15" hidden="1" customHeight="1" outlineLevel="1">
      <c r="A160" s="1391">
        <v>15</v>
      </c>
      <c r="B160" s="2366"/>
      <c r="C160" s="2367"/>
      <c r="D160" s="2367"/>
      <c r="E160" s="2367"/>
      <c r="F160" s="2368"/>
      <c r="G160" s="2369"/>
      <c r="H160" s="2367"/>
      <c r="I160" s="2367"/>
      <c r="J160" s="2367"/>
      <c r="K160" s="2368"/>
      <c r="L160" s="2370"/>
      <c r="M160" s="2371"/>
      <c r="N160" s="2372"/>
      <c r="O160" s="2380"/>
      <c r="P160" s="2380"/>
      <c r="Q160" s="2378" t="str">
        <f>IFERROR(VLOOKUP(U160,リスト!$AW$1:$AY$44,2,0),"")</f>
        <v/>
      </c>
      <c r="R160" s="2379"/>
      <c r="S160" s="2378" t="str">
        <f>IFERROR(VLOOKUP(U160,リスト!$AW$1:$AY$44,3,0),"")</f>
        <v/>
      </c>
      <c r="T160" s="2379"/>
      <c r="U160" s="86"/>
      <c r="V160" s="2375"/>
      <c r="W160" s="2376"/>
      <c r="X160" s="2376"/>
      <c r="Y160" s="2376"/>
      <c r="Z160" s="2377"/>
      <c r="AA160" s="2430"/>
      <c r="AB160" s="2432"/>
      <c r="AC160" s="2432"/>
    </row>
    <row r="161" spans="1:29" s="299" customFormat="1" ht="15" hidden="1" customHeight="1" outlineLevel="1">
      <c r="A161" s="1392"/>
      <c r="B161" s="1394"/>
      <c r="C161" s="1349"/>
      <c r="D161" s="1349"/>
      <c r="E161" s="1349"/>
      <c r="F161" s="1350"/>
      <c r="G161" s="1348"/>
      <c r="H161" s="1349"/>
      <c r="I161" s="1349"/>
      <c r="J161" s="1349"/>
      <c r="K161" s="1350"/>
      <c r="L161" s="1356"/>
      <c r="M161" s="1357"/>
      <c r="N161" s="1359"/>
      <c r="O161" s="1407"/>
      <c r="P161" s="1407"/>
      <c r="Q161" s="1361" t="str">
        <f>IFERROR(VLOOKUP(U161,リスト!$AW$1:$AY$44,2,0),"")</f>
        <v/>
      </c>
      <c r="R161" s="1362"/>
      <c r="S161" s="1361" t="str">
        <f>IFERROR(VLOOKUP(U161,リスト!$AW$1:$AY$44,3,0),"")</f>
        <v/>
      </c>
      <c r="T161" s="1362"/>
      <c r="U161" s="87" t="s">
        <v>1000</v>
      </c>
      <c r="V161" s="1383"/>
      <c r="W161" s="1384"/>
      <c r="X161" s="1384"/>
      <c r="Y161" s="1384"/>
      <c r="Z161" s="1385"/>
      <c r="AA161" s="1108"/>
      <c r="AB161" s="1109"/>
      <c r="AC161" s="1109"/>
    </row>
    <row r="162" spans="1:29" s="299" customFormat="1" ht="14.25" hidden="1" customHeight="1" outlineLevel="1">
      <c r="A162" s="1392"/>
      <c r="B162" s="1394"/>
      <c r="C162" s="1349"/>
      <c r="D162" s="1349"/>
      <c r="E162" s="1349"/>
      <c r="F162" s="1350"/>
      <c r="G162" s="1348"/>
      <c r="H162" s="1349"/>
      <c r="I162" s="1349"/>
      <c r="J162" s="1349"/>
      <c r="K162" s="1350"/>
      <c r="L162" s="1356"/>
      <c r="M162" s="1357"/>
      <c r="N162" s="1359"/>
      <c r="O162" s="1407"/>
      <c r="P162" s="1407"/>
      <c r="Q162" s="1361" t="str">
        <f>IFERROR(VLOOKUP(U162,リスト!$AW$1:$AY$44,2,0),"")</f>
        <v/>
      </c>
      <c r="R162" s="1362"/>
      <c r="S162" s="1361" t="str">
        <f>IFERROR(VLOOKUP(U162,リスト!$AW$1:$AY$44,3,0),"")</f>
        <v/>
      </c>
      <c r="T162" s="1362"/>
      <c r="U162" s="87"/>
      <c r="V162" s="1383"/>
      <c r="W162" s="1384"/>
      <c r="X162" s="1384"/>
      <c r="Y162" s="1384"/>
      <c r="Z162" s="1385"/>
      <c r="AA162" s="1108"/>
      <c r="AB162" s="1109"/>
      <c r="AC162" s="1109"/>
    </row>
    <row r="163" spans="1:29" s="299" customFormat="1" ht="15" hidden="1" customHeight="1" outlineLevel="1">
      <c r="A163" s="1392"/>
      <c r="B163" s="1394"/>
      <c r="C163" s="1349"/>
      <c r="D163" s="1349"/>
      <c r="E163" s="1349"/>
      <c r="F163" s="1350"/>
      <c r="G163" s="1348"/>
      <c r="H163" s="1349"/>
      <c r="I163" s="1349"/>
      <c r="J163" s="1349"/>
      <c r="K163" s="1350"/>
      <c r="L163" s="1356"/>
      <c r="M163" s="1357"/>
      <c r="N163" s="1359"/>
      <c r="O163" s="1407"/>
      <c r="P163" s="1407"/>
      <c r="Q163" s="1361" t="str">
        <f>IFERROR(VLOOKUP(U163,リスト!$AW$1:$AY$44,2,0),"")</f>
        <v/>
      </c>
      <c r="R163" s="1362"/>
      <c r="S163" s="1361" t="str">
        <f>IFERROR(VLOOKUP(U163,リスト!$AW$1:$AY$44,3,0),"")</f>
        <v/>
      </c>
      <c r="T163" s="1362"/>
      <c r="U163" s="87"/>
      <c r="V163" s="1383"/>
      <c r="W163" s="1384"/>
      <c r="X163" s="1384"/>
      <c r="Y163" s="1384"/>
      <c r="Z163" s="1385"/>
      <c r="AA163" s="1108"/>
      <c r="AB163" s="1109"/>
      <c r="AC163" s="1109"/>
    </row>
    <row r="164" spans="1:29" s="299" customFormat="1" ht="15" hidden="1" customHeight="1" outlineLevel="1">
      <c r="A164" s="1392"/>
      <c r="B164" s="1394"/>
      <c r="C164" s="1349"/>
      <c r="D164" s="1349"/>
      <c r="E164" s="1349"/>
      <c r="F164" s="1350"/>
      <c r="G164" s="1348"/>
      <c r="H164" s="1349"/>
      <c r="I164" s="1349"/>
      <c r="J164" s="1349"/>
      <c r="K164" s="1350"/>
      <c r="L164" s="1356"/>
      <c r="M164" s="1357"/>
      <c r="N164" s="1359"/>
      <c r="O164" s="1407"/>
      <c r="P164" s="1407"/>
      <c r="Q164" s="1361" t="str">
        <f>IFERROR(VLOOKUP(U164,リスト!$AW$1:$AY$44,2,0),"")</f>
        <v/>
      </c>
      <c r="R164" s="1362"/>
      <c r="S164" s="1361" t="str">
        <f>IFERROR(VLOOKUP(U164,リスト!$AW$1:$AY$44,3,0),"")</f>
        <v/>
      </c>
      <c r="T164" s="1362"/>
      <c r="U164" s="87"/>
      <c r="V164" s="1383"/>
      <c r="W164" s="1384"/>
      <c r="X164" s="1384"/>
      <c r="Y164" s="1384"/>
      <c r="Z164" s="1385"/>
      <c r="AA164" s="1108"/>
      <c r="AB164" s="1109"/>
      <c r="AC164" s="1109"/>
    </row>
    <row r="165" spans="1:29" s="299" customFormat="1" ht="15" hidden="1" customHeight="1" outlineLevel="1">
      <c r="A165" s="1392"/>
      <c r="B165" s="1394"/>
      <c r="C165" s="1349"/>
      <c r="D165" s="1349"/>
      <c r="E165" s="1349"/>
      <c r="F165" s="1350"/>
      <c r="G165" s="1348"/>
      <c r="H165" s="1349"/>
      <c r="I165" s="1349"/>
      <c r="J165" s="1349"/>
      <c r="K165" s="1350"/>
      <c r="L165" s="367"/>
      <c r="M165" s="368" t="s">
        <v>418</v>
      </c>
      <c r="N165" s="1359"/>
      <c r="O165" s="1407"/>
      <c r="P165" s="1407"/>
      <c r="Q165" s="1361" t="str">
        <f>IFERROR(VLOOKUP(U165,リスト!$AW$1:$AY$44,2,0),"")</f>
        <v/>
      </c>
      <c r="R165" s="1362"/>
      <c r="S165" s="1361" t="str">
        <f>IFERROR(VLOOKUP(U165,リスト!$AW$1:$AY$44,3,0),"")</f>
        <v/>
      </c>
      <c r="T165" s="1362"/>
      <c r="U165" s="87"/>
      <c r="V165" s="1383"/>
      <c r="W165" s="1384"/>
      <c r="X165" s="1384"/>
      <c r="Y165" s="1384"/>
      <c r="Z165" s="1385"/>
      <c r="AA165" s="1108"/>
      <c r="AB165" s="1109"/>
      <c r="AC165" s="1109"/>
    </row>
    <row r="166" spans="1:29" ht="19.5" customHeight="1" collapsed="1">
      <c r="A166" s="2384" t="s">
        <v>696</v>
      </c>
      <c r="B166" s="2384"/>
      <c r="C166" s="2384"/>
      <c r="D166" s="2384"/>
      <c r="E166" s="2384"/>
      <c r="F166" s="2384"/>
      <c r="G166" s="2384"/>
      <c r="H166" s="2384"/>
      <c r="I166" s="2384"/>
      <c r="J166" s="2384"/>
      <c r="K166" s="2385"/>
      <c r="L166" s="2386">
        <f>SUM(L76:M165)</f>
        <v>0</v>
      </c>
      <c r="M166" s="2387"/>
      <c r="N166" s="2433" t="str">
        <f>IF(ロール対応表ｰ1004!$T$57=0,"","「ロール対応表」シートと一致していないスキル項目があります")</f>
        <v/>
      </c>
      <c r="O166" s="2434"/>
      <c r="P166" s="2434"/>
      <c r="Q166" s="2434"/>
      <c r="R166" s="2434"/>
      <c r="S166" s="2434"/>
      <c r="T166" s="2434"/>
      <c r="U166" s="2434"/>
      <c r="V166" s="2434"/>
      <c r="W166" s="2434"/>
      <c r="X166" s="2434"/>
      <c r="Y166" s="2434"/>
      <c r="Z166" s="2434"/>
      <c r="AA166" s="2434"/>
      <c r="AB166" s="2434"/>
      <c r="AC166" s="2435"/>
    </row>
    <row r="167" spans="1:29" ht="10.5" customHeight="1">
      <c r="A167" s="1400"/>
      <c r="B167" s="1400"/>
      <c r="C167" s="1400"/>
      <c r="D167" s="1400"/>
      <c r="E167" s="1400"/>
      <c r="F167" s="1400"/>
      <c r="G167" s="1400"/>
      <c r="H167" s="1400"/>
      <c r="I167" s="1400"/>
      <c r="J167" s="1400"/>
      <c r="K167" s="1401"/>
      <c r="L167" s="1404" t="s">
        <v>418</v>
      </c>
      <c r="M167" s="1405"/>
      <c r="N167" s="2261"/>
      <c r="O167" s="2262"/>
      <c r="P167" s="2262"/>
      <c r="Q167" s="2262"/>
      <c r="R167" s="2262"/>
      <c r="S167" s="2262"/>
      <c r="T167" s="2262"/>
      <c r="U167" s="2262"/>
      <c r="V167" s="2262"/>
      <c r="W167" s="2262"/>
      <c r="X167" s="2262"/>
      <c r="Y167" s="2262"/>
      <c r="Z167" s="2262"/>
      <c r="AA167" s="2262"/>
      <c r="AB167" s="2262"/>
      <c r="AC167" s="2263"/>
    </row>
    <row r="168" spans="1:29" ht="15" customHeight="1">
      <c r="A168" s="2381" t="s">
        <v>697</v>
      </c>
      <c r="B168" s="2381"/>
      <c r="C168" s="2381"/>
      <c r="D168" s="2381"/>
      <c r="E168" s="2381"/>
      <c r="F168" s="2381"/>
      <c r="G168" s="2381"/>
      <c r="H168" s="2381"/>
      <c r="I168" s="2381"/>
      <c r="J168" s="2381"/>
      <c r="K168" s="2381"/>
      <c r="L168" s="2381"/>
      <c r="M168" s="2381"/>
      <c r="N168" s="1154"/>
      <c r="O168" s="1154"/>
      <c r="P168" s="1154"/>
      <c r="Q168" s="1154"/>
      <c r="R168" s="1154"/>
      <c r="S168" s="1154"/>
      <c r="T168" s="1154"/>
      <c r="U168" s="1154"/>
      <c r="V168" s="1154"/>
      <c r="W168" s="1154"/>
      <c r="X168" s="1154"/>
      <c r="Y168" s="1154"/>
      <c r="Z168" s="1154"/>
    </row>
    <row r="169" spans="1:29" ht="15" customHeight="1">
      <c r="A169" s="1154"/>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c r="Y169" s="1154"/>
      <c r="Z169" s="1154"/>
    </row>
    <row r="170" spans="1:29" ht="15" customHeight="1">
      <c r="A170" s="1154"/>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row>
    <row r="171" spans="1:29" ht="15" customHeight="1">
      <c r="A171" s="1154"/>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c r="Y171" s="1154"/>
      <c r="Z171" s="1154"/>
    </row>
    <row r="172" spans="1:29" ht="9" customHeight="1">
      <c r="A172" s="274"/>
      <c r="B172" s="274"/>
      <c r="C172" s="274"/>
      <c r="D172" s="274"/>
      <c r="E172" s="160"/>
      <c r="F172" s="160"/>
      <c r="G172" s="160"/>
      <c r="H172" s="160"/>
      <c r="I172" s="160"/>
      <c r="J172" s="160"/>
      <c r="K172" s="160"/>
      <c r="L172" s="160"/>
      <c r="M172" s="160"/>
      <c r="N172" s="160"/>
      <c r="O172" s="160"/>
      <c r="P172" s="160"/>
      <c r="Q172" s="160"/>
      <c r="R172" s="160"/>
    </row>
    <row r="173" spans="1:29" ht="23.25" customHeight="1">
      <c r="A173" s="278" t="s">
        <v>698</v>
      </c>
      <c r="B173" s="274"/>
      <c r="C173" s="274"/>
      <c r="D173" s="274"/>
      <c r="E173" s="274"/>
      <c r="F173" s="274"/>
      <c r="G173" s="274"/>
      <c r="H173" s="274"/>
      <c r="I173" s="274"/>
      <c r="J173" s="274"/>
      <c r="K173" s="274"/>
      <c r="L173" s="274"/>
      <c r="M173" s="274"/>
      <c r="N173" s="274"/>
      <c r="O173" s="274"/>
      <c r="P173" s="274"/>
      <c r="Q173" s="274"/>
      <c r="R173" s="274"/>
    </row>
    <row r="174" spans="1:29" ht="60" customHeight="1">
      <c r="A174" s="1242" t="s">
        <v>699</v>
      </c>
      <c r="B174" s="1242"/>
      <c r="C174" s="1242"/>
      <c r="D174" s="1243"/>
      <c r="E174" s="2382"/>
      <c r="F174" s="2382"/>
      <c r="G174" s="2382"/>
      <c r="H174" s="2382"/>
      <c r="I174" s="2382"/>
      <c r="J174" s="2382"/>
      <c r="K174" s="2382"/>
      <c r="L174" s="2382"/>
      <c r="M174" s="2382"/>
      <c r="N174" s="2382"/>
      <c r="O174" s="2382"/>
      <c r="P174" s="2382"/>
      <c r="Q174" s="2382"/>
      <c r="R174" s="2382"/>
      <c r="Z174" s="163"/>
    </row>
    <row r="175" spans="1:29" ht="60" customHeight="1">
      <c r="A175" s="1329" t="s">
        <v>700</v>
      </c>
      <c r="B175" s="1329"/>
      <c r="C175" s="1329"/>
      <c r="D175" s="1330"/>
      <c r="E175" s="1331"/>
      <c r="F175" s="2383"/>
      <c r="G175" s="2383"/>
      <c r="H175" s="2383"/>
      <c r="I175" s="2383"/>
      <c r="J175" s="2383"/>
      <c r="K175" s="2383"/>
      <c r="L175" s="2383"/>
      <c r="M175" s="2383"/>
      <c r="N175" s="2383"/>
      <c r="O175" s="2383"/>
      <c r="P175" s="2383"/>
      <c r="Q175" s="2383"/>
      <c r="R175" s="1333"/>
      <c r="S175" s="162"/>
    </row>
    <row r="176" spans="1:29" ht="20.25" customHeight="1">
      <c r="A176" s="1334" t="s">
        <v>1060</v>
      </c>
      <c r="B176" s="1334"/>
      <c r="C176" s="1334"/>
      <c r="D176" s="1334"/>
      <c r="E176" s="1323"/>
      <c r="F176" s="1323"/>
      <c r="G176" s="1323"/>
      <c r="H176" s="1323"/>
      <c r="I176" s="1323"/>
      <c r="J176" s="1323"/>
      <c r="K176" s="1323"/>
      <c r="L176" s="1323"/>
      <c r="M176" s="1323"/>
      <c r="N176" s="1323"/>
      <c r="O176" s="1323"/>
      <c r="P176" s="164"/>
      <c r="Q176" s="164"/>
      <c r="R176" s="164"/>
      <c r="S176" s="165"/>
    </row>
    <row r="177" spans="1:26" ht="15" customHeight="1">
      <c r="A177" s="530" t="s">
        <v>701</v>
      </c>
      <c r="B177" s="530"/>
      <c r="C177" s="530"/>
      <c r="D177" s="530"/>
      <c r="E177" s="1335"/>
      <c r="F177" s="1336" t="s">
        <v>702</v>
      </c>
      <c r="G177" s="1336"/>
      <c r="H177" s="1336"/>
      <c r="I177" s="1336"/>
      <c r="J177" s="1336"/>
      <c r="K177" s="1336"/>
      <c r="L177" s="1336"/>
      <c r="M177" s="1336"/>
      <c r="N177" s="1336"/>
      <c r="O177" s="1336"/>
      <c r="P177" s="1336"/>
      <c r="Q177" s="1336"/>
      <c r="R177" s="1336"/>
    </row>
    <row r="178" spans="1:26" ht="50.1" customHeight="1">
      <c r="A178" s="661"/>
      <c r="B178" s="661"/>
      <c r="C178" s="661"/>
      <c r="D178" s="661"/>
      <c r="E178" s="1335"/>
      <c r="F178" s="1337"/>
      <c r="G178" s="1337"/>
      <c r="H178" s="1337"/>
      <c r="I178" s="1337"/>
      <c r="J178" s="1337"/>
      <c r="K178" s="1337"/>
      <c r="L178" s="1337"/>
      <c r="M178" s="1337"/>
      <c r="N178" s="1337"/>
      <c r="O178" s="1337"/>
      <c r="P178" s="1337"/>
      <c r="Q178" s="1337"/>
      <c r="R178" s="1337"/>
    </row>
    <row r="179" spans="1:26" ht="16.5" customHeight="1">
      <c r="A179" s="278" t="s">
        <v>703</v>
      </c>
      <c r="B179" s="274"/>
      <c r="C179" s="274"/>
      <c r="D179" s="274"/>
      <c r="E179" s="274"/>
      <c r="F179" s="274"/>
      <c r="G179" s="274"/>
      <c r="H179" s="274"/>
      <c r="I179" s="274"/>
      <c r="J179" s="274"/>
      <c r="K179" s="274"/>
      <c r="L179" s="274"/>
      <c r="M179" s="274"/>
      <c r="N179" s="274"/>
      <c r="O179" s="274"/>
      <c r="P179" s="274"/>
      <c r="Q179" s="274"/>
      <c r="R179" s="274"/>
    </row>
    <row r="180" spans="1:26" ht="3.75" customHeight="1">
      <c r="A180" s="148"/>
    </row>
    <row r="181" spans="1:26" ht="74.25" customHeight="1">
      <c r="A181" s="1242" t="s">
        <v>704</v>
      </c>
      <c r="B181" s="1242"/>
      <c r="C181" s="1242"/>
      <c r="D181" s="1243"/>
      <c r="E181" s="1263"/>
      <c r="F181" s="2112"/>
      <c r="G181" s="2112"/>
      <c r="H181" s="2112"/>
      <c r="I181" s="2112"/>
      <c r="J181" s="2112"/>
      <c r="K181" s="2112"/>
      <c r="L181" s="2112"/>
      <c r="M181" s="2112"/>
      <c r="N181" s="2112"/>
      <c r="O181" s="2112"/>
      <c r="P181" s="2112"/>
      <c r="Q181" s="2112"/>
      <c r="R181" s="1265"/>
      <c r="S181" s="160"/>
      <c r="T181" s="160"/>
      <c r="U181" s="160"/>
      <c r="V181" s="160"/>
      <c r="W181" s="161"/>
      <c r="X181" s="160"/>
    </row>
    <row r="182" spans="1:26" ht="74.25" customHeight="1">
      <c r="A182" s="1242" t="s">
        <v>705</v>
      </c>
      <c r="B182" s="1242"/>
      <c r="C182" s="1242"/>
      <c r="D182" s="1243"/>
      <c r="E182" s="1327"/>
      <c r="F182" s="1327"/>
      <c r="G182" s="1327"/>
      <c r="H182" s="1327"/>
      <c r="I182" s="1327"/>
      <c r="J182" s="1327"/>
      <c r="K182" s="1327"/>
      <c r="L182" s="1327"/>
      <c r="M182" s="1327"/>
      <c r="N182" s="1327"/>
      <c r="O182" s="1327"/>
      <c r="P182" s="1327"/>
      <c r="Q182" s="1327"/>
      <c r="R182" s="1327"/>
      <c r="S182" s="160"/>
      <c r="T182" s="160"/>
      <c r="U182" s="160"/>
      <c r="V182" s="160"/>
      <c r="W182" s="161"/>
      <c r="X182" s="160"/>
      <c r="Y182" s="160"/>
    </row>
    <row r="183" spans="1:26" ht="74.25" customHeight="1">
      <c r="A183" s="1242" t="s">
        <v>706</v>
      </c>
      <c r="B183" s="1242"/>
      <c r="C183" s="1242"/>
      <c r="D183" s="1243"/>
      <c r="E183" s="1327"/>
      <c r="F183" s="1327"/>
      <c r="G183" s="1327"/>
      <c r="H183" s="1327"/>
      <c r="I183" s="1327"/>
      <c r="J183" s="1327"/>
      <c r="K183" s="1327"/>
      <c r="L183" s="1327"/>
      <c r="M183" s="1327"/>
      <c r="N183" s="1327"/>
      <c r="O183" s="1327"/>
      <c r="P183" s="1327"/>
      <c r="Q183" s="1327"/>
      <c r="R183" s="1327"/>
      <c r="S183" s="1"/>
      <c r="X183" s="1"/>
      <c r="Y183" s="160"/>
    </row>
    <row r="184" spans="1:26" ht="36" customHeight="1">
      <c r="A184" s="1253" t="s">
        <v>707</v>
      </c>
      <c r="B184" s="1254"/>
      <c r="C184" s="1254"/>
      <c r="D184" s="1255"/>
      <c r="E184" s="1206"/>
      <c r="F184" s="2111"/>
      <c r="G184" s="1207"/>
      <c r="H184" s="1321" t="s">
        <v>445</v>
      </c>
      <c r="I184" s="1321"/>
      <c r="J184" s="1322"/>
      <c r="K184" s="1322"/>
      <c r="L184" s="1322"/>
      <c r="M184" s="1322"/>
      <c r="N184" s="1322"/>
      <c r="O184" s="1322"/>
      <c r="P184" s="1322"/>
      <c r="Q184" s="1322"/>
      <c r="R184" s="1322"/>
      <c r="S184" s="1"/>
      <c r="X184" s="1"/>
    </row>
    <row r="185" spans="1:26" ht="36" customHeight="1">
      <c r="A185" s="1323" t="s">
        <v>1060</v>
      </c>
      <c r="B185" s="1323"/>
      <c r="C185" s="1323"/>
      <c r="D185" s="1323"/>
      <c r="E185" s="1324"/>
      <c r="F185" s="1324"/>
      <c r="G185" s="1324"/>
      <c r="H185" s="1324"/>
      <c r="I185" s="1324"/>
      <c r="J185" s="1324"/>
      <c r="K185" s="1324"/>
      <c r="L185" s="1324"/>
      <c r="M185" s="1324"/>
      <c r="N185" s="1324"/>
      <c r="O185" s="1324"/>
      <c r="P185" s="1324"/>
      <c r="Q185" s="1324"/>
      <c r="R185" s="1324"/>
      <c r="S185" s="1"/>
      <c r="X185" s="1"/>
    </row>
    <row r="186" spans="1:26" ht="35.1" customHeight="1">
      <c r="A186" s="1266" t="s">
        <v>708</v>
      </c>
      <c r="B186" s="1267"/>
      <c r="C186" s="1267"/>
      <c r="D186" s="1268"/>
      <c r="E186" s="1313" t="s">
        <v>709</v>
      </c>
      <c r="F186" s="2388"/>
      <c r="G186" s="1315"/>
      <c r="H186" s="1316"/>
      <c r="I186" s="1313" t="s">
        <v>710</v>
      </c>
      <c r="J186" s="1314"/>
      <c r="K186" s="1315"/>
      <c r="L186" s="2105"/>
      <c r="M186" s="2105"/>
      <c r="N186" s="1316"/>
      <c r="O186" s="1313" t="s">
        <v>711</v>
      </c>
      <c r="P186" s="1314"/>
      <c r="Q186" s="1315"/>
      <c r="R186" s="1316"/>
      <c r="S186" s="160"/>
      <c r="T186" s="160"/>
      <c r="U186" s="160"/>
      <c r="V186" s="160"/>
      <c r="W186" s="161"/>
      <c r="X186" s="160"/>
    </row>
    <row r="187" spans="1:26" ht="15" customHeight="1">
      <c r="A187" s="1280"/>
      <c r="B187" s="1165"/>
      <c r="C187" s="1165"/>
      <c r="D187" s="1166"/>
      <c r="E187" s="2389" t="s">
        <v>712</v>
      </c>
      <c r="F187" s="2390"/>
      <c r="G187" s="2390"/>
      <c r="H187" s="2390"/>
      <c r="I187" s="2390"/>
      <c r="J187" s="2390"/>
      <c r="K187" s="2390"/>
      <c r="L187" s="2390"/>
      <c r="M187" s="2390"/>
      <c r="N187" s="2390"/>
      <c r="O187" s="2390"/>
      <c r="P187" s="2390"/>
      <c r="Q187" s="2390"/>
      <c r="R187" s="2391"/>
      <c r="S187" s="160"/>
      <c r="T187" s="160"/>
      <c r="U187" s="160"/>
      <c r="V187" s="160"/>
      <c r="W187" s="161"/>
      <c r="X187" s="160"/>
    </row>
    <row r="188" spans="1:26" ht="50.1" customHeight="1">
      <c r="A188" s="1249"/>
      <c r="B188" s="1250"/>
      <c r="C188" s="1250"/>
      <c r="D188" s="1251"/>
      <c r="E188" s="1308"/>
      <c r="F188" s="1309"/>
      <c r="G188" s="1309"/>
      <c r="H188" s="1309"/>
      <c r="I188" s="1309"/>
      <c r="J188" s="1309"/>
      <c r="K188" s="1309"/>
      <c r="L188" s="1309"/>
      <c r="M188" s="1309"/>
      <c r="N188" s="1309"/>
      <c r="O188" s="1309"/>
      <c r="P188" s="1309"/>
      <c r="Q188" s="1309"/>
      <c r="R188" s="1310"/>
      <c r="S188" s="160"/>
      <c r="T188" s="160"/>
      <c r="U188" s="160"/>
      <c r="V188" s="160"/>
      <c r="W188" s="161"/>
      <c r="X188" s="160"/>
    </row>
    <row r="189" spans="1:26" ht="35.1" customHeight="1">
      <c r="A189" s="1266" t="s">
        <v>713</v>
      </c>
      <c r="B189" s="1267"/>
      <c r="C189" s="1267"/>
      <c r="D189" s="1268"/>
      <c r="E189" s="1317" t="s">
        <v>709</v>
      </c>
      <c r="F189" s="1318"/>
      <c r="G189" s="1303"/>
      <c r="H189" s="1304"/>
      <c r="I189" s="1317" t="s">
        <v>710</v>
      </c>
      <c r="J189" s="1319"/>
      <c r="K189" s="1303"/>
      <c r="L189" s="1320"/>
      <c r="M189" s="1320"/>
      <c r="N189" s="1304"/>
      <c r="O189" s="1317" t="s">
        <v>711</v>
      </c>
      <c r="P189" s="1319"/>
      <c r="Q189" s="1303"/>
      <c r="R189" s="1304"/>
      <c r="S189" s="160"/>
      <c r="T189" s="160"/>
      <c r="U189" s="160"/>
      <c r="V189" s="160"/>
      <c r="W189" s="161"/>
      <c r="X189" s="160"/>
      <c r="Y189" s="160"/>
      <c r="Z189" s="160"/>
    </row>
    <row r="190" spans="1:26" ht="15" customHeight="1">
      <c r="A190" s="1280"/>
      <c r="B190" s="1165"/>
      <c r="C190" s="1165"/>
      <c r="D190" s="1166"/>
      <c r="E190" s="2389" t="s">
        <v>712</v>
      </c>
      <c r="F190" s="2390"/>
      <c r="G190" s="2390"/>
      <c r="H190" s="2390"/>
      <c r="I190" s="2390"/>
      <c r="J190" s="2390"/>
      <c r="K190" s="2390"/>
      <c r="L190" s="2390"/>
      <c r="M190" s="2390"/>
      <c r="N190" s="2390"/>
      <c r="O190" s="2390"/>
      <c r="P190" s="2390"/>
      <c r="Q190" s="2390"/>
      <c r="R190" s="2391"/>
      <c r="S190" s="160"/>
      <c r="T190" s="160"/>
      <c r="U190" s="160"/>
      <c r="V190" s="160"/>
      <c r="W190" s="161"/>
      <c r="X190" s="160"/>
      <c r="Y190" s="160"/>
      <c r="Z190" s="160"/>
    </row>
    <row r="191" spans="1:26" ht="50.1" customHeight="1">
      <c r="A191" s="1249"/>
      <c r="B191" s="1250"/>
      <c r="C191" s="1250"/>
      <c r="D191" s="1251"/>
      <c r="E191" s="1308"/>
      <c r="F191" s="1309"/>
      <c r="G191" s="1309"/>
      <c r="H191" s="1309"/>
      <c r="I191" s="1309"/>
      <c r="J191" s="1309"/>
      <c r="K191" s="1309"/>
      <c r="L191" s="1309"/>
      <c r="M191" s="1309"/>
      <c r="N191" s="1309"/>
      <c r="O191" s="1309"/>
      <c r="P191" s="1309"/>
      <c r="Q191" s="1309"/>
      <c r="R191" s="1310"/>
      <c r="S191" s="160"/>
      <c r="T191" s="160"/>
      <c r="U191" s="160"/>
      <c r="V191" s="160"/>
      <c r="W191" s="161"/>
      <c r="X191" s="160"/>
      <c r="Y191" s="160"/>
      <c r="Z191" s="160"/>
    </row>
    <row r="192" spans="1:26" ht="79.5" customHeight="1">
      <c r="A192" s="1242" t="s">
        <v>714</v>
      </c>
      <c r="B192" s="1242"/>
      <c r="C192" s="1242"/>
      <c r="D192" s="1243"/>
      <c r="E192" s="1311" t="str">
        <f>IF(E203=0,"自動で入力されます",E203)</f>
        <v>自動で入力されます</v>
      </c>
      <c r="F192" s="1311"/>
      <c r="G192" s="1311"/>
      <c r="H192" s="1311"/>
      <c r="I192" s="1311"/>
      <c r="J192" s="1311"/>
      <c r="K192" s="1311"/>
      <c r="L192" s="1311"/>
      <c r="M192" s="1311"/>
      <c r="N192" s="1311"/>
      <c r="O192" s="1311"/>
      <c r="P192" s="1311"/>
      <c r="Q192" s="1311"/>
      <c r="R192" s="1311"/>
      <c r="S192" s="1"/>
      <c r="X192" s="1"/>
      <c r="Y192" s="160"/>
      <c r="Z192" s="160"/>
    </row>
    <row r="193" spans="1:26" ht="64.5" customHeight="1">
      <c r="A193" s="1312" t="s">
        <v>715</v>
      </c>
      <c r="B193" s="1312"/>
      <c r="C193" s="1242"/>
      <c r="D193" s="1243"/>
      <c r="E193" s="1298"/>
      <c r="F193" s="1298"/>
      <c r="G193" s="1298"/>
      <c r="H193" s="1298"/>
      <c r="I193" s="1298"/>
      <c r="J193" s="1298"/>
      <c r="K193" s="1298"/>
      <c r="L193" s="1298"/>
      <c r="M193" s="1298"/>
      <c r="N193" s="1298"/>
      <c r="O193" s="1298"/>
      <c r="P193" s="1298"/>
      <c r="Q193" s="1298"/>
      <c r="R193" s="1298"/>
      <c r="S193" s="1"/>
      <c r="T193" s="160"/>
      <c r="U193" s="160"/>
      <c r="V193" s="160"/>
      <c r="W193" s="161"/>
      <c r="X193" s="160"/>
    </row>
    <row r="194" spans="1:26" ht="64.5" customHeight="1">
      <c r="A194" s="1312" t="s">
        <v>716</v>
      </c>
      <c r="B194" s="1312"/>
      <c r="C194" s="1242"/>
      <c r="D194" s="1243"/>
      <c r="E194" s="1298"/>
      <c r="F194" s="1298"/>
      <c r="G194" s="1298"/>
      <c r="H194" s="1298"/>
      <c r="I194" s="1298"/>
      <c r="J194" s="1298"/>
      <c r="K194" s="1298"/>
      <c r="L194" s="1298"/>
      <c r="M194" s="1298"/>
      <c r="N194" s="1298"/>
      <c r="O194" s="1298"/>
      <c r="P194" s="1298"/>
      <c r="Q194" s="1298"/>
      <c r="R194" s="1298"/>
      <c r="S194" s="1"/>
      <c r="T194" s="160"/>
      <c r="U194" s="160"/>
      <c r="V194" s="160"/>
      <c r="W194" s="161"/>
      <c r="X194" s="160"/>
    </row>
    <row r="195" spans="1:26" ht="22.5" customHeight="1">
      <c r="A195" s="1299" t="s">
        <v>717</v>
      </c>
      <c r="B195" s="1300"/>
      <c r="C195" s="686" t="s">
        <v>718</v>
      </c>
      <c r="D195" s="673"/>
      <c r="E195" s="1298"/>
      <c r="F195" s="1298"/>
      <c r="G195" s="1298"/>
      <c r="H195" s="1298"/>
      <c r="I195" s="1298"/>
      <c r="J195" s="1298"/>
      <c r="K195" s="1298"/>
      <c r="L195" s="1298"/>
      <c r="M195" s="1298"/>
      <c r="N195" s="1298"/>
      <c r="O195" s="1298"/>
      <c r="P195" s="1298"/>
      <c r="Q195" s="1298"/>
      <c r="R195" s="1298"/>
      <c r="S195" s="1"/>
      <c r="T195" s="160"/>
      <c r="U195" s="160"/>
      <c r="V195" s="160"/>
      <c r="W195" s="161"/>
      <c r="X195" s="160"/>
    </row>
    <row r="196" spans="1:26" ht="64.5" customHeight="1">
      <c r="A196" s="1301"/>
      <c r="B196" s="1302"/>
      <c r="C196" s="696" t="s">
        <v>719</v>
      </c>
      <c r="D196" s="697"/>
      <c r="E196" s="1298"/>
      <c r="F196" s="1298"/>
      <c r="G196" s="1298"/>
      <c r="H196" s="1298"/>
      <c r="I196" s="1298"/>
      <c r="J196" s="1298"/>
      <c r="K196" s="1298"/>
      <c r="L196" s="1298"/>
      <c r="M196" s="1298"/>
      <c r="N196" s="1298"/>
      <c r="O196" s="1298"/>
      <c r="P196" s="1298"/>
      <c r="Q196" s="1298"/>
      <c r="R196" s="1298"/>
      <c r="S196" s="1"/>
      <c r="T196" s="160"/>
      <c r="U196" s="160"/>
      <c r="V196" s="160"/>
      <c r="W196" s="161"/>
      <c r="X196" s="160"/>
    </row>
    <row r="197" spans="1:26" ht="12" customHeight="1">
      <c r="A197" s="166"/>
      <c r="B197" s="166"/>
      <c r="C197" s="274"/>
      <c r="D197" s="274"/>
      <c r="E197" s="160"/>
      <c r="F197" s="160"/>
      <c r="G197" s="160"/>
      <c r="H197" s="160"/>
      <c r="I197" s="160"/>
      <c r="J197" s="160"/>
      <c r="K197" s="161"/>
      <c r="L197" s="160"/>
      <c r="M197" s="160"/>
      <c r="N197" s="160"/>
      <c r="O197" s="160"/>
      <c r="P197" s="160"/>
      <c r="Q197" s="160"/>
      <c r="R197" s="161"/>
      <c r="S197" s="160"/>
      <c r="X197" s="1"/>
      <c r="Y197" s="160"/>
      <c r="Z197" s="160"/>
    </row>
    <row r="198" spans="1:26" ht="21" customHeight="1">
      <c r="A198" s="278" t="s">
        <v>720</v>
      </c>
      <c r="B198" s="274"/>
      <c r="C198" s="274"/>
      <c r="D198" s="274"/>
      <c r="E198" s="142"/>
      <c r="F198" s="142"/>
      <c r="G198" s="159"/>
      <c r="H198" s="159"/>
      <c r="I198" s="159"/>
      <c r="J198" s="159"/>
      <c r="K198" s="159"/>
      <c r="L198" s="159"/>
      <c r="M198" s="159"/>
      <c r="N198" s="159"/>
      <c r="O198" s="159"/>
      <c r="P198" s="159"/>
      <c r="Q198" s="159"/>
      <c r="R198" s="159"/>
    </row>
    <row r="199" spans="1:26" ht="3.75" customHeight="1">
      <c r="A199" s="148"/>
    </row>
    <row r="200" spans="1:26" ht="18.75" customHeight="1">
      <c r="A200" s="1266" t="s">
        <v>721</v>
      </c>
      <c r="B200" s="1267"/>
      <c r="C200" s="1267"/>
      <c r="D200" s="1268"/>
      <c r="E200" s="1288" t="s">
        <v>722</v>
      </c>
      <c r="F200" s="1289"/>
      <c r="G200" s="1289"/>
      <c r="H200" s="1289"/>
      <c r="I200" s="1289"/>
      <c r="J200" s="1289"/>
      <c r="K200" s="1289"/>
      <c r="L200" s="1289"/>
      <c r="M200" s="1289"/>
      <c r="N200" s="1289"/>
      <c r="O200" s="1289"/>
      <c r="P200" s="1289"/>
      <c r="Q200" s="1289"/>
      <c r="R200" s="1290"/>
    </row>
    <row r="201" spans="1:26" ht="79.5" customHeight="1">
      <c r="A201" s="1249"/>
      <c r="B201" s="1250"/>
      <c r="C201" s="1250"/>
      <c r="D201" s="1251"/>
      <c r="E201" s="1291"/>
      <c r="F201" s="1292"/>
      <c r="G201" s="1292"/>
      <c r="H201" s="1292"/>
      <c r="I201" s="1292"/>
      <c r="J201" s="1292"/>
      <c r="K201" s="1292"/>
      <c r="L201" s="1292"/>
      <c r="M201" s="1292"/>
      <c r="N201" s="1292"/>
      <c r="O201" s="1292"/>
      <c r="P201" s="1292"/>
      <c r="Q201" s="1292"/>
      <c r="R201" s="1293"/>
    </row>
    <row r="202" spans="1:26" ht="18.75" customHeight="1">
      <c r="A202" s="1266" t="s">
        <v>723</v>
      </c>
      <c r="B202" s="1267"/>
      <c r="C202" s="1267"/>
      <c r="D202" s="1268"/>
      <c r="E202" s="1294" t="s">
        <v>724</v>
      </c>
      <c r="F202" s="1254"/>
      <c r="G202" s="1254"/>
      <c r="H202" s="1254"/>
      <c r="I202" s="1254"/>
      <c r="J202" s="1254"/>
      <c r="K202" s="1254"/>
      <c r="L202" s="1254"/>
      <c r="M202" s="1254"/>
      <c r="N202" s="1254"/>
      <c r="O202" s="1254"/>
      <c r="P202" s="1254"/>
      <c r="Q202" s="1254"/>
      <c r="R202" s="1255"/>
    </row>
    <row r="203" spans="1:26" ht="79.5" customHeight="1">
      <c r="A203" s="1249"/>
      <c r="B203" s="1250"/>
      <c r="C203" s="1250"/>
      <c r="D203" s="1251"/>
      <c r="E203" s="1291"/>
      <c r="F203" s="1292"/>
      <c r="G203" s="1292"/>
      <c r="H203" s="1292"/>
      <c r="I203" s="1292"/>
      <c r="J203" s="1292"/>
      <c r="K203" s="1292"/>
      <c r="L203" s="1292"/>
      <c r="M203" s="1292"/>
      <c r="N203" s="1292"/>
      <c r="O203" s="1292"/>
      <c r="P203" s="1292"/>
      <c r="Q203" s="1292"/>
      <c r="R203" s="1293"/>
    </row>
    <row r="204" spans="1:26" ht="33" customHeight="1">
      <c r="A204" s="1272" t="s">
        <v>725</v>
      </c>
      <c r="B204" s="1273"/>
      <c r="C204" s="1273"/>
      <c r="D204" s="1273"/>
      <c r="E204" s="1263"/>
      <c r="F204" s="2112"/>
      <c r="G204" s="2112"/>
      <c r="H204" s="2112"/>
      <c r="I204" s="1274" t="s">
        <v>445</v>
      </c>
      <c r="J204" s="2104"/>
      <c r="K204" s="1276"/>
      <c r="L204" s="2392"/>
      <c r="M204" s="2392"/>
      <c r="N204" s="2392"/>
      <c r="O204" s="2392"/>
      <c r="P204" s="2392"/>
      <c r="Q204" s="2392"/>
      <c r="R204" s="1278"/>
    </row>
    <row r="205" spans="1:26" ht="42" customHeight="1">
      <c r="A205" s="1266" t="s">
        <v>726</v>
      </c>
      <c r="B205" s="1279"/>
      <c r="C205" s="1267" t="s">
        <v>727</v>
      </c>
      <c r="D205" s="1268"/>
      <c r="E205" s="1263"/>
      <c r="F205" s="2112"/>
      <c r="G205" s="2112"/>
      <c r="H205" s="2112"/>
      <c r="I205" s="2112"/>
      <c r="J205" s="2112"/>
      <c r="K205" s="2112"/>
      <c r="L205" s="2112"/>
      <c r="M205" s="2112"/>
      <c r="N205" s="2112"/>
      <c r="O205" s="2112"/>
      <c r="P205" s="2112"/>
      <c r="Q205" s="2112"/>
      <c r="R205" s="1265"/>
    </row>
    <row r="206" spans="1:26" ht="24" customHeight="1">
      <c r="A206" s="1280"/>
      <c r="B206" s="1281"/>
      <c r="C206" s="1267" t="s">
        <v>728</v>
      </c>
      <c r="D206" s="1268"/>
      <c r="E206" s="1143" t="s">
        <v>729</v>
      </c>
      <c r="F206" s="2109"/>
      <c r="G206" s="1284"/>
      <c r="H206" s="1285"/>
      <c r="I206" s="1286"/>
      <c r="J206" s="1286"/>
      <c r="K206" s="1286"/>
      <c r="L206" s="1286"/>
      <c r="M206" s="1286"/>
      <c r="N206" s="1286"/>
      <c r="O206" s="1286"/>
      <c r="P206" s="1286"/>
      <c r="Q206" s="1286"/>
      <c r="R206" s="1287"/>
    </row>
    <row r="207" spans="1:26" ht="24" customHeight="1">
      <c r="A207" s="1249"/>
      <c r="B207" s="1282"/>
      <c r="C207" s="1250"/>
      <c r="D207" s="1251"/>
      <c r="E207" s="1169" t="s">
        <v>730</v>
      </c>
      <c r="F207" s="1170"/>
      <c r="G207" s="1171"/>
      <c r="H207" s="1263"/>
      <c r="I207" s="2112"/>
      <c r="J207" s="2112"/>
      <c r="K207" s="2112"/>
      <c r="L207" s="2112"/>
      <c r="M207" s="2112"/>
      <c r="N207" s="2112"/>
      <c r="O207" s="2112"/>
      <c r="P207" s="2112"/>
      <c r="Q207" s="2112"/>
      <c r="R207" s="1265"/>
    </row>
    <row r="208" spans="1:26" ht="18" customHeight="1">
      <c r="A208" s="1266" t="s">
        <v>731</v>
      </c>
      <c r="B208" s="1267"/>
      <c r="C208" s="1267"/>
      <c r="D208" s="1268"/>
      <c r="E208" s="1269" t="s">
        <v>732</v>
      </c>
      <c r="F208" s="1270"/>
      <c r="G208" s="1270"/>
      <c r="H208" s="1270"/>
      <c r="I208" s="1270"/>
      <c r="J208" s="1270"/>
      <c r="K208" s="1270"/>
      <c r="L208" s="1270"/>
      <c r="M208" s="1270"/>
      <c r="N208" s="1270"/>
      <c r="O208" s="1270"/>
      <c r="P208" s="1270"/>
      <c r="Q208" s="1270"/>
      <c r="R208" s="1271"/>
    </row>
    <row r="209" spans="1:18" ht="79.5" customHeight="1">
      <c r="A209" s="1249"/>
      <c r="B209" s="1250"/>
      <c r="C209" s="1250"/>
      <c r="D209" s="1251"/>
      <c r="E209" s="1211"/>
      <c r="F209" s="1212"/>
      <c r="G209" s="1212"/>
      <c r="H209" s="1212"/>
      <c r="I209" s="1212"/>
      <c r="J209" s="1212"/>
      <c r="K209" s="1212"/>
      <c r="L209" s="1212"/>
      <c r="M209" s="1212"/>
      <c r="N209" s="1212"/>
      <c r="O209" s="1212"/>
      <c r="P209" s="1212"/>
      <c r="Q209" s="1212"/>
      <c r="R209" s="1215"/>
    </row>
    <row r="210" spans="1:18" ht="15.75" customHeight="1">
      <c r="A210" s="167"/>
      <c r="L210" s="96"/>
      <c r="M210" s="96"/>
      <c r="N210" s="96"/>
      <c r="O210" s="96"/>
      <c r="P210" s="96"/>
      <c r="Q210" s="96"/>
    </row>
    <row r="211" spans="1:18" ht="13.5" customHeight="1">
      <c r="A211" s="274"/>
      <c r="B211" s="274"/>
      <c r="C211" s="274"/>
      <c r="D211" s="274"/>
      <c r="E211" s="160"/>
      <c r="F211" s="160"/>
      <c r="G211" s="160"/>
      <c r="H211" s="160"/>
      <c r="I211" s="160"/>
      <c r="J211" s="160"/>
      <c r="K211" s="160"/>
      <c r="L211" s="160"/>
      <c r="M211" s="160"/>
      <c r="N211" s="160"/>
      <c r="O211" s="160"/>
      <c r="P211" s="160"/>
      <c r="Q211" s="160"/>
      <c r="R211" s="160"/>
    </row>
    <row r="212" spans="1:18" ht="16.5" customHeight="1">
      <c r="A212" s="1172" t="s">
        <v>733</v>
      </c>
      <c r="B212" s="1172"/>
      <c r="C212" s="1172"/>
      <c r="D212" s="1172"/>
      <c r="E212" s="1172"/>
      <c r="F212" s="1172"/>
      <c r="G212" s="1172"/>
      <c r="H212" s="1172"/>
      <c r="I212" s="1172"/>
      <c r="J212" s="1172"/>
      <c r="K212" s="1172"/>
      <c r="L212" s="1172"/>
      <c r="M212" s="1172"/>
      <c r="N212" s="1172"/>
      <c r="O212" s="1172"/>
      <c r="P212" s="1172"/>
      <c r="Q212" s="1172"/>
      <c r="R212" s="1172"/>
    </row>
    <row r="213" spans="1:18" ht="13.5" customHeight="1">
      <c r="A213" s="1172"/>
      <c r="B213" s="1172"/>
      <c r="C213" s="1172"/>
      <c r="D213" s="1172"/>
      <c r="E213" s="1172"/>
      <c r="F213" s="1172"/>
      <c r="G213" s="1172"/>
      <c r="H213" s="1172"/>
      <c r="I213" s="1172"/>
      <c r="J213" s="1172"/>
      <c r="K213" s="1172"/>
      <c r="L213" s="1172"/>
      <c r="M213" s="1172"/>
      <c r="N213" s="1172"/>
      <c r="O213" s="1172"/>
      <c r="P213" s="1172"/>
      <c r="Q213" s="1172"/>
      <c r="R213" s="1172"/>
    </row>
    <row r="214" spans="1:18" ht="51.75" customHeight="1">
      <c r="A214" s="1242" t="s">
        <v>734</v>
      </c>
      <c r="B214" s="1242"/>
      <c r="C214" s="1242"/>
      <c r="D214" s="1243"/>
      <c r="E214" s="1244"/>
      <c r="F214" s="2393"/>
      <c r="G214" s="2393"/>
      <c r="H214" s="2393"/>
      <c r="I214" s="2393"/>
      <c r="J214" s="2393"/>
      <c r="K214" s="2393"/>
      <c r="L214" s="2393"/>
      <c r="M214" s="2393"/>
      <c r="N214" s="2393"/>
      <c r="O214" s="2393"/>
      <c r="P214" s="2393"/>
      <c r="Q214" s="2393"/>
      <c r="R214" s="1252"/>
    </row>
    <row r="215" spans="1:18" ht="51.75" customHeight="1">
      <c r="A215" s="1249" t="s">
        <v>735</v>
      </c>
      <c r="B215" s="1250"/>
      <c r="C215" s="1250"/>
      <c r="D215" s="1251"/>
      <c r="E215" s="1244"/>
      <c r="F215" s="2393"/>
      <c r="G215" s="2393"/>
      <c r="H215" s="2393"/>
      <c r="I215" s="2393"/>
      <c r="J215" s="2393"/>
      <c r="K215" s="2393"/>
      <c r="L215" s="2393"/>
      <c r="M215" s="2393"/>
      <c r="N215" s="2393"/>
      <c r="O215" s="2393"/>
      <c r="P215" s="2393"/>
      <c r="Q215" s="2393"/>
      <c r="R215" s="1252"/>
    </row>
    <row r="216" spans="1:18" ht="51.75" customHeight="1">
      <c r="A216" s="1242" t="s">
        <v>736</v>
      </c>
      <c r="B216" s="1242"/>
      <c r="C216" s="1242"/>
      <c r="D216" s="1243"/>
      <c r="E216" s="1244"/>
      <c r="F216" s="2393"/>
      <c r="G216" s="2393"/>
      <c r="H216" s="2393"/>
      <c r="I216" s="2393"/>
      <c r="J216" s="2393"/>
      <c r="K216" s="2393"/>
      <c r="L216" s="2393"/>
      <c r="M216" s="2393"/>
      <c r="N216" s="2393"/>
      <c r="O216" s="2393"/>
      <c r="P216" s="2393"/>
      <c r="Q216" s="2393"/>
      <c r="R216" s="1252"/>
    </row>
    <row r="217" spans="1:18" ht="51.75" customHeight="1">
      <c r="A217" s="1242" t="s">
        <v>737</v>
      </c>
      <c r="B217" s="1242"/>
      <c r="C217" s="1242"/>
      <c r="D217" s="1243"/>
      <c r="E217" s="2216"/>
      <c r="F217" s="2400"/>
      <c r="G217" s="2400"/>
      <c r="H217" s="2400"/>
      <c r="I217" s="2400"/>
      <c r="J217" s="2400"/>
      <c r="K217" s="2400"/>
      <c r="L217" s="2400"/>
      <c r="M217" s="2400"/>
      <c r="N217" s="2400"/>
      <c r="O217" s="2400"/>
      <c r="P217" s="2400"/>
      <c r="Q217" s="2400"/>
      <c r="R217" s="2401"/>
    </row>
    <row r="218" spans="1:18" ht="51.75" customHeight="1">
      <c r="A218" s="1242" t="s">
        <v>738</v>
      </c>
      <c r="B218" s="1242"/>
      <c r="C218" s="1242"/>
      <c r="D218" s="1243"/>
      <c r="E218" s="1244"/>
      <c r="F218" s="2393"/>
      <c r="G218" s="2402"/>
      <c r="H218" s="2402"/>
      <c r="I218" s="2402"/>
      <c r="J218" s="2402"/>
      <c r="K218" s="2402"/>
      <c r="L218" s="2402"/>
      <c r="M218" s="2402"/>
      <c r="N218" s="2402"/>
      <c r="O218" s="2402"/>
      <c r="P218" s="2402"/>
      <c r="Q218" s="2402"/>
      <c r="R218" s="1247"/>
    </row>
    <row r="219" spans="1:18" ht="15" customHeight="1">
      <c r="A219" s="169" t="s">
        <v>739</v>
      </c>
      <c r="B219" s="1248" t="s">
        <v>740</v>
      </c>
      <c r="C219" s="1248"/>
      <c r="D219" s="1248"/>
      <c r="E219" s="1248"/>
      <c r="F219" s="1248"/>
      <c r="G219" s="1248"/>
      <c r="H219" s="1248"/>
      <c r="I219" s="1248"/>
      <c r="J219" s="1248"/>
      <c r="K219" s="1248"/>
      <c r="L219" s="1248"/>
      <c r="M219" s="1248"/>
      <c r="N219" s="1248"/>
      <c r="O219" s="1248"/>
      <c r="P219" s="1248"/>
      <c r="Q219" s="1248"/>
      <c r="R219" s="1248"/>
    </row>
    <row r="220" spans="1:18" ht="21" customHeight="1">
      <c r="A220" s="168"/>
      <c r="B220" s="1262" t="s">
        <v>741</v>
      </c>
      <c r="C220" s="1262"/>
      <c r="D220" s="1262"/>
      <c r="E220" s="1262"/>
      <c r="F220" s="1262"/>
      <c r="G220" s="1262"/>
      <c r="H220" s="1262"/>
      <c r="I220" s="1262"/>
      <c r="J220" s="1262"/>
      <c r="K220" s="1262"/>
      <c r="L220" s="1262"/>
      <c r="M220" s="1262"/>
      <c r="N220" s="1262"/>
      <c r="O220" s="1262"/>
      <c r="P220" s="1262"/>
      <c r="Q220" s="1262"/>
      <c r="R220" s="1262"/>
    </row>
    <row r="221" spans="1:18" ht="13.5" customHeight="1">
      <c r="A221" s="274"/>
      <c r="B221" s="274"/>
      <c r="C221" s="274"/>
      <c r="D221" s="274"/>
      <c r="E221" s="160"/>
      <c r="F221" s="160"/>
      <c r="G221" s="160"/>
      <c r="H221" s="160"/>
      <c r="I221" s="160"/>
      <c r="J221" s="160"/>
      <c r="K221" s="160"/>
      <c r="L221" s="160"/>
      <c r="M221" s="160"/>
      <c r="N221" s="160"/>
      <c r="O221" s="160"/>
      <c r="P221" s="160"/>
      <c r="Q221" s="160"/>
      <c r="R221" s="160"/>
    </row>
    <row r="222" spans="1:18" ht="16.5" customHeight="1">
      <c r="A222" s="278" t="s">
        <v>742</v>
      </c>
      <c r="B222" s="274"/>
      <c r="C222" s="274"/>
      <c r="D222" s="274"/>
      <c r="E222" s="274"/>
      <c r="F222" s="274"/>
      <c r="G222" s="274"/>
      <c r="H222" s="274"/>
      <c r="I222" s="274"/>
      <c r="J222" s="274"/>
      <c r="K222" s="274"/>
      <c r="L222" s="274"/>
      <c r="M222" s="274"/>
      <c r="N222" s="274"/>
      <c r="O222" s="274"/>
      <c r="P222" s="274"/>
      <c r="Q222" s="274"/>
      <c r="R222" s="274"/>
    </row>
    <row r="223" spans="1:18" ht="3.75" customHeight="1">
      <c r="A223" s="148"/>
    </row>
    <row r="224" spans="1:18" ht="51.75" customHeight="1">
      <c r="A224" s="1242" t="s">
        <v>743</v>
      </c>
      <c r="B224" s="1242"/>
      <c r="C224" s="1242"/>
      <c r="D224" s="1243"/>
      <c r="E224" s="1244"/>
      <c r="F224" s="2393"/>
      <c r="G224" s="2393"/>
      <c r="H224" s="2393"/>
      <c r="I224" s="2393"/>
      <c r="J224" s="2393"/>
      <c r="K224" s="2393"/>
      <c r="L224" s="2393"/>
      <c r="M224" s="2393"/>
      <c r="N224" s="2393"/>
      <c r="O224" s="2393"/>
      <c r="P224" s="2393"/>
      <c r="Q224" s="2393"/>
      <c r="R224" s="1252"/>
    </row>
    <row r="225" spans="1:18" ht="30" customHeight="1">
      <c r="A225" s="1253" t="s">
        <v>744</v>
      </c>
      <c r="B225" s="1254"/>
      <c r="C225" s="1254"/>
      <c r="D225" s="1255"/>
      <c r="E225" s="2394" t="s">
        <v>745</v>
      </c>
      <c r="F225" s="2395"/>
      <c r="G225" s="2396"/>
      <c r="H225" s="2397"/>
      <c r="I225" s="466" t="s">
        <v>746</v>
      </c>
      <c r="J225" s="2398" t="s">
        <v>747</v>
      </c>
      <c r="K225" s="2398"/>
      <c r="L225" s="2398"/>
      <c r="M225" s="2398"/>
      <c r="N225" s="2398"/>
      <c r="O225" s="2398"/>
      <c r="P225" s="2398"/>
      <c r="Q225" s="2398"/>
      <c r="R225" s="2399"/>
    </row>
    <row r="226" spans="1:18" ht="51.75" customHeight="1">
      <c r="A226" s="1249" t="s">
        <v>748</v>
      </c>
      <c r="B226" s="1250"/>
      <c r="C226" s="1250"/>
      <c r="D226" s="1251"/>
      <c r="E226" s="1244"/>
      <c r="F226" s="2393"/>
      <c r="G226" s="2393"/>
      <c r="H226" s="2393"/>
      <c r="I226" s="2393"/>
      <c r="J226" s="2393"/>
      <c r="K226" s="2393"/>
      <c r="L226" s="2393"/>
      <c r="M226" s="2393"/>
      <c r="N226" s="2393"/>
      <c r="O226" s="2393"/>
      <c r="P226" s="2393"/>
      <c r="Q226" s="2393"/>
      <c r="R226" s="1252"/>
    </row>
    <row r="227" spans="1:18" ht="51.75" customHeight="1">
      <c r="A227" s="1242" t="s">
        <v>749</v>
      </c>
      <c r="B227" s="1242"/>
      <c r="C227" s="1242"/>
      <c r="D227" s="1243"/>
      <c r="E227" s="1244"/>
      <c r="F227" s="2393"/>
      <c r="G227" s="2393"/>
      <c r="H227" s="2393"/>
      <c r="I227" s="2393"/>
      <c r="J227" s="2393"/>
      <c r="K227" s="2393"/>
      <c r="L227" s="2393"/>
      <c r="M227" s="2393"/>
      <c r="N227" s="2393"/>
      <c r="O227" s="2393"/>
      <c r="P227" s="2393"/>
      <c r="Q227" s="2393"/>
      <c r="R227" s="1252"/>
    </row>
    <row r="228" spans="1:18" ht="51.75" customHeight="1">
      <c r="A228" s="1242" t="s">
        <v>750</v>
      </c>
      <c r="B228" s="1242"/>
      <c r="C228" s="1242"/>
      <c r="D228" s="1243"/>
      <c r="E228" s="2216"/>
      <c r="F228" s="2400"/>
      <c r="G228" s="2400"/>
      <c r="H228" s="2400"/>
      <c r="I228" s="2400"/>
      <c r="J228" s="2400"/>
      <c r="K228" s="2400"/>
      <c r="L228" s="2400"/>
      <c r="M228" s="2400"/>
      <c r="N228" s="2400"/>
      <c r="O228" s="2400"/>
      <c r="P228" s="2400"/>
      <c r="Q228" s="2400"/>
      <c r="R228" s="2401"/>
    </row>
    <row r="229" spans="1:18" ht="51.75" customHeight="1">
      <c r="A229" s="1242" t="s">
        <v>751</v>
      </c>
      <c r="B229" s="1242"/>
      <c r="C229" s="1242"/>
      <c r="D229" s="1243"/>
      <c r="E229" s="1244"/>
      <c r="F229" s="2393"/>
      <c r="G229" s="2402"/>
      <c r="H229" s="2402"/>
      <c r="I229" s="2402"/>
      <c r="J229" s="2402"/>
      <c r="K229" s="2402"/>
      <c r="L229" s="2402"/>
      <c r="M229" s="2402"/>
      <c r="N229" s="2402"/>
      <c r="O229" s="2402"/>
      <c r="P229" s="2402"/>
      <c r="Q229" s="2402"/>
      <c r="R229" s="1247"/>
    </row>
    <row r="230" spans="1:18" ht="15" customHeight="1">
      <c r="A230" s="169"/>
      <c r="B230" s="1248"/>
      <c r="C230" s="1248"/>
      <c r="D230" s="1248"/>
      <c r="E230" s="1248"/>
      <c r="F230" s="1248"/>
      <c r="G230" s="1248"/>
      <c r="H230" s="1248"/>
      <c r="I230" s="1248"/>
      <c r="J230" s="1248"/>
      <c r="K230" s="1248"/>
      <c r="L230" s="1248"/>
      <c r="M230" s="1248"/>
      <c r="N230" s="1248"/>
      <c r="O230" s="1248"/>
      <c r="P230" s="1248"/>
      <c r="Q230" s="1248"/>
      <c r="R230" s="1248"/>
    </row>
    <row r="231" spans="1:18" ht="21" customHeight="1">
      <c r="A231" s="278" t="s">
        <v>752</v>
      </c>
      <c r="B231" s="274"/>
      <c r="C231" s="274"/>
      <c r="D231" s="274"/>
      <c r="E231" s="142"/>
      <c r="F231" s="142"/>
      <c r="G231" s="159"/>
      <c r="H231" s="159"/>
      <c r="I231" s="159"/>
      <c r="J231" s="159"/>
      <c r="K231" s="159"/>
      <c r="L231" s="159"/>
      <c r="M231" s="159"/>
      <c r="N231" s="159"/>
      <c r="O231" s="159"/>
      <c r="P231" s="159"/>
      <c r="Q231" s="159"/>
      <c r="R231" s="159"/>
    </row>
    <row r="232" spans="1:18" ht="3.75" customHeight="1">
      <c r="A232" s="148"/>
    </row>
    <row r="233" spans="1:18" ht="18.75" customHeight="1">
      <c r="A233" s="2403" t="s">
        <v>753</v>
      </c>
      <c r="B233" s="2404" t="s">
        <v>754</v>
      </c>
      <c r="C233" s="2405"/>
      <c r="D233" s="2406"/>
      <c r="E233" s="2407" t="s">
        <v>755</v>
      </c>
      <c r="F233" s="2405"/>
      <c r="G233" s="2405"/>
      <c r="H233" s="2405"/>
      <c r="I233" s="2405"/>
      <c r="J233" s="2406"/>
      <c r="K233" s="2407" t="s">
        <v>756</v>
      </c>
      <c r="L233" s="2405"/>
      <c r="M233" s="2405"/>
      <c r="N233" s="2405"/>
      <c r="O233" s="2405"/>
      <c r="P233" s="2405"/>
      <c r="Q233" s="2405"/>
      <c r="R233" s="2408"/>
    </row>
    <row r="234" spans="1:18" ht="18.75" customHeight="1">
      <c r="A234" s="1217"/>
      <c r="B234" s="1221"/>
      <c r="C234" s="1222"/>
      <c r="D234" s="1223"/>
      <c r="E234" s="1234"/>
      <c r="F234" s="1222"/>
      <c r="G234" s="1222"/>
      <c r="H234" s="1222"/>
      <c r="I234" s="1222"/>
      <c r="J234" s="1223"/>
      <c r="K234" s="1234"/>
      <c r="L234" s="1222"/>
      <c r="M234" s="1222"/>
      <c r="N234" s="1222"/>
      <c r="O234" s="1222"/>
      <c r="P234" s="1222"/>
      <c r="Q234" s="1222"/>
      <c r="R234" s="1236"/>
    </row>
    <row r="235" spans="1:18" s="299" customFormat="1" ht="37.5" customHeight="1">
      <c r="A235" s="371">
        <v>1</v>
      </c>
      <c r="B235" s="1237"/>
      <c r="C235" s="1238"/>
      <c r="D235" s="1239"/>
      <c r="E235" s="1238"/>
      <c r="F235" s="1238"/>
      <c r="G235" s="1238"/>
      <c r="H235" s="1238"/>
      <c r="I235" s="1238"/>
      <c r="J235" s="1239"/>
      <c r="K235" s="1240"/>
      <c r="L235" s="1238"/>
      <c r="M235" s="1238"/>
      <c r="N235" s="1238"/>
      <c r="O235" s="1238"/>
      <c r="P235" s="1238"/>
      <c r="Q235" s="1238"/>
      <c r="R235" s="1241"/>
    </row>
    <row r="236" spans="1:18" s="299" customFormat="1" ht="37.5" customHeight="1">
      <c r="A236" s="372">
        <v>2</v>
      </c>
      <c r="B236" s="1211"/>
      <c r="C236" s="1212"/>
      <c r="D236" s="1213"/>
      <c r="E236" s="1212"/>
      <c r="F236" s="1212"/>
      <c r="G236" s="1212"/>
      <c r="H236" s="1212"/>
      <c r="I236" s="1212"/>
      <c r="J236" s="1213"/>
      <c r="K236" s="1214"/>
      <c r="L236" s="1212"/>
      <c r="M236" s="1212"/>
      <c r="N236" s="1212"/>
      <c r="O236" s="1212"/>
      <c r="P236" s="1212"/>
      <c r="Q236" s="1212"/>
      <c r="R236" s="1215"/>
    </row>
    <row r="237" spans="1:18" ht="18.75" customHeight="1">
      <c r="A237" s="2403" t="s">
        <v>757</v>
      </c>
      <c r="B237" s="2404" t="s">
        <v>754</v>
      </c>
      <c r="C237" s="2405"/>
      <c r="D237" s="2406"/>
      <c r="E237" s="2407" t="s">
        <v>755</v>
      </c>
      <c r="F237" s="2405"/>
      <c r="G237" s="2405"/>
      <c r="H237" s="2405"/>
      <c r="I237" s="2405"/>
      <c r="J237" s="2406"/>
      <c r="K237" s="2407" t="s">
        <v>758</v>
      </c>
      <c r="L237" s="2405"/>
      <c r="M237" s="2405"/>
      <c r="N237" s="2405"/>
      <c r="O237" s="2405"/>
      <c r="P237" s="2405"/>
      <c r="Q237" s="2405"/>
      <c r="R237" s="2408"/>
    </row>
    <row r="238" spans="1:18" ht="18.75" customHeight="1">
      <c r="A238" s="1217"/>
      <c r="B238" s="1221"/>
      <c r="C238" s="1222"/>
      <c r="D238" s="1223"/>
      <c r="E238" s="1234"/>
      <c r="F238" s="1222"/>
      <c r="G238" s="1222"/>
      <c r="H238" s="1222"/>
      <c r="I238" s="1222"/>
      <c r="J238" s="1223"/>
      <c r="K238" s="1234"/>
      <c r="L238" s="1222"/>
      <c r="M238" s="1222"/>
      <c r="N238" s="1222"/>
      <c r="O238" s="1222"/>
      <c r="P238" s="1222"/>
      <c r="Q238" s="1222"/>
      <c r="R238" s="1236"/>
    </row>
    <row r="239" spans="1:18" s="299" customFormat="1" ht="37.5" customHeight="1">
      <c r="A239" s="371">
        <v>11</v>
      </c>
      <c r="B239" s="1237"/>
      <c r="C239" s="1238"/>
      <c r="D239" s="1239"/>
      <c r="E239" s="1238"/>
      <c r="F239" s="1238"/>
      <c r="G239" s="1238"/>
      <c r="H239" s="1238"/>
      <c r="I239" s="1238"/>
      <c r="J239" s="1239"/>
      <c r="K239" s="1240"/>
      <c r="L239" s="1238"/>
      <c r="M239" s="1238"/>
      <c r="N239" s="1238"/>
      <c r="O239" s="1238"/>
      <c r="P239" s="1238"/>
      <c r="Q239" s="1238"/>
      <c r="R239" s="1241"/>
    </row>
    <row r="240" spans="1:18" s="299" customFormat="1" ht="37.5" customHeight="1">
      <c r="A240" s="371">
        <v>12</v>
      </c>
      <c r="B240" s="1228"/>
      <c r="C240" s="1229"/>
      <c r="D240" s="1230"/>
      <c r="E240" s="1229"/>
      <c r="F240" s="1229"/>
      <c r="G240" s="1229"/>
      <c r="H240" s="1229"/>
      <c r="I240" s="1229"/>
      <c r="J240" s="1230"/>
      <c r="K240" s="1231"/>
      <c r="L240" s="1229"/>
      <c r="M240" s="1229"/>
      <c r="N240" s="1229"/>
      <c r="O240" s="1229"/>
      <c r="P240" s="1229"/>
      <c r="Q240" s="1229"/>
      <c r="R240" s="1232"/>
    </row>
    <row r="241" spans="1:102" s="299" customFormat="1" ht="37.5" customHeight="1">
      <c r="A241" s="371">
        <v>13</v>
      </c>
      <c r="B241" s="1228"/>
      <c r="C241" s="1229"/>
      <c r="D241" s="1230"/>
      <c r="E241" s="1229"/>
      <c r="F241" s="1229"/>
      <c r="G241" s="1229"/>
      <c r="H241" s="1229"/>
      <c r="I241" s="1229"/>
      <c r="J241" s="1230"/>
      <c r="K241" s="1231"/>
      <c r="L241" s="1229"/>
      <c r="M241" s="1229"/>
      <c r="N241" s="1229"/>
      <c r="O241" s="1229"/>
      <c r="P241" s="1229"/>
      <c r="Q241" s="1229"/>
      <c r="R241" s="1232"/>
    </row>
    <row r="242" spans="1:102" s="299" customFormat="1" ht="37.5" customHeight="1">
      <c r="A242" s="371">
        <v>14</v>
      </c>
      <c r="B242" s="1228"/>
      <c r="C242" s="1229"/>
      <c r="D242" s="1230"/>
      <c r="E242" s="1229"/>
      <c r="F242" s="1229"/>
      <c r="G242" s="1229"/>
      <c r="H242" s="1229"/>
      <c r="I242" s="1229"/>
      <c r="J242" s="1230"/>
      <c r="K242" s="1231"/>
      <c r="L242" s="1229"/>
      <c r="M242" s="1229"/>
      <c r="N242" s="1229"/>
      <c r="O242" s="1229"/>
      <c r="P242" s="1229"/>
      <c r="Q242" s="1229"/>
      <c r="R242" s="1232"/>
    </row>
    <row r="243" spans="1:102" s="299" customFormat="1" ht="37.5" customHeight="1">
      <c r="A243" s="371">
        <v>15</v>
      </c>
      <c r="B243" s="1228"/>
      <c r="C243" s="1229"/>
      <c r="D243" s="1230"/>
      <c r="E243" s="1229"/>
      <c r="F243" s="1229"/>
      <c r="G243" s="1229"/>
      <c r="H243" s="1229"/>
      <c r="I243" s="1229"/>
      <c r="J243" s="1230"/>
      <c r="K243" s="1231"/>
      <c r="L243" s="1229"/>
      <c r="M243" s="1229"/>
      <c r="N243" s="1229"/>
      <c r="O243" s="1229"/>
      <c r="P243" s="1229"/>
      <c r="Q243" s="1229"/>
      <c r="R243" s="1232"/>
    </row>
    <row r="244" spans="1:102" s="299" customFormat="1" ht="37.5" customHeight="1">
      <c r="A244" s="371">
        <v>16</v>
      </c>
      <c r="B244" s="1228"/>
      <c r="C244" s="1229"/>
      <c r="D244" s="1230"/>
      <c r="E244" s="1229"/>
      <c r="F244" s="1229"/>
      <c r="G244" s="1229"/>
      <c r="H244" s="1229"/>
      <c r="I244" s="1229"/>
      <c r="J244" s="1230"/>
      <c r="K244" s="1231"/>
      <c r="L244" s="1229"/>
      <c r="M244" s="1229"/>
      <c r="N244" s="1229"/>
      <c r="O244" s="1229"/>
      <c r="P244" s="1229"/>
      <c r="Q244" s="1229"/>
      <c r="R244" s="1232"/>
    </row>
    <row r="245" spans="1:102" s="299" customFormat="1" ht="37.5" customHeight="1">
      <c r="A245" s="371">
        <v>17</v>
      </c>
      <c r="B245" s="1228"/>
      <c r="C245" s="1229"/>
      <c r="D245" s="1230"/>
      <c r="E245" s="1229"/>
      <c r="F245" s="1229"/>
      <c r="G245" s="1229"/>
      <c r="H245" s="1229"/>
      <c r="I245" s="1229"/>
      <c r="J245" s="1230"/>
      <c r="K245" s="1231"/>
      <c r="L245" s="1229"/>
      <c r="M245" s="1229"/>
      <c r="N245" s="1229"/>
      <c r="O245" s="1229"/>
      <c r="P245" s="1229"/>
      <c r="Q245" s="1229"/>
      <c r="R245" s="1232"/>
    </row>
    <row r="246" spans="1:102" s="299" customFormat="1" ht="37.5" customHeight="1">
      <c r="A246" s="371">
        <v>18</v>
      </c>
      <c r="B246" s="1228"/>
      <c r="C246" s="1229"/>
      <c r="D246" s="1230"/>
      <c r="E246" s="1229"/>
      <c r="F246" s="1229"/>
      <c r="G246" s="1229"/>
      <c r="H246" s="1229"/>
      <c r="I246" s="1229"/>
      <c r="J246" s="1230"/>
      <c r="K246" s="1231"/>
      <c r="L246" s="1229"/>
      <c r="M246" s="1229"/>
      <c r="N246" s="1229"/>
      <c r="O246" s="1229"/>
      <c r="P246" s="1229"/>
      <c r="Q246" s="1229"/>
      <c r="R246" s="1232"/>
    </row>
    <row r="247" spans="1:102" s="299" customFormat="1" ht="37.5" customHeight="1">
      <c r="A247" s="371">
        <v>19</v>
      </c>
      <c r="B247" s="1228"/>
      <c r="C247" s="1229"/>
      <c r="D247" s="1230"/>
      <c r="E247" s="1229"/>
      <c r="F247" s="1229"/>
      <c r="G247" s="1229"/>
      <c r="H247" s="1229"/>
      <c r="I247" s="1229"/>
      <c r="J247" s="1230"/>
      <c r="K247" s="1231"/>
      <c r="L247" s="1229"/>
      <c r="M247" s="1229"/>
      <c r="N247" s="1229"/>
      <c r="O247" s="1229"/>
      <c r="P247" s="1229"/>
      <c r="Q247" s="1229"/>
      <c r="R247" s="1232"/>
    </row>
    <row r="248" spans="1:102" s="299" customFormat="1" ht="37.5" customHeight="1">
      <c r="A248" s="372">
        <v>20</v>
      </c>
      <c r="B248" s="1211"/>
      <c r="C248" s="1212"/>
      <c r="D248" s="1213"/>
      <c r="E248" s="1214"/>
      <c r="F248" s="1212"/>
      <c r="G248" s="1212"/>
      <c r="H248" s="1212"/>
      <c r="I248" s="1212"/>
      <c r="J248" s="1213"/>
      <c r="K248" s="1214"/>
      <c r="L248" s="1212"/>
      <c r="M248" s="1212"/>
      <c r="N248" s="1212"/>
      <c r="O248" s="1212"/>
      <c r="P248" s="1212"/>
      <c r="Q248" s="1212"/>
      <c r="R248" s="1215"/>
    </row>
    <row r="249" spans="1:102" ht="18.75" customHeight="1">
      <c r="A249" s="2403" t="s">
        <v>759</v>
      </c>
      <c r="B249" s="2404" t="s">
        <v>760</v>
      </c>
      <c r="C249" s="2405"/>
      <c r="D249" s="2406"/>
      <c r="E249" s="2410" t="s">
        <v>761</v>
      </c>
      <c r="F249" s="2411"/>
      <c r="G249" s="2411"/>
      <c r="H249" s="2411"/>
      <c r="I249" s="2411"/>
      <c r="J249" s="2411"/>
      <c r="K249" s="2411"/>
      <c r="L249" s="2411"/>
      <c r="M249" s="2411"/>
      <c r="N249" s="2411"/>
      <c r="O249" s="2411"/>
      <c r="P249" s="2411"/>
      <c r="Q249" s="2411"/>
      <c r="R249" s="2411"/>
    </row>
    <row r="250" spans="1:102" ht="18.75" customHeight="1">
      <c r="A250" s="1217"/>
      <c r="B250" s="1221"/>
      <c r="C250" s="1222"/>
      <c r="D250" s="1223"/>
      <c r="E250" s="1226"/>
      <c r="F250" s="1227"/>
      <c r="G250" s="1227"/>
      <c r="H250" s="1227"/>
      <c r="I250" s="1227"/>
      <c r="J250" s="1227"/>
      <c r="K250" s="1227"/>
      <c r="L250" s="1227"/>
      <c r="M250" s="1227"/>
      <c r="N250" s="1227"/>
      <c r="O250" s="1227"/>
      <c r="P250" s="1227"/>
      <c r="Q250" s="1227"/>
      <c r="R250" s="1227"/>
    </row>
    <row r="251" spans="1:102" ht="37.5" customHeight="1">
      <c r="A251" s="277"/>
      <c r="B251" s="1206"/>
      <c r="C251" s="1207"/>
      <c r="D251" s="170" t="s">
        <v>405</v>
      </c>
      <c r="E251" s="1208"/>
      <c r="F251" s="2111"/>
      <c r="G251" s="2111"/>
      <c r="H251" s="2111"/>
      <c r="I251" s="2111"/>
      <c r="J251" s="2111"/>
      <c r="K251" s="2111"/>
      <c r="L251" s="2111"/>
      <c r="M251" s="2111"/>
      <c r="N251" s="2111"/>
      <c r="O251" s="2111"/>
      <c r="P251" s="2111"/>
      <c r="Q251" s="2111"/>
      <c r="R251" s="1207"/>
    </row>
    <row r="252" spans="1:102" ht="4.5" customHeight="1">
      <c r="A252" s="274"/>
      <c r="B252" s="274"/>
      <c r="C252" s="274"/>
      <c r="D252" s="274"/>
      <c r="E252" s="296"/>
      <c r="F252" s="296"/>
      <c r="G252" s="296"/>
      <c r="H252" s="296"/>
      <c r="I252" s="296"/>
      <c r="J252" s="296"/>
      <c r="K252" s="296"/>
      <c r="L252" s="296"/>
      <c r="M252" s="296"/>
      <c r="N252" s="296"/>
      <c r="O252" s="296"/>
      <c r="P252" s="296"/>
      <c r="Q252" s="296"/>
      <c r="R252" s="296"/>
    </row>
    <row r="253" spans="1:102" ht="33.75" customHeight="1">
      <c r="A253" s="171" t="s">
        <v>762</v>
      </c>
      <c r="B253" s="172"/>
      <c r="C253" s="172"/>
      <c r="D253" s="172"/>
      <c r="E253" s="172"/>
      <c r="F253" s="172"/>
      <c r="G253" s="172"/>
      <c r="H253" s="172"/>
      <c r="I253" s="172"/>
      <c r="J253" s="172"/>
      <c r="K253" s="172"/>
      <c r="L253" s="173"/>
      <c r="M253" s="173"/>
      <c r="N253" s="173"/>
      <c r="O253" s="173"/>
    </row>
    <row r="254" spans="1:102" ht="33.75" customHeight="1">
      <c r="A254" s="1210" t="s">
        <v>763</v>
      </c>
      <c r="B254" s="1210"/>
      <c r="C254" s="1210"/>
      <c r="D254" s="1210"/>
      <c r="E254" s="1210"/>
      <c r="F254" s="1210"/>
      <c r="G254" s="1210"/>
      <c r="H254" s="1210"/>
      <c r="I254" s="1210"/>
      <c r="J254" s="1210"/>
      <c r="K254" s="1210"/>
      <c r="L254" s="1210"/>
      <c r="M254" s="1210"/>
      <c r="N254" s="1210"/>
    </row>
    <row r="255" spans="1:102" ht="60" customHeight="1">
      <c r="A255" s="720" t="s">
        <v>764</v>
      </c>
      <c r="B255" s="808"/>
      <c r="C255" s="808"/>
      <c r="D255" s="808"/>
      <c r="E255" s="808"/>
      <c r="F255" s="808"/>
      <c r="G255" s="808"/>
      <c r="H255" s="808"/>
      <c r="I255" s="808"/>
      <c r="J255" s="808"/>
      <c r="K255" s="721"/>
      <c r="L255" s="826"/>
      <c r="M255" s="2409"/>
      <c r="N255" s="1205"/>
    </row>
    <row r="256" spans="1:102" ht="50.1" customHeight="1">
      <c r="A256" s="720" t="s">
        <v>765</v>
      </c>
      <c r="B256" s="808"/>
      <c r="C256" s="808"/>
      <c r="D256" s="808"/>
      <c r="E256" s="808"/>
      <c r="F256" s="808"/>
      <c r="G256" s="808"/>
      <c r="H256" s="808"/>
      <c r="I256" s="808"/>
      <c r="J256" s="808"/>
      <c r="K256" s="721"/>
      <c r="L256" s="826"/>
      <c r="M256" s="2409"/>
      <c r="N256" s="1205"/>
      <c r="S256" s="299"/>
      <c r="CP256" s="96" t="s">
        <v>766</v>
      </c>
      <c r="CX256" s="96" t="s">
        <v>767</v>
      </c>
    </row>
    <row r="257" spans="1:128" ht="50.1" customHeight="1">
      <c r="A257" s="720" t="s">
        <v>768</v>
      </c>
      <c r="B257" s="808"/>
      <c r="C257" s="808"/>
      <c r="D257" s="808"/>
      <c r="E257" s="808"/>
      <c r="F257" s="808"/>
      <c r="G257" s="808"/>
      <c r="H257" s="808"/>
      <c r="I257" s="808"/>
      <c r="J257" s="808"/>
      <c r="K257" s="721"/>
      <c r="L257" s="826"/>
      <c r="M257" s="2409"/>
      <c r="N257" s="1205"/>
      <c r="CP257" s="96" t="s">
        <v>766</v>
      </c>
      <c r="CX257" s="96" t="s">
        <v>767</v>
      </c>
    </row>
    <row r="258" spans="1:128" ht="50.1" customHeight="1">
      <c r="A258" s="720" t="s">
        <v>769</v>
      </c>
      <c r="B258" s="808"/>
      <c r="C258" s="808"/>
      <c r="D258" s="808"/>
      <c r="E258" s="808"/>
      <c r="F258" s="808"/>
      <c r="G258" s="808"/>
      <c r="H258" s="808"/>
      <c r="I258" s="808"/>
      <c r="J258" s="808"/>
      <c r="K258" s="721"/>
      <c r="L258" s="826"/>
      <c r="M258" s="2409"/>
      <c r="N258" s="1205"/>
      <c r="CP258" s="96" t="s">
        <v>766</v>
      </c>
      <c r="CX258" s="96" t="s">
        <v>767</v>
      </c>
    </row>
    <row r="259" spans="1:128" ht="50.1" customHeight="1">
      <c r="A259" s="1253" t="s">
        <v>770</v>
      </c>
      <c r="B259" s="1254"/>
      <c r="C259" s="1254"/>
      <c r="D259" s="1254"/>
      <c r="E259" s="1254"/>
      <c r="F259" s="1254"/>
      <c r="G259" s="1254"/>
      <c r="H259" s="1254"/>
      <c r="I259" s="1254"/>
      <c r="J259" s="1254"/>
      <c r="K259" s="1255"/>
      <c r="L259" s="2075"/>
      <c r="M259" s="2413"/>
      <c r="N259" s="2077"/>
      <c r="CP259" s="96" t="s">
        <v>766</v>
      </c>
      <c r="CX259" s="96" t="s">
        <v>767</v>
      </c>
    </row>
    <row r="260" spans="1:128">
      <c r="A260" s="1172" t="s">
        <v>771</v>
      </c>
      <c r="B260" s="1172"/>
      <c r="C260" s="1172"/>
      <c r="D260" s="1172"/>
      <c r="E260" s="1172"/>
    </row>
    <row r="261" spans="1:128">
      <c r="A261" s="1172"/>
      <c r="B261" s="1172"/>
      <c r="C261" s="1172"/>
      <c r="D261" s="1172"/>
      <c r="E261" s="1172"/>
    </row>
    <row r="262" spans="1:128">
      <c r="A262" s="96" t="s">
        <v>772</v>
      </c>
    </row>
    <row r="263" spans="1:128">
      <c r="A263" s="96" t="s">
        <v>773</v>
      </c>
    </row>
    <row r="265" spans="1:128">
      <c r="A265" s="96" t="s">
        <v>774</v>
      </c>
    </row>
    <row r="266" spans="1:128" ht="11.25" customHeight="1">
      <c r="A266" s="2074" t="s">
        <v>775</v>
      </c>
      <c r="B266" s="2074"/>
      <c r="C266" s="2074"/>
    </row>
    <row r="267" spans="1:128">
      <c r="A267" s="1193"/>
      <c r="B267" s="1193"/>
      <c r="C267" s="1193"/>
    </row>
    <row r="268" spans="1:128">
      <c r="A268" s="1193"/>
      <c r="B268" s="2412"/>
      <c r="C268" s="2412"/>
    </row>
    <row r="269" spans="1:128" ht="12" customHeight="1">
      <c r="A269" s="2074"/>
      <c r="B269" s="1548" t="s">
        <v>776</v>
      </c>
      <c r="C269" s="1129"/>
      <c r="D269" s="1129"/>
      <c r="E269" s="1129" t="s">
        <v>777</v>
      </c>
      <c r="F269" s="1129"/>
      <c r="G269" s="1129"/>
      <c r="H269" s="1129" t="s">
        <v>778</v>
      </c>
      <c r="I269" s="1179"/>
      <c r="J269" s="1179"/>
      <c r="K269" s="1179" t="s">
        <v>779</v>
      </c>
      <c r="L269" s="1179"/>
      <c r="M269" s="1179"/>
      <c r="N269" s="1129" t="s">
        <v>780</v>
      </c>
      <c r="O269" s="1179"/>
      <c r="P269" s="1179"/>
    </row>
    <row r="270" spans="1:128">
      <c r="A270" s="2074"/>
      <c r="B270" s="1548"/>
      <c r="C270" s="1129"/>
      <c r="D270" s="1129"/>
      <c r="E270" s="1129"/>
      <c r="F270" s="1129"/>
      <c r="G270" s="1129"/>
      <c r="H270" s="1179"/>
      <c r="I270" s="1179"/>
      <c r="J270" s="1179"/>
      <c r="K270" s="1179"/>
      <c r="L270" s="1179"/>
      <c r="M270" s="1179"/>
      <c r="N270" s="1179"/>
      <c r="O270" s="1179"/>
      <c r="P270" s="1179"/>
    </row>
    <row r="271" spans="1:128" ht="12" customHeight="1">
      <c r="A271" s="1179">
        <v>1</v>
      </c>
      <c r="B271" s="1193"/>
      <c r="C271" s="1193"/>
      <c r="D271" s="1193"/>
      <c r="E271" s="1193"/>
      <c r="F271" s="1193"/>
      <c r="G271" s="1193"/>
      <c r="H271" s="1193"/>
      <c r="I271" s="1193"/>
      <c r="J271" s="1193"/>
      <c r="K271" s="1193"/>
      <c r="L271" s="1193"/>
      <c r="M271" s="1193"/>
      <c r="N271" s="1195" t="str">
        <f>IF(E271="","",(H271+K271)/E271)</f>
        <v/>
      </c>
      <c r="O271" s="1195"/>
      <c r="P271" s="1195"/>
      <c r="Q271" s="1197"/>
      <c r="R271" s="1198"/>
      <c r="S271" s="1198"/>
      <c r="T271" s="1198"/>
      <c r="U271" s="1198"/>
      <c r="V271" s="1198"/>
      <c r="W271" s="1198"/>
      <c r="X271" s="1198"/>
      <c r="Y271" s="1198"/>
      <c r="Z271" s="1198"/>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7"/>
      <c r="BA271" s="297"/>
      <c r="BB271" s="297"/>
      <c r="BC271" s="297"/>
      <c r="BD271" s="297"/>
      <c r="BE271" s="297"/>
      <c r="BF271" s="297"/>
      <c r="BG271" s="297"/>
      <c r="BH271" s="297"/>
      <c r="BI271" s="297"/>
      <c r="BJ271" s="297"/>
      <c r="BK271" s="297"/>
      <c r="BL271" s="297"/>
      <c r="BM271" s="297"/>
      <c r="BN271" s="297"/>
      <c r="BO271" s="297"/>
      <c r="BP271" s="297"/>
      <c r="BQ271" s="297"/>
      <c r="BR271" s="297"/>
      <c r="BS271" s="297"/>
      <c r="BT271" s="297"/>
      <c r="BU271" s="297"/>
      <c r="BV271" s="297"/>
      <c r="BW271" s="297"/>
      <c r="BX271" s="297"/>
      <c r="BY271" s="297"/>
      <c r="BZ271" s="297"/>
      <c r="CA271" s="297"/>
      <c r="CB271" s="297"/>
      <c r="CC271" s="297"/>
      <c r="CD271" s="297"/>
      <c r="CE271" s="297"/>
      <c r="CF271" s="297"/>
      <c r="CG271" s="297"/>
      <c r="CH271" s="297"/>
      <c r="CI271" s="297"/>
      <c r="CJ271" s="297"/>
      <c r="CK271" s="297"/>
      <c r="CL271" s="297"/>
      <c r="CM271" s="297"/>
      <c r="CN271" s="297"/>
      <c r="CO271" s="297"/>
      <c r="CP271" s="297"/>
      <c r="CQ271" s="297"/>
      <c r="CR271" s="297"/>
      <c r="CS271" s="297"/>
      <c r="CT271" s="297"/>
      <c r="CU271" s="297"/>
      <c r="CV271" s="297"/>
      <c r="CW271" s="297"/>
      <c r="CX271" s="297"/>
      <c r="CY271" s="297"/>
      <c r="CZ271" s="297"/>
      <c r="DA271" s="297"/>
      <c r="DB271" s="297"/>
      <c r="DC271" s="297"/>
      <c r="DD271" s="297"/>
      <c r="DE271" s="297"/>
      <c r="DF271" s="297"/>
      <c r="DG271" s="297"/>
      <c r="DH271" s="297"/>
      <c r="DI271" s="297"/>
      <c r="DJ271" s="297"/>
      <c r="DK271" s="297"/>
      <c r="DL271" s="297"/>
      <c r="DM271" s="297"/>
      <c r="DN271" s="297"/>
      <c r="DO271" s="297"/>
      <c r="DP271" s="297"/>
      <c r="DQ271" s="297"/>
      <c r="DR271" s="297"/>
      <c r="DS271" s="297"/>
      <c r="DT271" s="297"/>
      <c r="DU271" s="297"/>
      <c r="DV271" s="297"/>
      <c r="DW271" s="297"/>
      <c r="DX271" s="297"/>
    </row>
    <row r="272" spans="1:128">
      <c r="A272" s="1179"/>
      <c r="B272" s="1193"/>
      <c r="C272" s="1193"/>
      <c r="D272" s="1193"/>
      <c r="E272" s="1193"/>
      <c r="F272" s="1193"/>
      <c r="G272" s="1193"/>
      <c r="H272" s="1193"/>
      <c r="I272" s="1193"/>
      <c r="J272" s="1193"/>
      <c r="K272" s="1193"/>
      <c r="L272" s="1193"/>
      <c r="M272" s="1193"/>
      <c r="N272" s="1195"/>
      <c r="O272" s="1195"/>
      <c r="P272" s="1195"/>
      <c r="Q272" s="1197"/>
      <c r="R272" s="1198"/>
      <c r="S272" s="1198"/>
      <c r="T272" s="1198"/>
      <c r="U272" s="1198"/>
      <c r="V272" s="1198"/>
      <c r="W272" s="1198"/>
      <c r="X272" s="1198"/>
      <c r="Y272" s="1198"/>
      <c r="Z272" s="1198"/>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7"/>
      <c r="BA272" s="297"/>
      <c r="BB272" s="297"/>
      <c r="BC272" s="297"/>
      <c r="BD272" s="297"/>
      <c r="BE272" s="297"/>
      <c r="BF272" s="297"/>
      <c r="BG272" s="297"/>
      <c r="BH272" s="29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c r="CE272" s="297"/>
      <c r="CF272" s="297"/>
      <c r="CG272" s="297"/>
      <c r="CH272" s="297"/>
      <c r="CI272" s="297"/>
      <c r="CJ272" s="297"/>
      <c r="CK272" s="297"/>
      <c r="CL272" s="297"/>
      <c r="CM272" s="297"/>
      <c r="CN272" s="297"/>
      <c r="CO272" s="297"/>
      <c r="CP272" s="297"/>
      <c r="CQ272" s="297"/>
      <c r="CR272" s="297"/>
      <c r="CS272" s="297"/>
      <c r="CT272" s="297"/>
      <c r="CU272" s="297"/>
      <c r="CV272" s="297"/>
      <c r="CW272" s="297"/>
      <c r="CX272" s="297"/>
      <c r="CY272" s="297"/>
      <c r="CZ272" s="297"/>
      <c r="DA272" s="297"/>
      <c r="DB272" s="297"/>
      <c r="DC272" s="297"/>
      <c r="DD272" s="297"/>
      <c r="DE272" s="297"/>
      <c r="DF272" s="297"/>
      <c r="DG272" s="297"/>
      <c r="DH272" s="297"/>
      <c r="DI272" s="297"/>
      <c r="DJ272" s="297"/>
      <c r="DK272" s="297"/>
      <c r="DL272" s="297"/>
      <c r="DM272" s="297"/>
      <c r="DN272" s="297"/>
      <c r="DO272" s="297"/>
      <c r="DP272" s="297"/>
      <c r="DQ272" s="297"/>
      <c r="DR272" s="297"/>
      <c r="DS272" s="297"/>
      <c r="DT272" s="297"/>
      <c r="DU272" s="297"/>
      <c r="DV272" s="297"/>
      <c r="DW272" s="297"/>
      <c r="DX272" s="297"/>
    </row>
    <row r="273" spans="1:128" ht="12" customHeight="1">
      <c r="A273" s="1179">
        <v>2</v>
      </c>
      <c r="B273" s="1193"/>
      <c r="C273" s="1193"/>
      <c r="D273" s="1193"/>
      <c r="E273" s="1193"/>
      <c r="F273" s="1193"/>
      <c r="G273" s="1193"/>
      <c r="H273" s="1193"/>
      <c r="I273" s="1193"/>
      <c r="J273" s="1193"/>
      <c r="K273" s="1193"/>
      <c r="L273" s="1193"/>
      <c r="M273" s="1193"/>
      <c r="N273" s="1195" t="str">
        <f>IF(E273="","",(H273+K273)/E273)</f>
        <v/>
      </c>
      <c r="O273" s="1195"/>
      <c r="P273" s="1195"/>
      <c r="Q273" s="1197"/>
      <c r="R273" s="1198"/>
      <c r="S273" s="1198"/>
      <c r="T273" s="1198"/>
      <c r="U273" s="1198"/>
      <c r="V273" s="1198"/>
      <c r="W273" s="1198"/>
      <c r="X273" s="1198"/>
      <c r="Y273" s="1198"/>
      <c r="Z273" s="11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row>
    <row r="274" spans="1:128">
      <c r="A274" s="1179"/>
      <c r="B274" s="1193"/>
      <c r="C274" s="1193"/>
      <c r="D274" s="1193"/>
      <c r="E274" s="1193"/>
      <c r="F274" s="1193"/>
      <c r="G274" s="1193"/>
      <c r="H274" s="1193"/>
      <c r="I274" s="1193"/>
      <c r="J274" s="1193"/>
      <c r="K274" s="1193"/>
      <c r="L274" s="1193"/>
      <c r="M274" s="1193"/>
      <c r="N274" s="1195"/>
      <c r="O274" s="1195"/>
      <c r="P274" s="1195"/>
      <c r="Q274" s="1197"/>
      <c r="R274" s="1198"/>
      <c r="S274" s="1198"/>
      <c r="T274" s="1198"/>
      <c r="U274" s="1198"/>
      <c r="V274" s="1198"/>
      <c r="W274" s="1198"/>
      <c r="X274" s="1198"/>
      <c r="Y274" s="1198"/>
      <c r="Z274" s="11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row>
    <row r="275" spans="1:128" ht="12" customHeight="1">
      <c r="A275" s="1179">
        <v>3</v>
      </c>
      <c r="B275" s="1193"/>
      <c r="C275" s="1193"/>
      <c r="D275" s="1193"/>
      <c r="E275" s="1193"/>
      <c r="F275" s="1193"/>
      <c r="G275" s="1193"/>
      <c r="H275" s="1193"/>
      <c r="I275" s="1193"/>
      <c r="J275" s="1193"/>
      <c r="K275" s="1193"/>
      <c r="L275" s="1193"/>
      <c r="M275" s="1193"/>
      <c r="N275" s="1195" t="str">
        <f>IF(E275="","",(H275+K275)/E275)</f>
        <v/>
      </c>
      <c r="O275" s="1195"/>
      <c r="P275" s="1195"/>
      <c r="Q275" s="1197"/>
      <c r="R275" s="1198"/>
      <c r="S275" s="1198"/>
      <c r="T275" s="1198"/>
      <c r="U275" s="1198"/>
      <c r="V275" s="1198"/>
      <c r="W275" s="1198"/>
      <c r="X275" s="1198"/>
      <c r="Y275" s="1198"/>
      <c r="Z275" s="1198"/>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7"/>
      <c r="BA275" s="297"/>
      <c r="BB275" s="297"/>
      <c r="BC275" s="297"/>
      <c r="BD275" s="297"/>
      <c r="BE275" s="297"/>
      <c r="BF275" s="297"/>
      <c r="BG275" s="297"/>
      <c r="BH275" s="297"/>
      <c r="BI275" s="297"/>
      <c r="BJ275" s="297"/>
      <c r="BK275" s="297"/>
      <c r="BL275" s="297"/>
      <c r="BM275" s="297"/>
      <c r="BN275" s="297"/>
      <c r="BO275" s="297"/>
      <c r="BP275" s="297"/>
      <c r="BQ275" s="297"/>
      <c r="BR275" s="2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c r="DA275" s="297"/>
      <c r="DB275" s="297"/>
      <c r="DC275" s="297"/>
      <c r="DD275" s="297"/>
      <c r="DE275" s="297"/>
      <c r="DF275" s="297"/>
      <c r="DG275" s="297"/>
      <c r="DH275" s="297"/>
      <c r="DI275" s="297"/>
      <c r="DJ275" s="297"/>
      <c r="DK275" s="297"/>
      <c r="DL275" s="297"/>
      <c r="DM275" s="297"/>
      <c r="DN275" s="297"/>
      <c r="DO275" s="297"/>
      <c r="DP275" s="297"/>
      <c r="DQ275" s="297"/>
      <c r="DR275" s="297"/>
      <c r="DS275" s="297"/>
      <c r="DT275" s="297"/>
      <c r="DU275" s="297"/>
      <c r="DV275" s="297"/>
      <c r="DW275" s="297"/>
      <c r="DX275" s="297"/>
    </row>
    <row r="276" spans="1:128">
      <c r="A276" s="1179"/>
      <c r="B276" s="1193"/>
      <c r="C276" s="1193"/>
      <c r="D276" s="1193"/>
      <c r="E276" s="1193"/>
      <c r="F276" s="1193"/>
      <c r="G276" s="1193"/>
      <c r="H276" s="1193"/>
      <c r="I276" s="1193"/>
      <c r="J276" s="1193"/>
      <c r="K276" s="1193"/>
      <c r="L276" s="1193"/>
      <c r="M276" s="1193"/>
      <c r="N276" s="1195"/>
      <c r="O276" s="1195"/>
      <c r="P276" s="1195"/>
      <c r="Q276" s="1197"/>
      <c r="R276" s="1198"/>
      <c r="S276" s="1198"/>
      <c r="T276" s="1198"/>
      <c r="U276" s="1198"/>
      <c r="V276" s="1198"/>
      <c r="W276" s="1198"/>
      <c r="X276" s="1198"/>
      <c r="Y276" s="1198"/>
      <c r="Z276" s="1198"/>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7"/>
      <c r="BA276" s="297"/>
      <c r="BB276" s="297"/>
      <c r="BC276" s="297"/>
      <c r="BD276" s="297"/>
      <c r="BE276" s="297"/>
      <c r="BF276" s="297"/>
      <c r="BG276" s="297"/>
      <c r="BH276" s="297"/>
      <c r="BI276" s="297"/>
      <c r="BJ276" s="297"/>
      <c r="BK276" s="297"/>
      <c r="BL276" s="297"/>
      <c r="BM276" s="297"/>
      <c r="BN276" s="297"/>
      <c r="BO276" s="297"/>
      <c r="BP276" s="297"/>
      <c r="BQ276" s="297"/>
      <c r="BR276" s="2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c r="DA276" s="297"/>
      <c r="DB276" s="297"/>
      <c r="DC276" s="297"/>
      <c r="DD276" s="297"/>
      <c r="DE276" s="297"/>
      <c r="DF276" s="297"/>
      <c r="DG276" s="297"/>
      <c r="DH276" s="297"/>
      <c r="DI276" s="297"/>
      <c r="DJ276" s="297"/>
      <c r="DK276" s="297"/>
      <c r="DL276" s="297"/>
      <c r="DM276" s="297"/>
      <c r="DN276" s="297"/>
      <c r="DO276" s="297"/>
      <c r="DP276" s="297"/>
      <c r="DQ276" s="297"/>
      <c r="DR276" s="297"/>
      <c r="DS276" s="297"/>
      <c r="DT276" s="297"/>
      <c r="DU276" s="297"/>
      <c r="DV276" s="297"/>
      <c r="DW276" s="297"/>
      <c r="DX276" s="297"/>
    </row>
    <row r="277" spans="1:128">
      <c r="A277" s="1179">
        <v>4</v>
      </c>
      <c r="B277" s="1193"/>
      <c r="C277" s="1193"/>
      <c r="D277" s="1193"/>
      <c r="E277" s="1193"/>
      <c r="F277" s="1193"/>
      <c r="G277" s="1193"/>
      <c r="H277" s="1193"/>
      <c r="I277" s="1193"/>
      <c r="J277" s="1193"/>
      <c r="K277" s="1193"/>
      <c r="L277" s="1193"/>
      <c r="M277" s="1193"/>
      <c r="N277" s="1195" t="str">
        <f>IF(E277="","",(H277+K277)/E277)</f>
        <v/>
      </c>
      <c r="O277" s="1195"/>
      <c r="P277" s="1195"/>
      <c r="Q277" s="1197"/>
      <c r="R277" s="1198"/>
      <c r="S277" s="1198"/>
      <c r="T277" s="1198"/>
      <c r="U277" s="1198"/>
      <c r="V277" s="1198"/>
      <c r="W277" s="1198"/>
      <c r="X277" s="1198"/>
      <c r="Y277" s="1198"/>
      <c r="Z277" s="11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row>
    <row r="278" spans="1:128">
      <c r="A278" s="1179"/>
      <c r="B278" s="1193"/>
      <c r="C278" s="1193"/>
      <c r="D278" s="1193"/>
      <c r="E278" s="1193"/>
      <c r="F278" s="1193"/>
      <c r="G278" s="1193"/>
      <c r="H278" s="1193"/>
      <c r="I278" s="1193"/>
      <c r="J278" s="1193"/>
      <c r="K278" s="1193"/>
      <c r="L278" s="1193"/>
      <c r="M278" s="1193"/>
      <c r="N278" s="1195"/>
      <c r="O278" s="1195"/>
      <c r="P278" s="1195"/>
      <c r="Q278" s="1197"/>
      <c r="R278" s="1198"/>
      <c r="S278" s="1198"/>
      <c r="T278" s="1198"/>
      <c r="U278" s="1198"/>
      <c r="V278" s="1198"/>
      <c r="W278" s="1198"/>
      <c r="X278" s="1198"/>
      <c r="Y278" s="1198"/>
      <c r="Z278" s="1198"/>
    </row>
    <row r="279" spans="1:128">
      <c r="A279" s="1179">
        <v>5</v>
      </c>
      <c r="B279" s="1193"/>
      <c r="C279" s="1193"/>
      <c r="D279" s="1193"/>
      <c r="E279" s="1193"/>
      <c r="F279" s="1193"/>
      <c r="G279" s="1193"/>
      <c r="H279" s="1193"/>
      <c r="I279" s="1193"/>
      <c r="J279" s="1193"/>
      <c r="K279" s="1193"/>
      <c r="L279" s="1193"/>
      <c r="M279" s="1193"/>
      <c r="N279" s="1195" t="str">
        <f>IF(E279="","",(H279+K279)/E279)</f>
        <v/>
      </c>
      <c r="O279" s="1195"/>
      <c r="P279" s="1195"/>
    </row>
    <row r="280" spans="1:128">
      <c r="A280" s="1179"/>
      <c r="B280" s="1193"/>
      <c r="C280" s="1193"/>
      <c r="D280" s="1193"/>
      <c r="E280" s="1193"/>
      <c r="F280" s="1193"/>
      <c r="G280" s="1193"/>
      <c r="H280" s="1193"/>
      <c r="I280" s="1193"/>
      <c r="J280" s="1193"/>
      <c r="K280" s="1193"/>
      <c r="L280" s="1193"/>
      <c r="M280" s="1193"/>
      <c r="N280" s="1195"/>
      <c r="O280" s="1195"/>
      <c r="P280" s="1195"/>
    </row>
    <row r="281" spans="1:128">
      <c r="A281" s="1179">
        <v>6</v>
      </c>
      <c r="B281" s="1193"/>
      <c r="C281" s="1193"/>
      <c r="D281" s="1193"/>
      <c r="E281" s="1193"/>
      <c r="F281" s="1193"/>
      <c r="G281" s="1193"/>
      <c r="H281" s="1193"/>
      <c r="I281" s="1193"/>
      <c r="J281" s="1193"/>
      <c r="K281" s="1193"/>
      <c r="L281" s="1193"/>
      <c r="M281" s="1193"/>
      <c r="N281" s="1195" t="str">
        <f>IF(E281="","",(H281+K281)/E281)</f>
        <v/>
      </c>
      <c r="O281" s="1195"/>
      <c r="P281" s="1195"/>
    </row>
    <row r="282" spans="1:128" ht="12.75" thickBot="1">
      <c r="A282" s="2437"/>
      <c r="B282" s="2412"/>
      <c r="C282" s="2412"/>
      <c r="D282" s="2412"/>
      <c r="E282" s="2412"/>
      <c r="F282" s="2412"/>
      <c r="G282" s="2412"/>
      <c r="H282" s="2412"/>
      <c r="I282" s="2412"/>
      <c r="J282" s="2412"/>
      <c r="K282" s="2412"/>
      <c r="L282" s="2412"/>
      <c r="M282" s="2412"/>
      <c r="N282" s="2438"/>
      <c r="O282" s="2438"/>
      <c r="P282" s="2438"/>
    </row>
    <row r="283" spans="1:128">
      <c r="A283" s="1181" t="s">
        <v>781</v>
      </c>
      <c r="B283" s="1183" t="str">
        <f>IF(B271="","",SUM(B271:D282))</f>
        <v/>
      </c>
      <c r="C283" s="1183"/>
      <c r="D283" s="1183"/>
      <c r="E283" s="1183" t="str">
        <f>IF(E271="","",SUM(E271:G282))</f>
        <v/>
      </c>
      <c r="F283" s="1183"/>
      <c r="G283" s="1183"/>
      <c r="H283" s="1183" t="str">
        <f>IF(H271="","",SUM(H271:J282))</f>
        <v/>
      </c>
      <c r="I283" s="1183"/>
      <c r="J283" s="1183"/>
      <c r="K283" s="1183" t="str">
        <f>IF(K271="","",SUM(K271:M282))</f>
        <v/>
      </c>
      <c r="L283" s="1183"/>
      <c r="M283" s="1183"/>
      <c r="N283" s="1185" t="str">
        <f>IF(E283="","",(H283+K283)/E283)</f>
        <v/>
      </c>
      <c r="O283" s="1185"/>
      <c r="P283" s="1186"/>
    </row>
    <row r="284" spans="1:128" ht="12.75" thickBot="1">
      <c r="A284" s="1182"/>
      <c r="B284" s="1184"/>
      <c r="C284" s="1184"/>
      <c r="D284" s="1184"/>
      <c r="E284" s="1184"/>
      <c r="F284" s="1184"/>
      <c r="G284" s="1184"/>
      <c r="H284" s="1184"/>
      <c r="I284" s="1184"/>
      <c r="J284" s="1184"/>
      <c r="K284" s="1184"/>
      <c r="L284" s="1184"/>
      <c r="M284" s="1184"/>
      <c r="N284" s="1187"/>
      <c r="O284" s="1187"/>
      <c r="P284" s="1188"/>
    </row>
    <row r="285" spans="1:128" ht="34.5" customHeight="1">
      <c r="A285" s="2071" t="s">
        <v>782</v>
      </c>
      <c r="B285" s="2072"/>
      <c r="C285" s="2072"/>
      <c r="D285" s="2072"/>
      <c r="E285" s="2072"/>
      <c r="F285" s="2072"/>
      <c r="G285" s="2072"/>
      <c r="H285" s="2072"/>
      <c r="I285" s="2072"/>
      <c r="J285" s="2072"/>
      <c r="K285" s="2072"/>
      <c r="L285" s="2072"/>
      <c r="M285" s="2072"/>
      <c r="N285" s="2072"/>
      <c r="O285" s="2072"/>
      <c r="P285" s="2072"/>
    </row>
    <row r="286" spans="1:128" ht="34.5" customHeight="1">
      <c r="A286" s="2436"/>
      <c r="B286" s="2436"/>
      <c r="C286" s="2436"/>
      <c r="D286" s="2436"/>
      <c r="E286" s="2436"/>
      <c r="F286" s="2436"/>
      <c r="G286" s="2436"/>
      <c r="H286" s="2436"/>
      <c r="I286" s="2436"/>
      <c r="J286" s="2436"/>
      <c r="K286" s="2436"/>
      <c r="L286" s="2436"/>
      <c r="M286" s="2436"/>
      <c r="N286" s="2436"/>
      <c r="O286" s="2436"/>
      <c r="P286" s="2436"/>
    </row>
    <row r="287" spans="1:128" ht="34.5" customHeight="1">
      <c r="A287" s="2436"/>
      <c r="B287" s="2436"/>
      <c r="C287" s="2436"/>
      <c r="D287" s="2436"/>
      <c r="E287" s="2436"/>
      <c r="F287" s="2436"/>
      <c r="G287" s="2436"/>
      <c r="H287" s="2436"/>
      <c r="I287" s="2436"/>
      <c r="J287" s="2436"/>
      <c r="K287" s="2436"/>
      <c r="L287" s="2436"/>
      <c r="M287" s="2436"/>
      <c r="N287" s="2436"/>
      <c r="O287" s="2436"/>
      <c r="P287" s="2436"/>
    </row>
    <row r="288" spans="1:128" ht="34.5" customHeight="1">
      <c r="A288" s="2436"/>
      <c r="B288" s="2436"/>
      <c r="C288" s="2436"/>
      <c r="D288" s="2436"/>
      <c r="E288" s="2436"/>
      <c r="F288" s="2436"/>
      <c r="G288" s="2436"/>
      <c r="H288" s="2436"/>
      <c r="I288" s="2436"/>
      <c r="J288" s="2436"/>
      <c r="K288" s="2436"/>
      <c r="L288" s="2436"/>
      <c r="M288" s="2436"/>
      <c r="N288" s="2436"/>
      <c r="O288" s="2436"/>
      <c r="P288" s="2436"/>
    </row>
    <row r="289" spans="1:16">
      <c r="A289" s="174"/>
    </row>
    <row r="290" spans="1:16">
      <c r="A290" s="1180" t="s">
        <v>783</v>
      </c>
      <c r="B290" s="1180"/>
      <c r="C290" s="1180"/>
      <c r="D290" s="1180"/>
      <c r="E290" s="1180"/>
      <c r="F290" s="1180"/>
      <c r="G290" s="1180"/>
      <c r="H290" s="1180"/>
      <c r="I290" s="1180"/>
      <c r="J290" s="1180"/>
      <c r="K290" s="1180"/>
      <c r="L290" s="1180"/>
    </row>
    <row r="291" spans="1:16">
      <c r="A291" s="1179" t="s">
        <v>784</v>
      </c>
      <c r="B291" s="1179"/>
      <c r="C291" s="2414"/>
      <c r="D291" s="2415"/>
      <c r="E291" s="2415"/>
      <c r="F291" s="2415"/>
      <c r="G291" s="2415"/>
      <c r="H291" s="2415"/>
      <c r="I291" s="2415"/>
      <c r="J291" s="2415"/>
      <c r="K291" s="2415"/>
      <c r="L291" s="2415"/>
      <c r="M291" s="2415"/>
      <c r="N291" s="2415"/>
      <c r="O291" s="2415"/>
      <c r="P291" s="2416"/>
    </row>
    <row r="292" spans="1:16">
      <c r="A292" s="1179"/>
      <c r="B292" s="1179"/>
      <c r="C292" s="1147"/>
      <c r="D292" s="1148"/>
      <c r="E292" s="1148"/>
      <c r="F292" s="1148"/>
      <c r="G292" s="1148"/>
      <c r="H292" s="1148"/>
      <c r="I292" s="1148"/>
      <c r="J292" s="1148"/>
      <c r="K292" s="1148"/>
      <c r="L292" s="1148"/>
      <c r="M292" s="1148"/>
      <c r="N292" s="1148"/>
      <c r="O292" s="1148"/>
      <c r="P292" s="1149"/>
    </row>
    <row r="293" spans="1:16">
      <c r="A293" s="1179" t="s">
        <v>785</v>
      </c>
      <c r="B293" s="1179"/>
      <c r="C293" s="2414"/>
      <c r="D293" s="2415"/>
      <c r="E293" s="2415"/>
      <c r="F293" s="2415"/>
      <c r="G293" s="2415"/>
      <c r="H293" s="2415"/>
      <c r="I293" s="2415"/>
      <c r="J293" s="2415"/>
      <c r="K293" s="2415"/>
      <c r="L293" s="2415"/>
      <c r="M293" s="2415"/>
      <c r="N293" s="2415"/>
      <c r="O293" s="2415"/>
      <c r="P293" s="2416"/>
    </row>
    <row r="294" spans="1:16">
      <c r="A294" s="1179"/>
      <c r="B294" s="1179"/>
      <c r="C294" s="1147"/>
      <c r="D294" s="1148"/>
      <c r="E294" s="1148"/>
      <c r="F294" s="1148"/>
      <c r="G294" s="1148"/>
      <c r="H294" s="1148"/>
      <c r="I294" s="1148"/>
      <c r="J294" s="1148"/>
      <c r="K294" s="1148"/>
      <c r="L294" s="1148"/>
      <c r="M294" s="1148"/>
      <c r="N294" s="1148"/>
      <c r="O294" s="1148"/>
      <c r="P294" s="1149"/>
    </row>
    <row r="295" spans="1:16">
      <c r="A295" s="1179" t="s">
        <v>786</v>
      </c>
      <c r="B295" s="1179"/>
      <c r="C295" s="2414"/>
      <c r="D295" s="2415"/>
      <c r="E295" s="2415"/>
      <c r="F295" s="2415"/>
      <c r="G295" s="2415"/>
      <c r="H295" s="2415"/>
      <c r="I295" s="2415"/>
      <c r="J295" s="2415"/>
      <c r="K295" s="2415"/>
      <c r="L295" s="2415"/>
      <c r="M295" s="2415"/>
      <c r="N295" s="2415"/>
      <c r="O295" s="2415"/>
      <c r="P295" s="2416"/>
    </row>
    <row r="296" spans="1:16">
      <c r="A296" s="1179"/>
      <c r="B296" s="1179"/>
      <c r="C296" s="1147"/>
      <c r="D296" s="1148"/>
      <c r="E296" s="1148"/>
      <c r="F296" s="1148"/>
      <c r="G296" s="1148"/>
      <c r="H296" s="1148"/>
      <c r="I296" s="1148"/>
      <c r="J296" s="1148"/>
      <c r="K296" s="1148"/>
      <c r="L296" s="1148"/>
      <c r="M296" s="1148"/>
      <c r="N296" s="1148"/>
      <c r="O296" s="1148"/>
      <c r="P296" s="1149"/>
    </row>
    <row r="297" spans="1:16">
      <c r="A297" s="1179" t="s">
        <v>787</v>
      </c>
      <c r="B297" s="1179"/>
      <c r="C297" s="2414"/>
      <c r="D297" s="2415"/>
      <c r="E297" s="2415"/>
      <c r="F297" s="2415"/>
      <c r="G297" s="2415"/>
      <c r="H297" s="2415"/>
      <c r="I297" s="2415"/>
      <c r="J297" s="2415"/>
      <c r="K297" s="2415"/>
      <c r="L297" s="2415"/>
      <c r="M297" s="2415"/>
      <c r="N297" s="2415"/>
      <c r="O297" s="2415"/>
      <c r="P297" s="2416"/>
    </row>
    <row r="298" spans="1:16">
      <c r="A298" s="1179"/>
      <c r="B298" s="1179"/>
      <c r="C298" s="1147"/>
      <c r="D298" s="1148"/>
      <c r="E298" s="1148"/>
      <c r="F298" s="1148"/>
      <c r="G298" s="1148"/>
      <c r="H298" s="1148"/>
      <c r="I298" s="1148"/>
      <c r="J298" s="1148"/>
      <c r="K298" s="1148"/>
      <c r="L298" s="1148"/>
      <c r="M298" s="1148"/>
      <c r="N298" s="1148"/>
      <c r="O298" s="1148"/>
      <c r="P298" s="1149"/>
    </row>
    <row r="299" spans="1:16">
      <c r="A299" s="1179" t="s">
        <v>788</v>
      </c>
      <c r="B299" s="1179"/>
      <c r="C299" s="2414"/>
      <c r="D299" s="2415"/>
      <c r="E299" s="2415"/>
      <c r="F299" s="2415"/>
      <c r="G299" s="2415"/>
      <c r="H299" s="2415"/>
      <c r="I299" s="2415"/>
      <c r="J299" s="2415"/>
      <c r="K299" s="2415"/>
      <c r="L299" s="2415"/>
      <c r="M299" s="2415"/>
      <c r="N299" s="2415"/>
      <c r="O299" s="2415"/>
      <c r="P299" s="2416"/>
    </row>
    <row r="300" spans="1:16">
      <c r="A300" s="1179"/>
      <c r="B300" s="1179"/>
      <c r="C300" s="1147"/>
      <c r="D300" s="1148"/>
      <c r="E300" s="1148"/>
      <c r="F300" s="1148"/>
      <c r="G300" s="1148"/>
      <c r="H300" s="1148"/>
      <c r="I300" s="1148"/>
      <c r="J300" s="1148"/>
      <c r="K300" s="1148"/>
      <c r="L300" s="1148"/>
      <c r="M300" s="1148"/>
      <c r="N300" s="1148"/>
      <c r="O300" s="1148"/>
      <c r="P300" s="1149"/>
    </row>
    <row r="301" spans="1:16">
      <c r="A301" s="1179" t="s">
        <v>789</v>
      </c>
      <c r="B301" s="1179"/>
      <c r="C301" s="2414"/>
      <c r="D301" s="2415"/>
      <c r="E301" s="2415"/>
      <c r="F301" s="2415"/>
      <c r="G301" s="2415"/>
      <c r="H301" s="2415"/>
      <c r="I301" s="2415"/>
      <c r="J301" s="2415"/>
      <c r="K301" s="2415"/>
      <c r="L301" s="2415"/>
      <c r="M301" s="2415"/>
      <c r="N301" s="2415"/>
      <c r="O301" s="2415"/>
      <c r="P301" s="2416"/>
    </row>
    <row r="302" spans="1:16">
      <c r="A302" s="1179"/>
      <c r="B302" s="1179"/>
      <c r="C302" s="1147"/>
      <c r="D302" s="1148"/>
      <c r="E302" s="1148"/>
      <c r="F302" s="1148"/>
      <c r="G302" s="1148"/>
      <c r="H302" s="1148"/>
      <c r="I302" s="1148"/>
      <c r="J302" s="1148"/>
      <c r="K302" s="1148"/>
      <c r="L302" s="1148"/>
      <c r="M302" s="1148"/>
      <c r="N302" s="1148"/>
      <c r="O302" s="1148"/>
      <c r="P302" s="1149"/>
    </row>
    <row r="303" spans="1:16">
      <c r="A303" s="174"/>
    </row>
    <row r="304" spans="1:16">
      <c r="A304" s="1172" t="s">
        <v>790</v>
      </c>
      <c r="B304" s="1172"/>
      <c r="C304" s="1172"/>
      <c r="D304" s="1172"/>
      <c r="E304" s="1172"/>
      <c r="F304" s="1172"/>
      <c r="G304" s="1172"/>
    </row>
    <row r="305" spans="1:19">
      <c r="A305" s="1172"/>
      <c r="B305" s="1172"/>
      <c r="C305" s="1172"/>
      <c r="D305" s="1172"/>
      <c r="E305" s="1172"/>
      <c r="F305" s="1172"/>
      <c r="G305" s="1172"/>
    </row>
    <row r="306" spans="1:19" ht="12" customHeight="1">
      <c r="A306" s="1175" t="s">
        <v>791</v>
      </c>
      <c r="B306" s="1175"/>
      <c r="C306" s="1175"/>
      <c r="D306" s="1175"/>
    </row>
    <row r="307" spans="1:19" ht="12" customHeight="1">
      <c r="A307" s="1175"/>
      <c r="B307" s="1175"/>
      <c r="C307" s="1175"/>
      <c r="D307" s="1175"/>
    </row>
    <row r="308" spans="1:19" ht="20.100000000000001" customHeight="1">
      <c r="A308" s="1177" t="s">
        <v>792</v>
      </c>
      <c r="B308" s="1177"/>
      <c r="C308" s="1177"/>
      <c r="D308" s="1177"/>
      <c r="E308" s="2414"/>
      <c r="F308" s="2415"/>
      <c r="G308" s="2415"/>
      <c r="H308" s="2415"/>
      <c r="I308" s="2415"/>
      <c r="J308" s="2415"/>
      <c r="K308" s="2415"/>
      <c r="L308" s="2415"/>
      <c r="M308" s="2415"/>
      <c r="N308" s="2415"/>
      <c r="O308" s="2415"/>
      <c r="P308" s="2415"/>
      <c r="Q308" s="2415"/>
      <c r="R308" s="2415"/>
      <c r="S308" s="2416"/>
    </row>
    <row r="309" spans="1:19" ht="20.100000000000001" customHeight="1">
      <c r="A309" s="1177"/>
      <c r="B309" s="1177"/>
      <c r="C309" s="1177"/>
      <c r="D309" s="1177"/>
      <c r="E309" s="1147"/>
      <c r="F309" s="1148"/>
      <c r="G309" s="1148"/>
      <c r="H309" s="1148"/>
      <c r="I309" s="1148"/>
      <c r="J309" s="1148"/>
      <c r="K309" s="1148"/>
      <c r="L309" s="1148"/>
      <c r="M309" s="1148"/>
      <c r="N309" s="1148"/>
      <c r="O309" s="1148"/>
      <c r="P309" s="1148"/>
      <c r="Q309" s="1148"/>
      <c r="R309" s="1148"/>
      <c r="S309" s="1149"/>
    </row>
    <row r="310" spans="1:19" ht="15" customHeight="1">
      <c r="A310" s="1177" t="s">
        <v>793</v>
      </c>
      <c r="B310" s="1177"/>
      <c r="C310" s="1177"/>
      <c r="D310" s="1178"/>
      <c r="E310" s="2414"/>
      <c r="F310" s="2415"/>
      <c r="G310" s="2415"/>
      <c r="H310" s="2415"/>
      <c r="I310" s="2415"/>
      <c r="J310" s="2415"/>
      <c r="K310" s="2415"/>
      <c r="L310" s="2415"/>
      <c r="M310" s="2415"/>
      <c r="N310" s="2415"/>
      <c r="O310" s="2415"/>
      <c r="P310" s="2415"/>
      <c r="Q310" s="2415"/>
      <c r="R310" s="2415"/>
      <c r="S310" s="2416"/>
    </row>
    <row r="311" spans="1:19" ht="15" customHeight="1">
      <c r="A311" s="1177"/>
      <c r="B311" s="1177"/>
      <c r="C311" s="1177"/>
      <c r="D311" s="1178"/>
      <c r="E311" s="1147"/>
      <c r="F311" s="1148"/>
      <c r="G311" s="1148"/>
      <c r="H311" s="1148"/>
      <c r="I311" s="1148"/>
      <c r="J311" s="1148"/>
      <c r="K311" s="1148"/>
      <c r="L311" s="1148"/>
      <c r="M311" s="1148"/>
      <c r="N311" s="1148"/>
      <c r="O311" s="1148"/>
      <c r="P311" s="1148"/>
      <c r="Q311" s="1148"/>
      <c r="R311" s="1148"/>
      <c r="S311" s="1149"/>
    </row>
    <row r="312" spans="1:19" ht="15" customHeight="1">
      <c r="A312" s="1142" t="s">
        <v>794</v>
      </c>
      <c r="B312" s="1142"/>
      <c r="C312" s="1142"/>
      <c r="D312" s="1143"/>
      <c r="E312" s="2414"/>
      <c r="F312" s="2415"/>
      <c r="G312" s="2415"/>
      <c r="H312" s="2415"/>
      <c r="I312" s="2415"/>
      <c r="J312" s="2415"/>
      <c r="K312" s="2415"/>
      <c r="L312" s="2415"/>
      <c r="M312" s="2415"/>
      <c r="N312" s="2415"/>
      <c r="O312" s="2415"/>
      <c r="P312" s="2415"/>
      <c r="Q312" s="2415"/>
      <c r="R312" s="2415"/>
      <c r="S312" s="2416"/>
    </row>
    <row r="313" spans="1:19" ht="15" customHeight="1">
      <c r="A313" s="1142"/>
      <c r="B313" s="1142"/>
      <c r="C313" s="1142"/>
      <c r="D313" s="1143"/>
      <c r="E313" s="1147"/>
      <c r="F313" s="1148"/>
      <c r="G313" s="1148"/>
      <c r="H313" s="1148"/>
      <c r="I313" s="1148"/>
      <c r="J313" s="1148"/>
      <c r="K313" s="1148"/>
      <c r="L313" s="1148"/>
      <c r="M313" s="1148"/>
      <c r="N313" s="1148"/>
      <c r="O313" s="1148"/>
      <c r="P313" s="1148"/>
      <c r="Q313" s="1148"/>
      <c r="R313" s="1148"/>
      <c r="S313" s="1149"/>
    </row>
    <row r="314" spans="1:19" ht="15" customHeight="1">
      <c r="A314" s="1142" t="s">
        <v>795</v>
      </c>
      <c r="B314" s="1142"/>
      <c r="C314" s="1142"/>
      <c r="D314" s="1143"/>
      <c r="E314" s="2414"/>
      <c r="F314" s="2415"/>
      <c r="G314" s="2415"/>
      <c r="H314" s="2415"/>
      <c r="I314" s="2415"/>
      <c r="J314" s="2415"/>
      <c r="K314" s="2415"/>
      <c r="L314" s="2415"/>
      <c r="M314" s="2415"/>
      <c r="N314" s="2415"/>
      <c r="O314" s="2415"/>
      <c r="P314" s="2415"/>
      <c r="Q314" s="2415"/>
      <c r="R314" s="2415"/>
      <c r="S314" s="2416"/>
    </row>
    <row r="315" spans="1:19" ht="15" customHeight="1">
      <c r="A315" s="1142"/>
      <c r="B315" s="1142"/>
      <c r="C315" s="1142"/>
      <c r="D315" s="1143"/>
      <c r="E315" s="1147"/>
      <c r="F315" s="1148"/>
      <c r="G315" s="1148"/>
      <c r="H315" s="1148"/>
      <c r="I315" s="1148"/>
      <c r="J315" s="1148"/>
      <c r="K315" s="1148"/>
      <c r="L315" s="1148"/>
      <c r="M315" s="1148"/>
      <c r="N315" s="1148"/>
      <c r="O315" s="1148"/>
      <c r="P315" s="1148"/>
      <c r="Q315" s="1148"/>
      <c r="R315" s="1148"/>
      <c r="S315" s="1149"/>
    </row>
    <row r="316" spans="1:19" ht="15" customHeight="1">
      <c r="A316" s="1142" t="s">
        <v>796</v>
      </c>
      <c r="B316" s="1142"/>
      <c r="C316" s="1142"/>
      <c r="D316" s="1143"/>
      <c r="E316" s="2414"/>
      <c r="F316" s="2415"/>
      <c r="G316" s="2415"/>
      <c r="H316" s="2415"/>
      <c r="I316" s="2415"/>
      <c r="J316" s="2415"/>
      <c r="K316" s="2415"/>
      <c r="L316" s="2415"/>
      <c r="M316" s="2415"/>
      <c r="N316" s="2415"/>
      <c r="O316" s="2415"/>
      <c r="P316" s="2415"/>
      <c r="Q316" s="2415"/>
      <c r="R316" s="2415"/>
      <c r="S316" s="2416"/>
    </row>
    <row r="317" spans="1:19" ht="15" customHeight="1">
      <c r="A317" s="1142"/>
      <c r="B317" s="1142"/>
      <c r="C317" s="1142"/>
      <c r="D317" s="1143"/>
      <c r="E317" s="1147"/>
      <c r="F317" s="1148"/>
      <c r="G317" s="1148"/>
      <c r="H317" s="1148"/>
      <c r="I317" s="1148"/>
      <c r="J317" s="1148"/>
      <c r="K317" s="1148"/>
      <c r="L317" s="1148"/>
      <c r="M317" s="1148"/>
      <c r="N317" s="1148"/>
      <c r="O317" s="1148"/>
      <c r="P317" s="1148"/>
      <c r="Q317" s="1148"/>
      <c r="R317" s="1148"/>
      <c r="S317" s="1149"/>
    </row>
    <row r="318" spans="1:19" ht="15" customHeight="1">
      <c r="A318" s="1142" t="s">
        <v>797</v>
      </c>
      <c r="B318" s="1142"/>
      <c r="C318" s="1142"/>
      <c r="D318" s="1143"/>
      <c r="E318" s="2414"/>
      <c r="F318" s="2415"/>
      <c r="G318" s="2415"/>
      <c r="H318" s="2415"/>
      <c r="I318" s="2415"/>
      <c r="J318" s="2415"/>
      <c r="K318" s="2415"/>
      <c r="L318" s="2415"/>
      <c r="M318" s="2415"/>
      <c r="N318" s="2415"/>
      <c r="O318" s="2415"/>
      <c r="P318" s="2415"/>
      <c r="Q318" s="2415"/>
      <c r="R318" s="2415"/>
      <c r="S318" s="2416"/>
    </row>
    <row r="319" spans="1:19" ht="15" customHeight="1">
      <c r="A319" s="1142"/>
      <c r="B319" s="1142"/>
      <c r="C319" s="1142"/>
      <c r="D319" s="1143"/>
      <c r="E319" s="1147"/>
      <c r="F319" s="1148"/>
      <c r="G319" s="1148"/>
      <c r="H319" s="1148"/>
      <c r="I319" s="1148"/>
      <c r="J319" s="1148"/>
      <c r="K319" s="1148"/>
      <c r="L319" s="1148"/>
      <c r="M319" s="1148"/>
      <c r="N319" s="1148"/>
      <c r="O319" s="1148"/>
      <c r="P319" s="1148"/>
      <c r="Q319" s="1148"/>
      <c r="R319" s="1148"/>
      <c r="S319" s="1149"/>
    </row>
    <row r="320" spans="1:19" ht="15" customHeight="1">
      <c r="A320" s="1142" t="s">
        <v>798</v>
      </c>
      <c r="B320" s="1142"/>
      <c r="C320" s="1142"/>
      <c r="D320" s="1143"/>
      <c r="E320" s="2414"/>
      <c r="F320" s="2415"/>
      <c r="G320" s="2415"/>
      <c r="H320" s="2415"/>
      <c r="I320" s="2415"/>
      <c r="J320" s="2415"/>
      <c r="K320" s="2415"/>
      <c r="L320" s="2415"/>
      <c r="M320" s="2415"/>
      <c r="N320" s="2415"/>
      <c r="O320" s="2415"/>
      <c r="P320" s="2415"/>
      <c r="Q320" s="2415"/>
      <c r="R320" s="2415"/>
      <c r="S320" s="2416"/>
    </row>
    <row r="321" spans="1:128" ht="15" customHeight="1">
      <c r="A321" s="1142"/>
      <c r="B321" s="1142"/>
      <c r="C321" s="1142"/>
      <c r="D321" s="1143"/>
      <c r="E321" s="1147"/>
      <c r="F321" s="1148"/>
      <c r="G321" s="1148"/>
      <c r="H321" s="1148"/>
      <c r="I321" s="1148"/>
      <c r="J321" s="1148"/>
      <c r="K321" s="1148"/>
      <c r="L321" s="1148"/>
      <c r="M321" s="1148"/>
      <c r="N321" s="1148"/>
      <c r="O321" s="1148"/>
      <c r="P321" s="1148"/>
      <c r="Q321" s="1148"/>
      <c r="R321" s="1148"/>
      <c r="S321" s="1149"/>
    </row>
    <row r="322" spans="1:128" ht="15" customHeight="1">
      <c r="A322" s="1142" t="s">
        <v>799</v>
      </c>
      <c r="B322" s="1142"/>
      <c r="C322" s="1142"/>
      <c r="D322" s="1143"/>
      <c r="E322" s="2414"/>
      <c r="F322" s="2415"/>
      <c r="G322" s="2415"/>
      <c r="H322" s="2415"/>
      <c r="I322" s="2415"/>
      <c r="J322" s="2415"/>
      <c r="K322" s="2415"/>
      <c r="L322" s="2415"/>
      <c r="M322" s="2415"/>
      <c r="N322" s="2415"/>
      <c r="O322" s="2415"/>
      <c r="P322" s="2415"/>
      <c r="Q322" s="2415"/>
      <c r="R322" s="2415"/>
      <c r="S322" s="2416"/>
    </row>
    <row r="323" spans="1:128" ht="15" customHeight="1">
      <c r="A323" s="1142"/>
      <c r="B323" s="1142"/>
      <c r="C323" s="1142"/>
      <c r="D323" s="1143"/>
      <c r="E323" s="1147"/>
      <c r="F323" s="1148"/>
      <c r="G323" s="1148"/>
      <c r="H323" s="1148"/>
      <c r="I323" s="1148"/>
      <c r="J323" s="1148"/>
      <c r="K323" s="1148"/>
      <c r="L323" s="1148"/>
      <c r="M323" s="1148"/>
      <c r="N323" s="1148"/>
      <c r="O323" s="1148"/>
      <c r="P323" s="1148"/>
      <c r="Q323" s="1148"/>
      <c r="R323" s="1148"/>
      <c r="S323" s="1149"/>
    </row>
    <row r="324" spans="1:128" ht="15" customHeight="1">
      <c r="A324" s="1142" t="s">
        <v>800</v>
      </c>
      <c r="B324" s="1142"/>
      <c r="C324" s="1142"/>
      <c r="D324" s="1143"/>
      <c r="E324" s="2414"/>
      <c r="F324" s="2415"/>
      <c r="G324" s="2415"/>
      <c r="H324" s="2415"/>
      <c r="I324" s="2415"/>
      <c r="J324" s="2415"/>
      <c r="K324" s="2415"/>
      <c r="L324" s="2415"/>
      <c r="M324" s="2415"/>
      <c r="N324" s="2415"/>
      <c r="O324" s="2415"/>
      <c r="P324" s="2415"/>
      <c r="Q324" s="2415"/>
      <c r="R324" s="2415"/>
      <c r="S324" s="2416"/>
    </row>
    <row r="325" spans="1:128" ht="15" customHeight="1">
      <c r="A325" s="1142"/>
      <c r="B325" s="1142"/>
      <c r="C325" s="1142"/>
      <c r="D325" s="1143"/>
      <c r="E325" s="1147"/>
      <c r="F325" s="1148"/>
      <c r="G325" s="1148"/>
      <c r="H325" s="1148"/>
      <c r="I325" s="1148"/>
      <c r="J325" s="1148"/>
      <c r="K325" s="1148"/>
      <c r="L325" s="1148"/>
      <c r="M325" s="1148"/>
      <c r="N325" s="1148"/>
      <c r="O325" s="1148"/>
      <c r="P325" s="1148"/>
      <c r="Q325" s="1148"/>
      <c r="R325" s="1148"/>
      <c r="S325" s="1149"/>
    </row>
    <row r="326" spans="1:128" s="1150" customFormat="1" ht="15" customHeight="1">
      <c r="A326" s="1150" t="s">
        <v>801</v>
      </c>
      <c r="B326" s="1151"/>
      <c r="C326" s="1151"/>
      <c r="D326" s="1151"/>
      <c r="E326" s="1151"/>
      <c r="F326" s="1151"/>
      <c r="G326" s="1151"/>
      <c r="H326" s="1151"/>
      <c r="I326" s="1151"/>
      <c r="J326" s="1151"/>
      <c r="K326" s="1151"/>
      <c r="L326" s="1151"/>
      <c r="M326" s="1151"/>
      <c r="N326" s="1151"/>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c r="CB326" s="1151"/>
      <c r="CC326" s="1151"/>
      <c r="CD326" s="1151"/>
      <c r="CE326" s="1151"/>
      <c r="CF326" s="1151"/>
      <c r="CG326" s="1151"/>
      <c r="CH326" s="1151"/>
      <c r="CI326" s="1151"/>
      <c r="CJ326" s="1151"/>
      <c r="CK326" s="1151"/>
      <c r="CL326" s="1151"/>
      <c r="CM326" s="1151"/>
      <c r="CN326" s="1151"/>
      <c r="CO326" s="1151"/>
      <c r="CP326" s="1151"/>
      <c r="CQ326" s="1151"/>
      <c r="CR326" s="1151"/>
      <c r="CS326" s="1151"/>
      <c r="CT326" s="1151"/>
      <c r="CU326" s="1151"/>
      <c r="CV326" s="1151"/>
      <c r="CW326" s="1151"/>
      <c r="CX326" s="1151"/>
      <c r="CY326" s="1151"/>
      <c r="CZ326" s="1151"/>
      <c r="DA326" s="1151"/>
      <c r="DB326" s="1151"/>
      <c r="DC326" s="1151"/>
      <c r="DD326" s="1151"/>
      <c r="DE326" s="1151"/>
      <c r="DF326" s="1151"/>
      <c r="DG326" s="1151"/>
      <c r="DH326" s="1151"/>
      <c r="DI326" s="1151"/>
      <c r="DJ326" s="1151"/>
      <c r="DK326" s="1151"/>
      <c r="DL326" s="1151"/>
      <c r="DM326" s="1151"/>
      <c r="DN326" s="1151"/>
      <c r="DO326" s="1151"/>
      <c r="DP326" s="1151"/>
      <c r="DQ326" s="1151"/>
      <c r="DR326" s="1151"/>
      <c r="DS326" s="1151"/>
      <c r="DT326" s="1151"/>
      <c r="DU326" s="1151"/>
      <c r="DV326" s="1151"/>
      <c r="DW326" s="1151"/>
      <c r="DX326" s="1151"/>
    </row>
    <row r="327" spans="1:128" ht="15" customHeight="1">
      <c r="A327" s="1152" t="s">
        <v>802</v>
      </c>
      <c r="B327" s="1153"/>
      <c r="C327" s="1153"/>
      <c r="D327" s="1153"/>
      <c r="E327" s="1153"/>
      <c r="F327" s="1153"/>
      <c r="G327" s="1153"/>
      <c r="H327" s="1153"/>
      <c r="I327" s="1153"/>
      <c r="J327" s="1153"/>
      <c r="K327" s="1153"/>
      <c r="L327" s="1153"/>
      <c r="M327" s="1153"/>
      <c r="N327" s="1153"/>
      <c r="O327" s="1153"/>
      <c r="P327" s="1153"/>
      <c r="Q327" s="1153"/>
      <c r="R327" s="1153"/>
      <c r="S327" s="1153"/>
    </row>
    <row r="328" spans="1:128" ht="15" customHeight="1">
      <c r="A328" s="1152" t="s">
        <v>803</v>
      </c>
      <c r="B328" s="1153"/>
      <c r="C328" s="1153"/>
      <c r="D328" s="1153"/>
      <c r="E328" s="1153"/>
      <c r="F328" s="1153"/>
      <c r="G328" s="1153"/>
      <c r="H328" s="1153"/>
      <c r="I328" s="1153"/>
      <c r="J328" s="1153"/>
      <c r="K328" s="1153"/>
      <c r="L328" s="1153"/>
      <c r="M328" s="1153"/>
      <c r="N328" s="1153"/>
      <c r="O328" s="1153"/>
      <c r="P328" s="1153"/>
      <c r="Q328" s="1153"/>
      <c r="R328" s="1153"/>
      <c r="S328" s="1153"/>
    </row>
    <row r="329" spans="1:128" s="279" customFormat="1" ht="15" customHeight="1">
      <c r="A329" s="1154" t="s">
        <v>804</v>
      </c>
      <c r="B329" s="1154"/>
      <c r="C329" s="1154"/>
      <c r="D329" s="1154"/>
      <c r="E329" s="1154"/>
      <c r="F329" s="1154"/>
    </row>
    <row r="330" spans="1:128" s="279" customFormat="1" ht="15" customHeight="1">
      <c r="A330" s="1154"/>
      <c r="B330" s="1154"/>
      <c r="C330" s="1154"/>
      <c r="D330" s="1154"/>
      <c r="E330" s="1154"/>
      <c r="F330" s="1154"/>
    </row>
    <row r="331" spans="1:128" s="279" customFormat="1" ht="15" customHeight="1">
      <c r="A331" s="1142" t="s">
        <v>805</v>
      </c>
      <c r="B331" s="1142"/>
      <c r="C331" s="1142"/>
      <c r="D331" s="1142"/>
      <c r="E331" s="1155" t="s">
        <v>806</v>
      </c>
      <c r="F331" s="1155"/>
      <c r="G331" s="1156"/>
      <c r="H331" s="1156"/>
      <c r="I331" s="1156"/>
      <c r="J331" s="1156"/>
      <c r="K331" s="1156"/>
      <c r="L331" s="1156"/>
      <c r="M331" s="1156"/>
      <c r="N331" s="2420" t="s">
        <v>807</v>
      </c>
      <c r="O331" s="2421"/>
      <c r="P331" s="2421"/>
      <c r="Q331" s="2421"/>
      <c r="R331" s="2421"/>
      <c r="S331" s="2422"/>
    </row>
    <row r="332" spans="1:128" s="279" customFormat="1" ht="15" customHeight="1">
      <c r="A332" s="1142"/>
      <c r="B332" s="1142"/>
      <c r="C332" s="1142"/>
      <c r="D332" s="1142"/>
      <c r="E332" s="1157" t="s">
        <v>808</v>
      </c>
      <c r="F332" s="1157"/>
      <c r="G332" s="1158"/>
      <c r="H332" s="1158"/>
      <c r="I332" s="1158"/>
      <c r="J332" s="1158"/>
      <c r="K332" s="1158"/>
      <c r="L332" s="1158"/>
      <c r="M332" s="1158"/>
      <c r="N332" s="1139"/>
      <c r="O332" s="1140"/>
      <c r="P332" s="1140"/>
      <c r="Q332" s="1140"/>
      <c r="R332" s="1140"/>
      <c r="S332" s="1141"/>
    </row>
    <row r="333" spans="1:128" s="279" customFormat="1" ht="15" customHeight="1">
      <c r="A333" s="1142"/>
      <c r="B333" s="1142"/>
      <c r="C333" s="1142"/>
      <c r="D333" s="1142"/>
      <c r="E333" s="1157"/>
      <c r="F333" s="1157"/>
      <c r="G333" s="1158"/>
      <c r="H333" s="1158"/>
      <c r="I333" s="1158"/>
      <c r="J333" s="1158"/>
      <c r="K333" s="1158"/>
      <c r="L333" s="1158"/>
      <c r="M333" s="1158"/>
      <c r="N333" s="2420" t="s">
        <v>809</v>
      </c>
      <c r="O333" s="2421"/>
      <c r="P333" s="2421"/>
      <c r="Q333" s="2421"/>
      <c r="R333" s="2421"/>
      <c r="S333" s="2422"/>
    </row>
    <row r="334" spans="1:128" s="279" customFormat="1" ht="15" customHeight="1">
      <c r="A334" s="1142"/>
      <c r="B334" s="1142"/>
      <c r="C334" s="1142"/>
      <c r="D334" s="1142"/>
      <c r="E334" s="1159" t="s">
        <v>810</v>
      </c>
      <c r="F334" s="1159"/>
      <c r="G334" s="1160"/>
      <c r="H334" s="1160"/>
      <c r="I334" s="1160"/>
      <c r="J334" s="1160"/>
      <c r="K334" s="1160"/>
      <c r="L334" s="1160"/>
      <c r="M334" s="1160"/>
      <c r="N334" s="1139"/>
      <c r="O334" s="1140"/>
      <c r="P334" s="1140"/>
      <c r="Q334" s="1140"/>
      <c r="R334" s="1140"/>
      <c r="S334" s="1141"/>
    </row>
    <row r="335" spans="1:128" s="279" customFormat="1" ht="15" customHeight="1">
      <c r="A335" s="1142" t="s">
        <v>811</v>
      </c>
      <c r="B335" s="1142"/>
      <c r="C335" s="1142"/>
      <c r="D335" s="1142"/>
      <c r="E335" s="1129" t="s">
        <v>812</v>
      </c>
      <c r="F335" s="1129"/>
      <c r="G335" s="2423"/>
      <c r="H335" s="2424"/>
      <c r="I335" s="2424"/>
      <c r="J335" s="2424"/>
      <c r="K335" s="2424"/>
      <c r="L335" s="2424"/>
      <c r="M335" s="2424"/>
      <c r="N335" s="2424"/>
      <c r="O335" s="2424"/>
      <c r="P335" s="2424"/>
      <c r="Q335" s="2424"/>
      <c r="R335" s="2424"/>
      <c r="S335" s="2425"/>
    </row>
    <row r="336" spans="1:128" s="279" customFormat="1" ht="15" customHeight="1">
      <c r="A336" s="1142"/>
      <c r="B336" s="1142"/>
      <c r="C336" s="1142"/>
      <c r="D336" s="1142"/>
      <c r="E336" s="1129"/>
      <c r="F336" s="1129"/>
      <c r="G336" s="1133"/>
      <c r="H336" s="1134"/>
      <c r="I336" s="1134"/>
      <c r="J336" s="1134"/>
      <c r="K336" s="1134"/>
      <c r="L336" s="1134"/>
      <c r="M336" s="1134"/>
      <c r="N336" s="1134"/>
      <c r="O336" s="1134"/>
      <c r="P336" s="1134"/>
      <c r="Q336" s="1134"/>
      <c r="R336" s="1134"/>
      <c r="S336" s="1135"/>
    </row>
    <row r="337" spans="1:26" s="279" customFormat="1" ht="15" customHeight="1">
      <c r="A337" s="1142"/>
      <c r="B337" s="1142"/>
      <c r="C337" s="1142"/>
      <c r="D337" s="1142"/>
      <c r="E337" s="1129" t="s">
        <v>813</v>
      </c>
      <c r="F337" s="1129"/>
      <c r="G337" s="2423"/>
      <c r="H337" s="2424"/>
      <c r="I337" s="2424"/>
      <c r="J337" s="2424"/>
      <c r="K337" s="2424"/>
      <c r="L337" s="2424"/>
      <c r="M337" s="2425"/>
      <c r="N337" s="2420" t="s">
        <v>807</v>
      </c>
      <c r="O337" s="2421"/>
      <c r="P337" s="2421"/>
      <c r="Q337" s="2421"/>
      <c r="R337" s="2421"/>
      <c r="S337" s="2422"/>
    </row>
    <row r="338" spans="1:26">
      <c r="A338" s="1142"/>
      <c r="B338" s="1142"/>
      <c r="C338" s="1142"/>
      <c r="D338" s="1142"/>
      <c r="E338" s="1129"/>
      <c r="F338" s="1129"/>
      <c r="G338" s="1133"/>
      <c r="H338" s="1134"/>
      <c r="I338" s="1134"/>
      <c r="J338" s="1134"/>
      <c r="K338" s="1134"/>
      <c r="L338" s="1134"/>
      <c r="M338" s="1135"/>
      <c r="N338" s="1139"/>
      <c r="O338" s="1140"/>
      <c r="P338" s="1140"/>
      <c r="Q338" s="1140"/>
      <c r="R338" s="1140"/>
      <c r="S338" s="1141"/>
    </row>
    <row r="340" spans="1:26">
      <c r="A340" s="1172" t="s">
        <v>814</v>
      </c>
      <c r="B340" s="1172"/>
      <c r="C340" s="1172"/>
      <c r="D340" s="1172"/>
      <c r="E340" s="1172"/>
      <c r="F340" s="1172"/>
      <c r="G340" s="1172"/>
    </row>
    <row r="341" spans="1:26">
      <c r="A341" s="1172"/>
      <c r="B341" s="1172"/>
      <c r="C341" s="1172"/>
      <c r="D341" s="1172"/>
      <c r="E341" s="1173"/>
      <c r="F341" s="1173"/>
      <c r="G341" s="1173"/>
    </row>
    <row r="342" spans="1:26" ht="12" customHeight="1">
      <c r="A342" s="2417" t="s">
        <v>815</v>
      </c>
      <c r="B342" s="2418"/>
      <c r="C342" s="2418"/>
      <c r="D342" s="2419"/>
      <c r="E342" s="2415"/>
      <c r="F342" s="2415"/>
      <c r="G342" s="2415"/>
      <c r="H342" s="2415"/>
      <c r="I342" s="2415"/>
      <c r="J342" s="2415"/>
      <c r="K342" s="2415"/>
      <c r="L342" s="2415"/>
      <c r="M342" s="2415"/>
      <c r="N342" s="2415"/>
      <c r="O342" s="2415"/>
      <c r="P342" s="2415"/>
      <c r="Q342" s="2415"/>
      <c r="R342" s="2415"/>
      <c r="S342" s="2416"/>
      <c r="T342" s="1174"/>
      <c r="U342" s="1175"/>
      <c r="V342" s="1175"/>
      <c r="W342" s="1175"/>
      <c r="X342" s="1175"/>
      <c r="Y342" s="1175"/>
      <c r="Z342" s="1175"/>
    </row>
    <row r="343" spans="1:26">
      <c r="A343" s="1164"/>
      <c r="B343" s="1165"/>
      <c r="C343" s="1165"/>
      <c r="D343" s="1166"/>
      <c r="E343" s="1167"/>
      <c r="F343" s="1167"/>
      <c r="G343" s="1167"/>
      <c r="H343" s="1167"/>
      <c r="I343" s="1167"/>
      <c r="J343" s="1167"/>
      <c r="K343" s="1167"/>
      <c r="L343" s="1167"/>
      <c r="M343" s="1167"/>
      <c r="N343" s="1167"/>
      <c r="O343" s="1167"/>
      <c r="P343" s="1167"/>
      <c r="Q343" s="1167"/>
      <c r="R343" s="1167"/>
      <c r="S343" s="1168"/>
      <c r="T343" s="1176"/>
      <c r="U343" s="1175"/>
      <c r="V343" s="1175"/>
      <c r="W343" s="1175"/>
      <c r="X343" s="1175"/>
      <c r="Y343" s="1175"/>
      <c r="Z343" s="1175"/>
    </row>
    <row r="344" spans="1:26" ht="20.25" customHeight="1">
      <c r="A344" s="1164"/>
      <c r="B344" s="1165"/>
      <c r="C344" s="1165"/>
      <c r="D344" s="1166"/>
      <c r="E344" s="1148"/>
      <c r="F344" s="1148"/>
      <c r="G344" s="1148"/>
      <c r="H344" s="1148"/>
      <c r="I344" s="1148"/>
      <c r="J344" s="1148"/>
      <c r="K344" s="1148"/>
      <c r="L344" s="1148"/>
      <c r="M344" s="1148"/>
      <c r="N344" s="1148"/>
      <c r="O344" s="1148"/>
      <c r="P344" s="1148"/>
      <c r="Q344" s="1148"/>
      <c r="R344" s="1148"/>
      <c r="S344" s="1149"/>
      <c r="T344" s="1176"/>
      <c r="U344" s="1175"/>
      <c r="V344" s="1175"/>
      <c r="W344" s="1175"/>
      <c r="X344" s="1175"/>
      <c r="Y344" s="1175"/>
      <c r="Z344" s="1175"/>
    </row>
    <row r="345" spans="1:26" ht="13.5" customHeight="1">
      <c r="A345" s="175"/>
      <c r="B345" s="2417" t="s">
        <v>816</v>
      </c>
      <c r="C345" s="2418"/>
      <c r="D345" s="2419"/>
      <c r="E345" s="2415"/>
      <c r="F345" s="2415"/>
      <c r="G345" s="2415"/>
      <c r="H345" s="2415"/>
      <c r="I345" s="2415"/>
      <c r="J345" s="2415"/>
      <c r="K345" s="2415"/>
      <c r="L345" s="2415"/>
      <c r="M345" s="2415"/>
      <c r="N345" s="2415"/>
      <c r="O345" s="2415"/>
      <c r="P345" s="2415"/>
      <c r="Q345" s="2415"/>
      <c r="R345" s="2415"/>
      <c r="S345" s="2416"/>
      <c r="T345" s="1176"/>
      <c r="U345" s="1175"/>
      <c r="V345" s="1175"/>
      <c r="W345" s="1175"/>
      <c r="X345" s="1175"/>
      <c r="Y345" s="1175"/>
      <c r="Z345" s="1175"/>
    </row>
    <row r="346" spans="1:26">
      <c r="A346" s="175"/>
      <c r="B346" s="1164"/>
      <c r="C346" s="1165"/>
      <c r="D346" s="1166"/>
      <c r="E346" s="1167"/>
      <c r="F346" s="1167"/>
      <c r="G346" s="1167"/>
      <c r="H346" s="1167"/>
      <c r="I346" s="1167"/>
      <c r="J346" s="1167"/>
      <c r="K346" s="1167"/>
      <c r="L346" s="1167"/>
      <c r="M346" s="1167"/>
      <c r="N346" s="1167"/>
      <c r="O346" s="1167"/>
      <c r="P346" s="1167"/>
      <c r="Q346" s="1167"/>
      <c r="R346" s="1167"/>
      <c r="S346" s="1168"/>
    </row>
    <row r="347" spans="1:26" ht="30" customHeight="1">
      <c r="A347" s="176"/>
      <c r="B347" s="1169"/>
      <c r="C347" s="1170"/>
      <c r="D347" s="1171"/>
      <c r="E347" s="1148"/>
      <c r="F347" s="1148"/>
      <c r="G347" s="1148"/>
      <c r="H347" s="1148"/>
      <c r="I347" s="1148"/>
      <c r="J347" s="1148"/>
      <c r="K347" s="1148"/>
      <c r="L347" s="1148"/>
      <c r="M347" s="1148"/>
      <c r="N347" s="1148"/>
      <c r="O347" s="1148"/>
      <c r="P347" s="1148"/>
      <c r="Q347" s="1148"/>
      <c r="R347" s="1148"/>
      <c r="S347" s="1149"/>
    </row>
    <row r="348" spans="1:26">
      <c r="A348" s="2417" t="s">
        <v>817</v>
      </c>
      <c r="B348" s="2418"/>
      <c r="C348" s="2418"/>
      <c r="D348" s="2419"/>
      <c r="E348" s="2415"/>
      <c r="F348" s="2415"/>
      <c r="G348" s="2415"/>
      <c r="H348" s="2415"/>
      <c r="I348" s="2415"/>
      <c r="J348" s="2415"/>
      <c r="K348" s="2415"/>
      <c r="L348" s="2415"/>
      <c r="M348" s="2415"/>
      <c r="N348" s="2415"/>
      <c r="O348" s="2415"/>
      <c r="P348" s="2415"/>
      <c r="Q348" s="2415"/>
      <c r="R348" s="2415"/>
      <c r="S348" s="2416"/>
    </row>
    <row r="349" spans="1:26">
      <c r="A349" s="1164"/>
      <c r="B349" s="1165"/>
      <c r="C349" s="1165"/>
      <c r="D349" s="1166"/>
      <c r="E349" s="1167"/>
      <c r="F349" s="1167"/>
      <c r="G349" s="1167"/>
      <c r="H349" s="1167"/>
      <c r="I349" s="1167"/>
      <c r="J349" s="1167"/>
      <c r="K349" s="1167"/>
      <c r="L349" s="1167"/>
      <c r="M349" s="1167"/>
      <c r="N349" s="1167"/>
      <c r="O349" s="1167"/>
      <c r="P349" s="1167"/>
      <c r="Q349" s="1167"/>
      <c r="R349" s="1167"/>
      <c r="S349" s="1168"/>
    </row>
    <row r="350" spans="1:26" ht="22.5" customHeight="1">
      <c r="A350" s="1164"/>
      <c r="B350" s="1165"/>
      <c r="C350" s="1165"/>
      <c r="D350" s="1166"/>
      <c r="E350" s="1148"/>
      <c r="F350" s="1148"/>
      <c r="G350" s="1148"/>
      <c r="H350" s="1148"/>
      <c r="I350" s="1148"/>
      <c r="J350" s="1148"/>
      <c r="K350" s="1148"/>
      <c r="L350" s="1148"/>
      <c r="M350" s="1148"/>
      <c r="N350" s="1148"/>
      <c r="O350" s="1148"/>
      <c r="P350" s="1148"/>
      <c r="Q350" s="1148"/>
      <c r="R350" s="1148"/>
      <c r="S350" s="1149"/>
    </row>
    <row r="351" spans="1:26" ht="12" customHeight="1">
      <c r="A351" s="175"/>
      <c r="B351" s="2417" t="s">
        <v>818</v>
      </c>
      <c r="C351" s="2418"/>
      <c r="D351" s="2419"/>
      <c r="E351" s="2415"/>
      <c r="F351" s="2415"/>
      <c r="G351" s="2415"/>
      <c r="H351" s="2415"/>
      <c r="I351" s="2415"/>
      <c r="J351" s="2415"/>
      <c r="K351" s="2415"/>
      <c r="L351" s="2415"/>
      <c r="M351" s="2415"/>
      <c r="N351" s="2415"/>
      <c r="O351" s="2415"/>
      <c r="P351" s="2415"/>
      <c r="Q351" s="2415"/>
      <c r="R351" s="2415"/>
      <c r="S351" s="2416"/>
    </row>
    <row r="352" spans="1:26">
      <c r="A352" s="175"/>
      <c r="B352" s="1164"/>
      <c r="C352" s="1165"/>
      <c r="D352" s="1166"/>
      <c r="E352" s="1167"/>
      <c r="F352" s="1167"/>
      <c r="G352" s="1167"/>
      <c r="H352" s="1167"/>
      <c r="I352" s="1167"/>
      <c r="J352" s="1167"/>
      <c r="K352" s="1167"/>
      <c r="L352" s="1167"/>
      <c r="M352" s="1167"/>
      <c r="N352" s="1167"/>
      <c r="O352" s="1167"/>
      <c r="P352" s="1167"/>
      <c r="Q352" s="1167"/>
      <c r="R352" s="1167"/>
      <c r="S352" s="1168"/>
    </row>
    <row r="353" spans="1:19" ht="18.75" customHeight="1">
      <c r="A353" s="176"/>
      <c r="B353" s="1169"/>
      <c r="C353" s="1170"/>
      <c r="D353" s="1171"/>
      <c r="E353" s="1148"/>
      <c r="F353" s="1148"/>
      <c r="G353" s="1148"/>
      <c r="H353" s="1148"/>
      <c r="I353" s="1148"/>
      <c r="J353" s="1148"/>
      <c r="K353" s="1148"/>
      <c r="L353" s="1148"/>
      <c r="M353" s="1148"/>
      <c r="N353" s="1148"/>
      <c r="O353" s="1148"/>
      <c r="P353" s="1148"/>
      <c r="Q353" s="1148"/>
      <c r="R353" s="1148"/>
      <c r="S353" s="1149"/>
    </row>
    <row r="355" spans="1:19" ht="15.75" customHeight="1">
      <c r="A355" s="177" t="s">
        <v>819</v>
      </c>
    </row>
    <row r="356" spans="1:19">
      <c r="A356" s="96" t="s">
        <v>820</v>
      </c>
    </row>
  </sheetData>
  <sheetProtection algorithmName="SHA-512" hashValue="aGefmbAfGkw2dkdMwEc1cusIR2TUUdckNnJJNM2i19UKxOYDUuseleMEjsIlazyCoFVUfbsLaB70mAGjw1BFiQ==" saltValue="mz8b8h+a66WCK5o/QoTbXQ=="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61" priority="1">
      <formula>$P$52="含んでいない"</formula>
    </cfRule>
  </conditionalFormatting>
  <conditionalFormatting sqref="E192:R192">
    <cfRule type="cellIs" dxfId="60" priority="7" operator="equal">
      <formula>"自動で入力されます"</formula>
    </cfRule>
  </conditionalFormatting>
  <conditionalFormatting sqref="F178">
    <cfRule type="expression" dxfId="59" priority="8">
      <formula>"P73=""なし"""</formula>
    </cfRule>
  </conditionalFormatting>
  <conditionalFormatting sqref="F58:R58">
    <cfRule type="expression" dxfId="58" priority="3">
      <formula>$E57="○"</formula>
    </cfRule>
  </conditionalFormatting>
  <conditionalFormatting sqref="H66:R66">
    <cfRule type="cellIs" dxfId="57" priority="6" operator="equal">
      <formula>"自動で入力されます"</formula>
    </cfRule>
  </conditionalFormatting>
  <conditionalFormatting sqref="H68:R68">
    <cfRule type="cellIs" dxfId="56" priority="5" operator="equal">
      <formula>"自動で入力されます"</formula>
    </cfRule>
  </conditionalFormatting>
  <conditionalFormatting sqref="N166">
    <cfRule type="cellIs" dxfId="55" priority="4" operator="equal">
      <formula>"「ロール対応表」シートと一致していないスキル項目があります"</formula>
    </cfRule>
  </conditionalFormatting>
  <conditionalFormatting sqref="O3 C7:R7 N8:P8 C8:C9">
    <cfRule type="cellIs" dxfId="54" priority="10" operator="equal">
      <formula>0</formula>
    </cfRule>
  </conditionalFormatting>
  <conditionalFormatting sqref="P52:R52">
    <cfRule type="expression" priority="2">
      <formula>$P$52="含んでいない"</formula>
    </cfRule>
  </conditionalFormatting>
  <conditionalFormatting sqref="Z174">
    <cfRule type="expression" dxfId="53" priority="9">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48:S350" xr:uid="{B8D9B7F7-BFBE-47E3-8A04-8E33E0D87CD3}">
      <formula1>"定期的に見直している,見直していない"</formula1>
    </dataValidation>
    <dataValidation type="list" allowBlank="1" showInputMessage="1" showErrorMessage="1" sqref="E342:S344" xr:uid="{7353790D-778D-4107-82A7-06F1A69919E3}">
      <formula1>"講座実績の検証を行っている,検証を行っていない"</formula1>
    </dataValidation>
    <dataValidation type="list" allowBlank="1" showInputMessage="1" showErrorMessage="1" sqref="E308:S309" xr:uid="{D757A1BD-6111-4EA1-819B-92029802629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E301BFBB-A5E6-4FC3-9153-2E06E8BF4CE6}"/>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FB472EE4-E452-4115-A465-DD86C70C6C2C}">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E3FCB0B-C649-4B2A-A26A-B2028E213D86}"/>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ロール対応表ｰ1004!$D$59:$S$59</xm:f>
          </x14:formula1>
          <xm:sqref>F51:R51</xm:sqref>
        </x14:dataValidation>
        <x14:dataValidation type="list" allowBlank="1" showInputMessage="1" showErrorMessage="1" xr:uid="{9DD641F8-68C6-4D86-A89F-DD9C1DF9C481}">
          <x14:formula1>
            <xm:f>ロール対応表ｰ1004!$D$58:$S$58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ロール対応表ｰ1004!$V$14:$V$56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E17" sqref="E17"/>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6" hidden="1" customWidth="1"/>
    <col min="24" max="24" width="0" style="13" hidden="1" customWidth="1"/>
    <col min="25" max="25" width="9" style="13" bestFit="1" customWidth="1"/>
    <col min="26" max="16384" width="9" style="13"/>
  </cols>
  <sheetData>
    <row r="1" spans="1:22" ht="28.5">
      <c r="A1" s="1629" t="s">
        <v>821</v>
      </c>
      <c r="B1" s="1629"/>
      <c r="C1" s="1629"/>
      <c r="D1" s="1629"/>
      <c r="E1" s="1629"/>
      <c r="F1" s="1629"/>
      <c r="G1" s="1629"/>
      <c r="H1" s="1629"/>
      <c r="I1" s="1629"/>
      <c r="J1" s="1629"/>
      <c r="K1" s="1629"/>
      <c r="L1" s="1629"/>
      <c r="M1" s="1629"/>
      <c r="N1" s="1629"/>
      <c r="O1" s="1629"/>
      <c r="P1" s="1629"/>
      <c r="Q1" s="1629"/>
      <c r="R1" s="1629"/>
      <c r="S1" s="1629"/>
    </row>
    <row r="2" spans="1:22" ht="12" customHeight="1">
      <c r="A2" s="12"/>
      <c r="B2" s="12"/>
      <c r="C2" s="12"/>
      <c r="D2" s="12"/>
      <c r="E2" s="12"/>
      <c r="F2" s="12"/>
      <c r="G2" s="12"/>
      <c r="H2" s="12"/>
      <c r="I2" s="12"/>
      <c r="J2" s="12"/>
      <c r="K2" s="12"/>
      <c r="L2" s="12"/>
      <c r="M2" s="12"/>
      <c r="N2" s="12"/>
      <c r="O2" s="12"/>
      <c r="P2" s="12"/>
      <c r="Q2" s="12"/>
      <c r="R2" s="12"/>
      <c r="S2" s="12"/>
    </row>
    <row r="3" spans="1:22" ht="19.5">
      <c r="A3" s="1643" t="s">
        <v>822</v>
      </c>
      <c r="B3" s="1643"/>
      <c r="C3" s="1643"/>
      <c r="D3" s="1643"/>
      <c r="E3" s="1643"/>
      <c r="F3" s="1643"/>
      <c r="G3" s="1643"/>
      <c r="H3" s="1643"/>
      <c r="I3" s="1643"/>
      <c r="J3" s="1643"/>
      <c r="K3" s="1643"/>
      <c r="L3" s="1643"/>
      <c r="M3" s="1643"/>
      <c r="N3" s="1643"/>
      <c r="O3" s="1643"/>
      <c r="P3" s="1643"/>
      <c r="Q3" s="1643"/>
      <c r="R3" s="1643"/>
      <c r="S3" s="1643"/>
      <c r="T3" s="305"/>
    </row>
    <row r="4" spans="1:22" ht="41.25" customHeight="1">
      <c r="A4" s="1641" t="s">
        <v>823</v>
      </c>
      <c r="B4" s="1641"/>
      <c r="C4" s="1641"/>
      <c r="D4" s="1641"/>
      <c r="E4" s="1641"/>
      <c r="F4" s="1641"/>
      <c r="G4" s="1641"/>
      <c r="H4" s="1641"/>
      <c r="I4" s="1641"/>
      <c r="J4" s="1641"/>
      <c r="K4" s="1641"/>
      <c r="L4" s="1641"/>
      <c r="M4" s="1641"/>
      <c r="N4" s="1641"/>
      <c r="O4" s="1641"/>
      <c r="P4" s="1641"/>
      <c r="Q4" s="1641"/>
      <c r="R4" s="1641"/>
      <c r="S4" s="1641"/>
    </row>
    <row r="5" spans="1:22" ht="18.75" customHeight="1">
      <c r="A5" s="1642" t="s">
        <v>824</v>
      </c>
      <c r="B5" s="1642"/>
      <c r="C5" s="1642"/>
      <c r="D5" s="1642"/>
      <c r="E5" s="1642"/>
      <c r="F5" s="1642"/>
      <c r="G5" s="1642"/>
      <c r="H5" s="1642"/>
      <c r="I5" s="1642"/>
      <c r="J5" s="1642"/>
      <c r="K5" s="1642"/>
      <c r="L5" s="1642"/>
      <c r="M5" s="1642"/>
      <c r="N5" s="1642"/>
      <c r="O5" s="1642"/>
      <c r="P5" s="1642"/>
      <c r="Q5" s="1642"/>
      <c r="R5" s="1642"/>
      <c r="S5" s="1642"/>
    </row>
    <row r="6" spans="1:22" ht="40.5" customHeight="1">
      <c r="A6" s="1640" t="s">
        <v>1013</v>
      </c>
      <c r="B6" s="1640"/>
      <c r="C6" s="1640"/>
      <c r="D6" s="1640"/>
      <c r="E6" s="1640"/>
      <c r="F6" s="1640"/>
      <c r="G6" s="1640"/>
      <c r="H6" s="1640"/>
      <c r="I6" s="1640"/>
      <c r="J6" s="1640"/>
      <c r="K6" s="1640"/>
      <c r="L6" s="1640"/>
      <c r="M6" s="1640"/>
      <c r="N6" s="1640"/>
      <c r="O6" s="1640"/>
      <c r="P6" s="1640"/>
      <c r="Q6" s="1640"/>
      <c r="R6" s="1640"/>
      <c r="S6" s="1640"/>
    </row>
    <row r="7" spans="1:22" ht="65.25" customHeight="1">
      <c r="A7" s="1640" t="s">
        <v>1014</v>
      </c>
      <c r="B7" s="1640"/>
      <c r="C7" s="1640"/>
      <c r="D7" s="1640"/>
      <c r="E7" s="1640"/>
      <c r="F7" s="1640"/>
      <c r="G7" s="1640"/>
      <c r="H7" s="1640"/>
      <c r="I7" s="1640"/>
      <c r="J7" s="1640"/>
      <c r="K7" s="1640"/>
      <c r="L7" s="1640"/>
      <c r="M7" s="1640"/>
      <c r="N7" s="1640"/>
      <c r="O7" s="1640"/>
      <c r="P7" s="1640"/>
      <c r="Q7" s="1640"/>
      <c r="R7" s="1640"/>
      <c r="S7" s="1640"/>
    </row>
    <row r="8" spans="1:22" ht="17.25" customHeight="1">
      <c r="A8" s="1644" t="s">
        <v>827</v>
      </c>
      <c r="B8" s="1644"/>
      <c r="C8" s="1644"/>
      <c r="D8" s="1644"/>
      <c r="E8" s="1644"/>
      <c r="F8" s="1644"/>
      <c r="G8" s="1644"/>
      <c r="H8" s="1644"/>
      <c r="I8" s="1644"/>
      <c r="J8" s="1644"/>
      <c r="K8" s="1644"/>
      <c r="L8" s="1644"/>
      <c r="M8" s="1644"/>
      <c r="N8" s="1644"/>
      <c r="O8" s="1644"/>
      <c r="P8" s="1644"/>
      <c r="Q8" s="1644"/>
      <c r="R8" s="1644"/>
      <c r="S8" s="1644"/>
    </row>
    <row r="9" spans="1:22" ht="27" customHeight="1">
      <c r="A9" s="1640" t="s">
        <v>1015</v>
      </c>
      <c r="B9" s="1640"/>
      <c r="C9" s="1640"/>
      <c r="D9" s="1640"/>
      <c r="E9" s="1640"/>
      <c r="F9" s="1640"/>
      <c r="G9" s="1640"/>
      <c r="H9" s="1640"/>
      <c r="I9" s="1640"/>
      <c r="J9" s="1640"/>
      <c r="K9" s="1640"/>
      <c r="L9" s="1640"/>
      <c r="M9" s="1640"/>
      <c r="N9" s="1640"/>
      <c r="O9" s="1640"/>
      <c r="P9" s="1640"/>
      <c r="Q9" s="1640"/>
      <c r="R9" s="1640"/>
      <c r="S9" s="1640"/>
    </row>
    <row r="10" spans="1:22" ht="18.75" thickBot="1">
      <c r="A10" s="356" t="s">
        <v>829</v>
      </c>
      <c r="B10" s="357"/>
      <c r="C10" s="357"/>
      <c r="D10" s="357"/>
      <c r="E10" s="357"/>
      <c r="F10" s="357"/>
      <c r="G10" s="357"/>
      <c r="H10" s="357"/>
      <c r="I10" s="357"/>
      <c r="J10" s="357"/>
      <c r="K10" s="357"/>
      <c r="L10" s="357"/>
      <c r="M10" s="357"/>
      <c r="N10" s="357"/>
      <c r="O10" s="357"/>
      <c r="P10" s="357"/>
      <c r="Q10" s="357"/>
      <c r="R10" s="357"/>
      <c r="S10" s="357"/>
    </row>
    <row r="11" spans="1:22" ht="21.75" customHeight="1" thickBot="1">
      <c r="A11" s="1630" t="s">
        <v>830</v>
      </c>
      <c r="B11" s="1631"/>
      <c r="C11" s="1631"/>
      <c r="D11" s="1632"/>
      <c r="E11" s="1636" t="s">
        <v>831</v>
      </c>
      <c r="F11" s="1637"/>
      <c r="G11" s="1638"/>
      <c r="H11" s="1636" t="s">
        <v>832</v>
      </c>
      <c r="I11" s="1637"/>
      <c r="J11" s="1638"/>
      <c r="K11" s="1636" t="s">
        <v>833</v>
      </c>
      <c r="L11" s="1637"/>
      <c r="M11" s="1638"/>
      <c r="N11" s="1636" t="s">
        <v>272</v>
      </c>
      <c r="O11" s="1637"/>
      <c r="P11" s="1637"/>
      <c r="Q11" s="1638"/>
      <c r="R11" s="1639" t="s">
        <v>273</v>
      </c>
      <c r="S11" s="1638"/>
    </row>
    <row r="12" spans="1:22" ht="131.25" customHeight="1">
      <c r="A12" s="1633"/>
      <c r="B12" s="1634"/>
      <c r="C12" s="1634"/>
      <c r="D12" s="1635"/>
      <c r="E12" s="378" t="s">
        <v>834</v>
      </c>
      <c r="F12" s="379" t="s">
        <v>835</v>
      </c>
      <c r="G12" s="380" t="s">
        <v>836</v>
      </c>
      <c r="H12" s="378" t="s">
        <v>837</v>
      </c>
      <c r="I12" s="379" t="s">
        <v>838</v>
      </c>
      <c r="J12" s="380" t="s">
        <v>839</v>
      </c>
      <c r="K12" s="378" t="s">
        <v>840</v>
      </c>
      <c r="L12" s="379" t="s">
        <v>841</v>
      </c>
      <c r="M12" s="381" t="s">
        <v>842</v>
      </c>
      <c r="N12" s="378" t="s">
        <v>843</v>
      </c>
      <c r="O12" s="379" t="s">
        <v>844</v>
      </c>
      <c r="P12" s="379" t="s">
        <v>845</v>
      </c>
      <c r="Q12" s="380" t="s">
        <v>846</v>
      </c>
      <c r="R12" s="378" t="s">
        <v>847</v>
      </c>
      <c r="S12" s="380" t="s">
        <v>848</v>
      </c>
    </row>
    <row r="13" spans="1:22">
      <c r="A13" s="14" t="s">
        <v>29</v>
      </c>
      <c r="B13" s="15" t="s">
        <v>30</v>
      </c>
      <c r="C13" s="15" t="s">
        <v>28</v>
      </c>
      <c r="D13" s="16" t="s">
        <v>849</v>
      </c>
      <c r="E13" s="17" t="s">
        <v>850</v>
      </c>
      <c r="F13" s="17"/>
      <c r="G13" s="17"/>
      <c r="H13" s="17"/>
      <c r="I13" s="17"/>
      <c r="J13" s="17"/>
      <c r="K13" s="17"/>
      <c r="L13" s="17"/>
      <c r="M13" s="17"/>
      <c r="N13" s="17"/>
      <c r="O13" s="17"/>
      <c r="P13" s="17"/>
      <c r="Q13" s="17"/>
      <c r="R13" s="17"/>
      <c r="S13" s="18"/>
    </row>
    <row r="14" spans="1:22" ht="13.5" customHeight="1">
      <c r="A14" s="1627" t="s">
        <v>60</v>
      </c>
      <c r="B14" s="1624" t="s">
        <v>61</v>
      </c>
      <c r="C14" s="375" t="s">
        <v>59</v>
      </c>
      <c r="D14" s="302"/>
      <c r="E14" s="19" t="s">
        <v>851</v>
      </c>
      <c r="F14" s="19" t="s">
        <v>851</v>
      </c>
      <c r="G14" s="20" t="s">
        <v>852</v>
      </c>
      <c r="H14" s="20" t="s">
        <v>853</v>
      </c>
      <c r="I14" s="20" t="s">
        <v>852</v>
      </c>
      <c r="J14" s="20" t="s">
        <v>852</v>
      </c>
      <c r="K14" s="20" t="s">
        <v>853</v>
      </c>
      <c r="L14" s="20" t="s">
        <v>852</v>
      </c>
      <c r="M14" s="20" t="s">
        <v>852</v>
      </c>
      <c r="N14" s="20" t="s">
        <v>852</v>
      </c>
      <c r="O14" s="20" t="s">
        <v>852</v>
      </c>
      <c r="P14" s="20" t="s">
        <v>852</v>
      </c>
      <c r="Q14" s="20" t="s">
        <v>852</v>
      </c>
      <c r="R14" s="20" t="s">
        <v>853</v>
      </c>
      <c r="S14" s="21" t="s">
        <v>854</v>
      </c>
      <c r="T14" s="28" t="str">
        <f>IF(D14=U14,"",$D$61)</f>
        <v/>
      </c>
      <c r="U14" s="306" t="str">
        <f>IF(COUNTIF(個票ｰ1004!$U$76:$U$165,$C14),"○","")</f>
        <v/>
      </c>
      <c r="V14" s="306" t="str">
        <f>IF(D14="○",C14,"")</f>
        <v/>
      </c>
    </row>
    <row r="15" spans="1:22" ht="14.25">
      <c r="A15" s="1627"/>
      <c r="B15" s="1624"/>
      <c r="C15" s="376" t="s">
        <v>84</v>
      </c>
      <c r="D15" s="302"/>
      <c r="E15" s="19" t="s">
        <v>851</v>
      </c>
      <c r="F15" s="19" t="s">
        <v>851</v>
      </c>
      <c r="G15" s="20" t="s">
        <v>852</v>
      </c>
      <c r="H15" s="20" t="s">
        <v>853</v>
      </c>
      <c r="I15" s="20" t="s">
        <v>854</v>
      </c>
      <c r="J15" s="20" t="s">
        <v>852</v>
      </c>
      <c r="K15" s="20" t="s">
        <v>854</v>
      </c>
      <c r="L15" s="20" t="s">
        <v>854</v>
      </c>
      <c r="M15" s="20" t="s">
        <v>854</v>
      </c>
      <c r="N15" s="20" t="s">
        <v>853</v>
      </c>
      <c r="O15" s="20" t="s">
        <v>854</v>
      </c>
      <c r="P15" s="20" t="s">
        <v>854</v>
      </c>
      <c r="Q15" s="20" t="s">
        <v>854</v>
      </c>
      <c r="R15" s="20" t="s">
        <v>854</v>
      </c>
      <c r="S15" s="21" t="s">
        <v>854</v>
      </c>
      <c r="T15" s="28" t="str">
        <f t="shared" ref="T15:T56" si="0">IF(D15=U15,"",$D$61)</f>
        <v/>
      </c>
      <c r="U15" s="306" t="str">
        <f>IF(COUNTIF(個票ｰ1004!$U$76:$U$165,$C15),"○","")</f>
        <v/>
      </c>
      <c r="V15" s="306" t="str">
        <f t="shared" ref="V15:V56" si="1">IF(D15="○",C15,"")</f>
        <v/>
      </c>
    </row>
    <row r="16" spans="1:22" ht="14.25">
      <c r="A16" s="1627"/>
      <c r="B16" s="1624"/>
      <c r="C16" s="376" t="s">
        <v>97</v>
      </c>
      <c r="D16" s="302"/>
      <c r="E16" s="19" t="s">
        <v>851</v>
      </c>
      <c r="F16" s="19" t="s">
        <v>851</v>
      </c>
      <c r="G16" s="19" t="s">
        <v>851</v>
      </c>
      <c r="H16" s="20" t="s">
        <v>853</v>
      </c>
      <c r="I16" s="20" t="s">
        <v>852</v>
      </c>
      <c r="J16" s="20" t="s">
        <v>852</v>
      </c>
      <c r="K16" s="20" t="s">
        <v>854</v>
      </c>
      <c r="L16" s="20" t="s">
        <v>854</v>
      </c>
      <c r="M16" s="20" t="s">
        <v>854</v>
      </c>
      <c r="N16" s="20" t="s">
        <v>852</v>
      </c>
      <c r="O16" s="20" t="s">
        <v>852</v>
      </c>
      <c r="P16" s="20" t="s">
        <v>852</v>
      </c>
      <c r="Q16" s="20" t="s">
        <v>852</v>
      </c>
      <c r="R16" s="20" t="s">
        <v>853</v>
      </c>
      <c r="S16" s="21" t="s">
        <v>854</v>
      </c>
      <c r="T16" s="28" t="str">
        <f t="shared" si="0"/>
        <v/>
      </c>
      <c r="U16" s="306" t="str">
        <f>IF(COUNTIF(個票ｰ1004!$U$76:$U$165,$C16),"○","")</f>
        <v/>
      </c>
      <c r="V16" s="306" t="str">
        <f t="shared" si="1"/>
        <v/>
      </c>
    </row>
    <row r="17" spans="1:22" ht="14.25">
      <c r="A17" s="1627"/>
      <c r="B17" s="1624"/>
      <c r="C17" s="376" t="s">
        <v>107</v>
      </c>
      <c r="D17" s="302"/>
      <c r="E17" s="19" t="s">
        <v>851</v>
      </c>
      <c r="F17" s="19" t="s">
        <v>851</v>
      </c>
      <c r="G17" s="20" t="s">
        <v>854</v>
      </c>
      <c r="H17" s="20" t="s">
        <v>854</v>
      </c>
      <c r="I17" s="20" t="s">
        <v>852</v>
      </c>
      <c r="J17" s="20" t="s">
        <v>852</v>
      </c>
      <c r="K17" s="20" t="s">
        <v>854</v>
      </c>
      <c r="L17" s="20" t="s">
        <v>854</v>
      </c>
      <c r="M17" s="20" t="s">
        <v>853</v>
      </c>
      <c r="N17" s="20" t="s">
        <v>854</v>
      </c>
      <c r="O17" s="20" t="s">
        <v>854</v>
      </c>
      <c r="P17" s="20" t="s">
        <v>854</v>
      </c>
      <c r="Q17" s="20" t="s">
        <v>853</v>
      </c>
      <c r="R17" s="20" t="s">
        <v>854</v>
      </c>
      <c r="S17" s="21" t="s">
        <v>854</v>
      </c>
      <c r="T17" s="28" t="str">
        <f t="shared" si="0"/>
        <v/>
      </c>
      <c r="U17" s="306" t="str">
        <f>IF(COUNTIF(個票ｰ1004!$U$76:$U$165,$C17),"○","")</f>
        <v/>
      </c>
      <c r="V17" s="306" t="str">
        <f t="shared" si="1"/>
        <v/>
      </c>
    </row>
    <row r="18" spans="1:22" ht="14.25">
      <c r="A18" s="1627"/>
      <c r="B18" s="1624"/>
      <c r="C18" s="376" t="s">
        <v>855</v>
      </c>
      <c r="D18" s="302"/>
      <c r="E18" s="19" t="s">
        <v>851</v>
      </c>
      <c r="F18" s="19" t="s">
        <v>851</v>
      </c>
      <c r="G18" s="20" t="s">
        <v>854</v>
      </c>
      <c r="H18" s="20" t="s">
        <v>854</v>
      </c>
      <c r="I18" s="20" t="s">
        <v>852</v>
      </c>
      <c r="J18" s="20" t="s">
        <v>852</v>
      </c>
      <c r="K18" s="20" t="s">
        <v>854</v>
      </c>
      <c r="L18" s="20" t="s">
        <v>852</v>
      </c>
      <c r="M18" s="20" t="s">
        <v>853</v>
      </c>
      <c r="N18" s="20" t="s">
        <v>852</v>
      </c>
      <c r="O18" s="20" t="s">
        <v>854</v>
      </c>
      <c r="P18" s="20" t="s">
        <v>852</v>
      </c>
      <c r="Q18" s="20" t="s">
        <v>852</v>
      </c>
      <c r="R18" s="20" t="s">
        <v>854</v>
      </c>
      <c r="S18" s="21" t="s">
        <v>854</v>
      </c>
      <c r="T18" s="28" t="str">
        <f t="shared" si="0"/>
        <v/>
      </c>
      <c r="U18" s="306" t="str">
        <f>IF(COUNTIF(個票ｰ1004!$U$76:$U$165,$C18),"○","")</f>
        <v/>
      </c>
      <c r="V18" s="306" t="str">
        <f t="shared" si="1"/>
        <v/>
      </c>
    </row>
    <row r="19" spans="1:22" ht="14.25">
      <c r="A19" s="1627"/>
      <c r="B19" s="1624"/>
      <c r="C19" s="376" t="s">
        <v>124</v>
      </c>
      <c r="D19" s="302"/>
      <c r="E19" s="20" t="s">
        <v>853</v>
      </c>
      <c r="F19" s="20" t="s">
        <v>853</v>
      </c>
      <c r="G19" s="20" t="s">
        <v>853</v>
      </c>
      <c r="H19" s="20" t="s">
        <v>854</v>
      </c>
      <c r="I19" s="20" t="s">
        <v>854</v>
      </c>
      <c r="J19" s="20" t="s">
        <v>854</v>
      </c>
      <c r="K19" s="20" t="s">
        <v>853</v>
      </c>
      <c r="L19" s="20" t="s">
        <v>854</v>
      </c>
      <c r="M19" s="20" t="s">
        <v>854</v>
      </c>
      <c r="N19" s="20" t="s">
        <v>853</v>
      </c>
      <c r="O19" s="20" t="s">
        <v>853</v>
      </c>
      <c r="P19" s="20" t="s">
        <v>853</v>
      </c>
      <c r="Q19" s="20" t="s">
        <v>854</v>
      </c>
      <c r="R19" s="20" t="s">
        <v>853</v>
      </c>
      <c r="S19" s="21" t="s">
        <v>854</v>
      </c>
      <c r="T19" s="28" t="str">
        <f t="shared" si="0"/>
        <v/>
      </c>
      <c r="U19" s="306" t="str">
        <f>IF(COUNTIF(個票ｰ1004!$U$76:$U$165,$C19),"○","")</f>
        <v/>
      </c>
      <c r="V19" s="306" t="str">
        <f t="shared" si="1"/>
        <v/>
      </c>
    </row>
    <row r="20" spans="1:22" ht="14.25">
      <c r="A20" s="1627"/>
      <c r="B20" s="1624" t="s">
        <v>856</v>
      </c>
      <c r="C20" s="376" t="s">
        <v>130</v>
      </c>
      <c r="D20" s="302"/>
      <c r="E20" s="19" t="s">
        <v>851</v>
      </c>
      <c r="F20" s="19" t="s">
        <v>851</v>
      </c>
      <c r="G20" s="20" t="s">
        <v>854</v>
      </c>
      <c r="H20" s="20" t="s">
        <v>853</v>
      </c>
      <c r="I20" s="20" t="s">
        <v>852</v>
      </c>
      <c r="J20" s="20" t="s">
        <v>852</v>
      </c>
      <c r="K20" s="20" t="s">
        <v>853</v>
      </c>
      <c r="L20" s="20" t="s">
        <v>852</v>
      </c>
      <c r="M20" s="20" t="s">
        <v>852</v>
      </c>
      <c r="N20" s="20" t="s">
        <v>852</v>
      </c>
      <c r="O20" s="20" t="s">
        <v>852</v>
      </c>
      <c r="P20" s="20" t="s">
        <v>852</v>
      </c>
      <c r="Q20" s="20" t="s">
        <v>852</v>
      </c>
      <c r="R20" s="20" t="s">
        <v>854</v>
      </c>
      <c r="S20" s="21" t="s">
        <v>852</v>
      </c>
      <c r="T20" s="28" t="str">
        <f t="shared" si="0"/>
        <v/>
      </c>
      <c r="U20" s="306" t="str">
        <f>IF(COUNTIF(個票ｰ1004!$U$76:$U$165,$C20),"○","")</f>
        <v/>
      </c>
      <c r="V20" s="306" t="str">
        <f t="shared" si="1"/>
        <v/>
      </c>
    </row>
    <row r="21" spans="1:22" ht="14.25">
      <c r="A21" s="1627"/>
      <c r="B21" s="1624"/>
      <c r="C21" s="376" t="s">
        <v>137</v>
      </c>
      <c r="D21" s="302"/>
      <c r="E21" s="19" t="s">
        <v>851</v>
      </c>
      <c r="F21" s="19" t="s">
        <v>851</v>
      </c>
      <c r="G21" s="20" t="s">
        <v>852</v>
      </c>
      <c r="H21" s="20" t="s">
        <v>853</v>
      </c>
      <c r="I21" s="20" t="s">
        <v>852</v>
      </c>
      <c r="J21" s="20" t="s">
        <v>852</v>
      </c>
      <c r="K21" s="20" t="s">
        <v>853</v>
      </c>
      <c r="L21" s="20" t="s">
        <v>854</v>
      </c>
      <c r="M21" s="20" t="s">
        <v>852</v>
      </c>
      <c r="N21" s="20" t="s">
        <v>852</v>
      </c>
      <c r="O21" s="20" t="s">
        <v>852</v>
      </c>
      <c r="P21" s="20" t="s">
        <v>852</v>
      </c>
      <c r="Q21" s="20" t="s">
        <v>852</v>
      </c>
      <c r="R21" s="20" t="s">
        <v>854</v>
      </c>
      <c r="S21" s="21" t="s">
        <v>852</v>
      </c>
      <c r="T21" s="28" t="str">
        <f t="shared" si="0"/>
        <v/>
      </c>
      <c r="U21" s="306" t="str">
        <f>IF(COUNTIF(個票ｰ1004!$U$76:$U$165,$C21),"○","")</f>
        <v/>
      </c>
      <c r="V21" s="306" t="str">
        <f t="shared" si="1"/>
        <v/>
      </c>
    </row>
    <row r="22" spans="1:22" ht="14.25">
      <c r="A22" s="1627"/>
      <c r="B22" s="1624"/>
      <c r="C22" s="376" t="s">
        <v>143</v>
      </c>
      <c r="D22" s="302"/>
      <c r="E22" s="19" t="s">
        <v>851</v>
      </c>
      <c r="F22" s="19" t="s">
        <v>851</v>
      </c>
      <c r="G22" s="20" t="s">
        <v>854</v>
      </c>
      <c r="H22" s="20" t="s">
        <v>853</v>
      </c>
      <c r="I22" s="20" t="s">
        <v>852</v>
      </c>
      <c r="J22" s="20" t="s">
        <v>852</v>
      </c>
      <c r="K22" s="20" t="s">
        <v>853</v>
      </c>
      <c r="L22" s="20" t="s">
        <v>854</v>
      </c>
      <c r="M22" s="20" t="s">
        <v>854</v>
      </c>
      <c r="N22" s="20" t="s">
        <v>854</v>
      </c>
      <c r="O22" s="20" t="s">
        <v>854</v>
      </c>
      <c r="P22" s="20" t="s">
        <v>852</v>
      </c>
      <c r="Q22" s="20" t="s">
        <v>852</v>
      </c>
      <c r="R22" s="20" t="s">
        <v>854</v>
      </c>
      <c r="S22" s="21" t="s">
        <v>852</v>
      </c>
      <c r="T22" s="28" t="str">
        <f t="shared" si="0"/>
        <v/>
      </c>
      <c r="U22" s="306" t="str">
        <f>IF(COUNTIF(個票ｰ1004!$U$76:$U$165,$C22),"○","")</f>
        <v/>
      </c>
      <c r="V22" s="306" t="str">
        <f t="shared" si="1"/>
        <v/>
      </c>
    </row>
    <row r="23" spans="1:22" ht="14.25">
      <c r="A23" s="1627"/>
      <c r="B23" s="1624"/>
      <c r="C23" s="376" t="s">
        <v>857</v>
      </c>
      <c r="D23" s="302"/>
      <c r="E23" s="19" t="s">
        <v>851</v>
      </c>
      <c r="F23" s="19" t="s">
        <v>851</v>
      </c>
      <c r="G23" s="20" t="s">
        <v>854</v>
      </c>
      <c r="H23" s="20" t="s">
        <v>853</v>
      </c>
      <c r="I23" s="20" t="s">
        <v>852</v>
      </c>
      <c r="J23" s="20" t="s">
        <v>852</v>
      </c>
      <c r="K23" s="20" t="s">
        <v>853</v>
      </c>
      <c r="L23" s="20" t="s">
        <v>854</v>
      </c>
      <c r="M23" s="20" t="s">
        <v>852</v>
      </c>
      <c r="N23" s="20" t="s">
        <v>852</v>
      </c>
      <c r="O23" s="20" t="s">
        <v>852</v>
      </c>
      <c r="P23" s="20" t="s">
        <v>852</v>
      </c>
      <c r="Q23" s="20" t="s">
        <v>852</v>
      </c>
      <c r="R23" s="20" t="s">
        <v>854</v>
      </c>
      <c r="S23" s="21" t="s">
        <v>852</v>
      </c>
      <c r="T23" s="28" t="str">
        <f t="shared" si="0"/>
        <v/>
      </c>
      <c r="U23" s="306" t="str">
        <f>IF(COUNTIF(個票ｰ1004!$U$76:$U$165,$C23),"○","")</f>
        <v/>
      </c>
      <c r="V23" s="306" t="str">
        <f t="shared" si="1"/>
        <v/>
      </c>
    </row>
    <row r="24" spans="1:22" ht="14.25">
      <c r="A24" s="1627"/>
      <c r="B24" s="1624"/>
      <c r="C24" s="376" t="s">
        <v>153</v>
      </c>
      <c r="D24" s="302"/>
      <c r="E24" s="20" t="s">
        <v>853</v>
      </c>
      <c r="F24" s="20" t="s">
        <v>853</v>
      </c>
      <c r="G24" s="20" t="s">
        <v>852</v>
      </c>
      <c r="H24" s="20" t="s">
        <v>853</v>
      </c>
      <c r="I24" s="20" t="s">
        <v>853</v>
      </c>
      <c r="J24" s="20" t="s">
        <v>853</v>
      </c>
      <c r="K24" s="20" t="s">
        <v>854</v>
      </c>
      <c r="L24" s="20" t="s">
        <v>852</v>
      </c>
      <c r="M24" s="20" t="s">
        <v>852</v>
      </c>
      <c r="N24" s="20" t="s">
        <v>852</v>
      </c>
      <c r="O24" s="20" t="s">
        <v>852</v>
      </c>
      <c r="P24" s="20" t="s">
        <v>852</v>
      </c>
      <c r="Q24" s="20" t="s">
        <v>852</v>
      </c>
      <c r="R24" s="20" t="s">
        <v>854</v>
      </c>
      <c r="S24" s="21" t="s">
        <v>852</v>
      </c>
      <c r="T24" s="28" t="str">
        <f t="shared" si="0"/>
        <v/>
      </c>
      <c r="U24" s="306" t="str">
        <f>IF(COUNTIF(個票ｰ1004!$U$76:$U$165,$C24),"○","")</f>
        <v/>
      </c>
      <c r="V24" s="306" t="str">
        <f t="shared" si="1"/>
        <v/>
      </c>
    </row>
    <row r="25" spans="1:22" ht="14.25">
      <c r="A25" s="1627"/>
      <c r="B25" s="1624"/>
      <c r="C25" s="376" t="s">
        <v>156</v>
      </c>
      <c r="D25" s="302"/>
      <c r="E25" s="20" t="s">
        <v>853</v>
      </c>
      <c r="F25" s="20" t="s">
        <v>853</v>
      </c>
      <c r="G25" s="20" t="s">
        <v>852</v>
      </c>
      <c r="H25" s="20" t="s">
        <v>854</v>
      </c>
      <c r="I25" s="20" t="s">
        <v>854</v>
      </c>
      <c r="J25" s="20" t="s">
        <v>853</v>
      </c>
      <c r="K25" s="20" t="s">
        <v>854</v>
      </c>
      <c r="L25" s="20" t="s">
        <v>852</v>
      </c>
      <c r="M25" s="20" t="s">
        <v>852</v>
      </c>
      <c r="N25" s="20" t="s">
        <v>852</v>
      </c>
      <c r="O25" s="20" t="s">
        <v>852</v>
      </c>
      <c r="P25" s="20" t="s">
        <v>852</v>
      </c>
      <c r="Q25" s="20" t="s">
        <v>852</v>
      </c>
      <c r="R25" s="20" t="s">
        <v>854</v>
      </c>
      <c r="S25" s="21" t="s">
        <v>852</v>
      </c>
      <c r="T25" s="28" t="str">
        <f t="shared" si="0"/>
        <v/>
      </c>
      <c r="U25" s="306" t="str">
        <f>IF(COUNTIF(個票ｰ1004!$U$76:$U$165,$C25),"○","")</f>
        <v/>
      </c>
      <c r="V25" s="306" t="str">
        <f t="shared" si="1"/>
        <v/>
      </c>
    </row>
    <row r="26" spans="1:22" ht="14.25">
      <c r="A26" s="1627"/>
      <c r="B26" s="1624" t="s">
        <v>159</v>
      </c>
      <c r="C26" s="376" t="s">
        <v>158</v>
      </c>
      <c r="D26" s="302"/>
      <c r="E26" s="20" t="s">
        <v>853</v>
      </c>
      <c r="F26" s="20" t="s">
        <v>853</v>
      </c>
      <c r="G26" s="20" t="s">
        <v>854</v>
      </c>
      <c r="H26" s="19" t="s">
        <v>851</v>
      </c>
      <c r="I26" s="19" t="s">
        <v>851</v>
      </c>
      <c r="J26" s="20" t="s">
        <v>854</v>
      </c>
      <c r="K26" s="20" t="s">
        <v>853</v>
      </c>
      <c r="L26" s="20" t="s">
        <v>854</v>
      </c>
      <c r="M26" s="20" t="s">
        <v>854</v>
      </c>
      <c r="N26" s="20" t="s">
        <v>854</v>
      </c>
      <c r="O26" s="20" t="s">
        <v>854</v>
      </c>
      <c r="P26" s="20" t="s">
        <v>852</v>
      </c>
      <c r="Q26" s="20" t="s">
        <v>854</v>
      </c>
      <c r="R26" s="20" t="s">
        <v>854</v>
      </c>
      <c r="S26" s="21" t="s">
        <v>852</v>
      </c>
      <c r="T26" s="28" t="str">
        <f t="shared" si="0"/>
        <v/>
      </c>
      <c r="U26" s="306" t="str">
        <f>IF(COUNTIF(個票ｰ1004!$U$76:$U$165,$C26),"○","")</f>
        <v/>
      </c>
      <c r="V26" s="306" t="str">
        <f t="shared" si="1"/>
        <v/>
      </c>
    </row>
    <row r="27" spans="1:22" ht="14.25">
      <c r="A27" s="1627"/>
      <c r="B27" s="1624"/>
      <c r="C27" s="376" t="s">
        <v>161</v>
      </c>
      <c r="D27" s="302"/>
      <c r="E27" s="20" t="s">
        <v>853</v>
      </c>
      <c r="F27" s="20" t="s">
        <v>853</v>
      </c>
      <c r="G27" s="20" t="s">
        <v>854</v>
      </c>
      <c r="H27" s="19" t="s">
        <v>851</v>
      </c>
      <c r="I27" s="19" t="s">
        <v>851</v>
      </c>
      <c r="J27" s="20" t="s">
        <v>854</v>
      </c>
      <c r="K27" s="20" t="s">
        <v>853</v>
      </c>
      <c r="L27" s="20" t="s">
        <v>854</v>
      </c>
      <c r="M27" s="20" t="s">
        <v>854</v>
      </c>
      <c r="N27" s="20" t="s">
        <v>854</v>
      </c>
      <c r="O27" s="20" t="s">
        <v>854</v>
      </c>
      <c r="P27" s="20" t="s">
        <v>852</v>
      </c>
      <c r="Q27" s="20" t="s">
        <v>854</v>
      </c>
      <c r="R27" s="20" t="s">
        <v>854</v>
      </c>
      <c r="S27" s="21" t="s">
        <v>852</v>
      </c>
      <c r="T27" s="28" t="str">
        <f t="shared" si="0"/>
        <v/>
      </c>
      <c r="U27" s="306" t="str">
        <f>IF(COUNTIF(個票ｰ1004!$U$76:$U$165,$C27),"○","")</f>
        <v/>
      </c>
      <c r="V27" s="306" t="str">
        <f t="shared" si="1"/>
        <v/>
      </c>
    </row>
    <row r="28" spans="1:22" ht="14.25">
      <c r="A28" s="1627"/>
      <c r="B28" s="1624"/>
      <c r="C28" s="376" t="s">
        <v>163</v>
      </c>
      <c r="D28" s="302"/>
      <c r="E28" s="20" t="s">
        <v>852</v>
      </c>
      <c r="F28" s="20" t="s">
        <v>852</v>
      </c>
      <c r="G28" s="20" t="s">
        <v>852</v>
      </c>
      <c r="H28" s="20" t="s">
        <v>853</v>
      </c>
      <c r="I28" s="19" t="s">
        <v>851</v>
      </c>
      <c r="J28" s="20" t="s">
        <v>854</v>
      </c>
      <c r="K28" s="20" t="s">
        <v>854</v>
      </c>
      <c r="L28" s="20" t="s">
        <v>852</v>
      </c>
      <c r="M28" s="20" t="s">
        <v>854</v>
      </c>
      <c r="N28" s="20" t="s">
        <v>853</v>
      </c>
      <c r="O28" s="20" t="s">
        <v>852</v>
      </c>
      <c r="P28" s="20" t="s">
        <v>852</v>
      </c>
      <c r="Q28" s="20" t="s">
        <v>852</v>
      </c>
      <c r="R28" s="20" t="s">
        <v>854</v>
      </c>
      <c r="S28" s="21" t="s">
        <v>852</v>
      </c>
      <c r="T28" s="28" t="str">
        <f t="shared" si="0"/>
        <v/>
      </c>
      <c r="U28" s="306" t="str">
        <f>IF(COUNTIF(個票ｰ1004!$U$76:$U$165,$C28),"○","")</f>
        <v/>
      </c>
      <c r="V28" s="306" t="str">
        <f t="shared" si="1"/>
        <v/>
      </c>
    </row>
    <row r="29" spans="1:22" ht="14.25">
      <c r="A29" s="1627"/>
      <c r="B29" s="1624"/>
      <c r="C29" s="376" t="s">
        <v>165</v>
      </c>
      <c r="D29" s="302"/>
      <c r="E29" s="20" t="s">
        <v>854</v>
      </c>
      <c r="F29" s="20" t="s">
        <v>854</v>
      </c>
      <c r="G29" s="20" t="s">
        <v>854</v>
      </c>
      <c r="H29" s="19" t="s">
        <v>851</v>
      </c>
      <c r="I29" s="19" t="s">
        <v>851</v>
      </c>
      <c r="J29" s="20" t="s">
        <v>854</v>
      </c>
      <c r="K29" s="20" t="s">
        <v>853</v>
      </c>
      <c r="L29" s="20" t="s">
        <v>853</v>
      </c>
      <c r="M29" s="20" t="s">
        <v>854</v>
      </c>
      <c r="N29" s="20" t="s">
        <v>853</v>
      </c>
      <c r="O29" s="20" t="s">
        <v>852</v>
      </c>
      <c r="P29" s="20" t="s">
        <v>854</v>
      </c>
      <c r="Q29" s="20" t="s">
        <v>852</v>
      </c>
      <c r="R29" s="20" t="s">
        <v>854</v>
      </c>
      <c r="S29" s="21" t="s">
        <v>852</v>
      </c>
      <c r="T29" s="28" t="str">
        <f t="shared" si="0"/>
        <v/>
      </c>
      <c r="U29" s="306" t="str">
        <f>IF(COUNTIF(個票ｰ1004!$U$76:$U$165,$C29),"○","")</f>
        <v/>
      </c>
      <c r="V29" s="306" t="str">
        <f t="shared" si="1"/>
        <v/>
      </c>
    </row>
    <row r="30" spans="1:22" ht="14.25">
      <c r="A30" s="1627"/>
      <c r="B30" s="1624"/>
      <c r="C30" s="376" t="s">
        <v>167</v>
      </c>
      <c r="D30" s="302"/>
      <c r="E30" s="20" t="s">
        <v>852</v>
      </c>
      <c r="F30" s="20" t="s">
        <v>852</v>
      </c>
      <c r="G30" s="20" t="s">
        <v>852</v>
      </c>
      <c r="H30" s="20" t="s">
        <v>854</v>
      </c>
      <c r="I30" s="20" t="s">
        <v>854</v>
      </c>
      <c r="J30" s="19" t="s">
        <v>851</v>
      </c>
      <c r="K30" s="20" t="s">
        <v>852</v>
      </c>
      <c r="L30" s="20" t="s">
        <v>852</v>
      </c>
      <c r="M30" s="20" t="s">
        <v>852</v>
      </c>
      <c r="N30" s="20" t="s">
        <v>854</v>
      </c>
      <c r="O30" s="20" t="s">
        <v>852</v>
      </c>
      <c r="P30" s="20" t="s">
        <v>852</v>
      </c>
      <c r="Q30" s="20" t="s">
        <v>852</v>
      </c>
      <c r="R30" s="20" t="s">
        <v>854</v>
      </c>
      <c r="S30" s="21" t="s">
        <v>852</v>
      </c>
      <c r="T30" s="28" t="str">
        <f t="shared" si="0"/>
        <v/>
      </c>
      <c r="U30" s="306" t="str">
        <f>IF(COUNTIF(個票ｰ1004!$U$76:$U$165,$C30),"○","")</f>
        <v/>
      </c>
      <c r="V30" s="306" t="str">
        <f t="shared" si="1"/>
        <v/>
      </c>
    </row>
    <row r="31" spans="1:22" ht="13.5" customHeight="1">
      <c r="A31" s="1623" t="s">
        <v>170</v>
      </c>
      <c r="B31" s="1624" t="s">
        <v>858</v>
      </c>
      <c r="C31" s="376" t="s">
        <v>169</v>
      </c>
      <c r="D31" s="302"/>
      <c r="E31" s="20" t="s">
        <v>853</v>
      </c>
      <c r="F31" s="20" t="s">
        <v>853</v>
      </c>
      <c r="G31" s="20" t="s">
        <v>853</v>
      </c>
      <c r="H31" s="20" t="s">
        <v>854</v>
      </c>
      <c r="I31" s="20" t="s">
        <v>852</v>
      </c>
      <c r="J31" s="20" t="s">
        <v>852</v>
      </c>
      <c r="K31" s="19" t="s">
        <v>851</v>
      </c>
      <c r="L31" s="20" t="s">
        <v>853</v>
      </c>
      <c r="M31" s="20" t="s">
        <v>853</v>
      </c>
      <c r="N31" s="20" t="s">
        <v>853</v>
      </c>
      <c r="O31" s="20" t="s">
        <v>853</v>
      </c>
      <c r="P31" s="20" t="s">
        <v>853</v>
      </c>
      <c r="Q31" s="20" t="s">
        <v>853</v>
      </c>
      <c r="R31" s="20" t="s">
        <v>853</v>
      </c>
      <c r="S31" s="21" t="s">
        <v>854</v>
      </c>
      <c r="T31" s="28" t="str">
        <f t="shared" si="0"/>
        <v/>
      </c>
      <c r="U31" s="306" t="str">
        <f>IF(COUNTIF(個票ｰ1004!$U$76:$U$165,$C31),"○","")</f>
        <v/>
      </c>
      <c r="V31" s="306" t="str">
        <f t="shared" si="1"/>
        <v/>
      </c>
    </row>
    <row r="32" spans="1:22" ht="14.25">
      <c r="A32" s="1623"/>
      <c r="B32" s="1624"/>
      <c r="C32" s="376" t="s">
        <v>172</v>
      </c>
      <c r="D32" s="302"/>
      <c r="E32" s="20" t="s">
        <v>853</v>
      </c>
      <c r="F32" s="20" t="s">
        <v>853</v>
      </c>
      <c r="G32" s="20" t="s">
        <v>854</v>
      </c>
      <c r="H32" s="20" t="s">
        <v>854</v>
      </c>
      <c r="I32" s="20" t="s">
        <v>852</v>
      </c>
      <c r="J32" s="20" t="s">
        <v>852</v>
      </c>
      <c r="K32" s="19" t="s">
        <v>851</v>
      </c>
      <c r="L32" s="20" t="s">
        <v>854</v>
      </c>
      <c r="M32" s="20" t="s">
        <v>854</v>
      </c>
      <c r="N32" s="20" t="s">
        <v>854</v>
      </c>
      <c r="O32" s="20" t="s">
        <v>854</v>
      </c>
      <c r="P32" s="20" t="s">
        <v>854</v>
      </c>
      <c r="Q32" s="20" t="s">
        <v>854</v>
      </c>
      <c r="R32" s="20" t="s">
        <v>853</v>
      </c>
      <c r="S32" s="21" t="s">
        <v>854</v>
      </c>
      <c r="T32" s="28" t="str">
        <f t="shared" si="0"/>
        <v/>
      </c>
      <c r="U32" s="306" t="str">
        <f>IF(COUNTIF(個票ｰ1004!$U$76:$U$165,$C32),"○","")</f>
        <v/>
      </c>
      <c r="V32" s="306" t="str">
        <f t="shared" si="1"/>
        <v/>
      </c>
    </row>
    <row r="33" spans="1:22" ht="14.25">
      <c r="A33" s="1623"/>
      <c r="B33" s="1624"/>
      <c r="C33" s="376" t="s">
        <v>173</v>
      </c>
      <c r="D33" s="302"/>
      <c r="E33" s="20" t="s">
        <v>854</v>
      </c>
      <c r="F33" s="20" t="s">
        <v>854</v>
      </c>
      <c r="G33" s="20" t="s">
        <v>854</v>
      </c>
      <c r="H33" s="20" t="s">
        <v>854</v>
      </c>
      <c r="I33" s="20" t="s">
        <v>852</v>
      </c>
      <c r="J33" s="20" t="s">
        <v>852</v>
      </c>
      <c r="K33" s="19" t="s">
        <v>851</v>
      </c>
      <c r="L33" s="20" t="s">
        <v>853</v>
      </c>
      <c r="M33" s="20" t="s">
        <v>854</v>
      </c>
      <c r="N33" s="20" t="s">
        <v>854</v>
      </c>
      <c r="O33" s="20" t="s">
        <v>854</v>
      </c>
      <c r="P33" s="20" t="s">
        <v>854</v>
      </c>
      <c r="Q33" s="20" t="s">
        <v>854</v>
      </c>
      <c r="R33" s="20" t="s">
        <v>853</v>
      </c>
      <c r="S33" s="21" t="s">
        <v>854</v>
      </c>
      <c r="T33" s="28" t="str">
        <f t="shared" si="0"/>
        <v/>
      </c>
      <c r="U33" s="306" t="str">
        <f>IF(COUNTIF(個票ｰ1004!$U$76:$U$165,$C33),"○","")</f>
        <v/>
      </c>
      <c r="V33" s="306" t="str">
        <f t="shared" si="1"/>
        <v/>
      </c>
    </row>
    <row r="34" spans="1:22" ht="14.25">
      <c r="A34" s="1623"/>
      <c r="B34" s="1624" t="s">
        <v>859</v>
      </c>
      <c r="C34" s="376" t="s">
        <v>174</v>
      </c>
      <c r="D34" s="302"/>
      <c r="E34" s="20" t="s">
        <v>852</v>
      </c>
      <c r="F34" s="20" t="s">
        <v>852</v>
      </c>
      <c r="G34" s="20" t="s">
        <v>852</v>
      </c>
      <c r="H34" s="20" t="s">
        <v>852</v>
      </c>
      <c r="I34" s="20" t="s">
        <v>852</v>
      </c>
      <c r="J34" s="20" t="s">
        <v>852</v>
      </c>
      <c r="K34" s="20" t="s">
        <v>854</v>
      </c>
      <c r="L34" s="19" t="s">
        <v>851</v>
      </c>
      <c r="M34" s="20" t="s">
        <v>854</v>
      </c>
      <c r="N34" s="20" t="s">
        <v>854</v>
      </c>
      <c r="O34" s="20" t="s">
        <v>854</v>
      </c>
      <c r="P34" s="20" t="s">
        <v>854</v>
      </c>
      <c r="Q34" s="20" t="s">
        <v>854</v>
      </c>
      <c r="R34" s="20" t="s">
        <v>854</v>
      </c>
      <c r="S34" s="21" t="s">
        <v>854</v>
      </c>
      <c r="T34" s="28" t="str">
        <f t="shared" si="0"/>
        <v/>
      </c>
      <c r="U34" s="306" t="str">
        <f>IF(COUNTIF(個票ｰ1004!$U$76:$U$165,$C34),"○","")</f>
        <v/>
      </c>
      <c r="V34" s="306" t="str">
        <f t="shared" si="1"/>
        <v/>
      </c>
    </row>
    <row r="35" spans="1:22" ht="14.25">
      <c r="A35" s="1623"/>
      <c r="B35" s="1624"/>
      <c r="C35" s="376" t="s">
        <v>176</v>
      </c>
      <c r="D35" s="302"/>
      <c r="E35" s="20" t="s">
        <v>852</v>
      </c>
      <c r="F35" s="20" t="s">
        <v>852</v>
      </c>
      <c r="G35" s="20" t="s">
        <v>852</v>
      </c>
      <c r="H35" s="20" t="s">
        <v>852</v>
      </c>
      <c r="I35" s="20" t="s">
        <v>852</v>
      </c>
      <c r="J35" s="20" t="s">
        <v>852</v>
      </c>
      <c r="K35" s="20" t="s">
        <v>854</v>
      </c>
      <c r="L35" s="19" t="s">
        <v>851</v>
      </c>
      <c r="M35" s="20" t="s">
        <v>854</v>
      </c>
      <c r="N35" s="20" t="s">
        <v>854</v>
      </c>
      <c r="O35" s="20" t="s">
        <v>854</v>
      </c>
      <c r="P35" s="20" t="s">
        <v>854</v>
      </c>
      <c r="Q35" s="20" t="s">
        <v>854</v>
      </c>
      <c r="R35" s="20" t="s">
        <v>854</v>
      </c>
      <c r="S35" s="21" t="s">
        <v>854</v>
      </c>
      <c r="T35" s="28" t="str">
        <f t="shared" si="0"/>
        <v/>
      </c>
      <c r="U35" s="306" t="str">
        <f>IF(COUNTIF(個票ｰ1004!$U$76:$U$165,$C35),"○","")</f>
        <v/>
      </c>
      <c r="V35" s="306" t="str">
        <f t="shared" si="1"/>
        <v/>
      </c>
    </row>
    <row r="36" spans="1:22" ht="14.25">
      <c r="A36" s="1623"/>
      <c r="B36" s="1624" t="s">
        <v>860</v>
      </c>
      <c r="C36" s="376" t="s">
        <v>177</v>
      </c>
      <c r="D36" s="302"/>
      <c r="E36" s="20" t="s">
        <v>852</v>
      </c>
      <c r="F36" s="20" t="s">
        <v>852</v>
      </c>
      <c r="G36" s="20" t="s">
        <v>852</v>
      </c>
      <c r="H36" s="20" t="s">
        <v>852</v>
      </c>
      <c r="I36" s="20" t="s">
        <v>852</v>
      </c>
      <c r="J36" s="20" t="s">
        <v>852</v>
      </c>
      <c r="K36" s="20" t="s">
        <v>854</v>
      </c>
      <c r="L36" s="20" t="s">
        <v>854</v>
      </c>
      <c r="M36" s="19" t="s">
        <v>851</v>
      </c>
      <c r="N36" s="20" t="s">
        <v>854</v>
      </c>
      <c r="O36" s="20" t="s">
        <v>853</v>
      </c>
      <c r="P36" s="20" t="s">
        <v>853</v>
      </c>
      <c r="Q36" s="20" t="s">
        <v>854</v>
      </c>
      <c r="R36" s="20" t="s">
        <v>854</v>
      </c>
      <c r="S36" s="21" t="s">
        <v>854</v>
      </c>
      <c r="T36" s="28" t="str">
        <f t="shared" si="0"/>
        <v/>
      </c>
      <c r="U36" s="306" t="str">
        <f>IF(COUNTIF(個票ｰ1004!$U$76:$U$165,$C36),"○","")</f>
        <v/>
      </c>
      <c r="V36" s="306" t="str">
        <f t="shared" si="1"/>
        <v/>
      </c>
    </row>
    <row r="37" spans="1:22" ht="14.25">
      <c r="A37" s="1623"/>
      <c r="B37" s="1624"/>
      <c r="C37" s="376" t="s">
        <v>179</v>
      </c>
      <c r="D37" s="302"/>
      <c r="E37" s="20" t="s">
        <v>852</v>
      </c>
      <c r="F37" s="20" t="s">
        <v>852</v>
      </c>
      <c r="G37" s="20" t="s">
        <v>852</v>
      </c>
      <c r="H37" s="20" t="s">
        <v>852</v>
      </c>
      <c r="I37" s="20" t="s">
        <v>852</v>
      </c>
      <c r="J37" s="20" t="s">
        <v>852</v>
      </c>
      <c r="K37" s="20" t="s">
        <v>854</v>
      </c>
      <c r="L37" s="20" t="s">
        <v>854</v>
      </c>
      <c r="M37" s="19" t="s">
        <v>851</v>
      </c>
      <c r="N37" s="20" t="s">
        <v>854</v>
      </c>
      <c r="O37" s="20" t="s">
        <v>853</v>
      </c>
      <c r="P37" s="20" t="s">
        <v>853</v>
      </c>
      <c r="Q37" s="20" t="s">
        <v>854</v>
      </c>
      <c r="R37" s="20" t="s">
        <v>854</v>
      </c>
      <c r="S37" s="21" t="s">
        <v>854</v>
      </c>
      <c r="T37" s="28" t="str">
        <f t="shared" si="0"/>
        <v/>
      </c>
      <c r="U37" s="306" t="str">
        <f>IF(COUNTIF(個票ｰ1004!$U$76:$U$165,$C37),"○","")</f>
        <v/>
      </c>
      <c r="V37" s="306" t="str">
        <f t="shared" si="1"/>
        <v/>
      </c>
    </row>
    <row r="38" spans="1:22" ht="13.5" customHeight="1">
      <c r="A38" s="1623" t="s">
        <v>181</v>
      </c>
      <c r="B38" s="1624" t="s">
        <v>182</v>
      </c>
      <c r="C38" s="376" t="s">
        <v>180</v>
      </c>
      <c r="D38" s="302"/>
      <c r="E38" s="20" t="s">
        <v>852</v>
      </c>
      <c r="F38" s="20" t="s">
        <v>852</v>
      </c>
      <c r="G38" s="20" t="s">
        <v>852</v>
      </c>
      <c r="H38" s="20" t="s">
        <v>852</v>
      </c>
      <c r="I38" s="20" t="s">
        <v>854</v>
      </c>
      <c r="J38" s="20" t="s">
        <v>852</v>
      </c>
      <c r="K38" s="20" t="s">
        <v>852</v>
      </c>
      <c r="L38" s="20" t="s">
        <v>853</v>
      </c>
      <c r="M38" s="20" t="s">
        <v>853</v>
      </c>
      <c r="N38" s="19" t="s">
        <v>851</v>
      </c>
      <c r="O38" s="19" t="s">
        <v>851</v>
      </c>
      <c r="P38" s="19" t="s">
        <v>851</v>
      </c>
      <c r="Q38" s="20" t="s">
        <v>853</v>
      </c>
      <c r="R38" s="20" t="s">
        <v>854</v>
      </c>
      <c r="S38" s="21" t="s">
        <v>853</v>
      </c>
      <c r="T38" s="28" t="str">
        <f t="shared" si="0"/>
        <v/>
      </c>
      <c r="U38" s="306" t="str">
        <f>IF(COUNTIF(個票ｰ1004!$U$76:$U$165,$C38),"○","")</f>
        <v/>
      </c>
      <c r="V38" s="306" t="str">
        <f t="shared" si="1"/>
        <v/>
      </c>
    </row>
    <row r="39" spans="1:22" ht="14.25">
      <c r="A39" s="1623"/>
      <c r="B39" s="1624"/>
      <c r="C39" s="376" t="s">
        <v>183</v>
      </c>
      <c r="D39" s="302"/>
      <c r="E39" s="20" t="s">
        <v>852</v>
      </c>
      <c r="F39" s="20" t="s">
        <v>852</v>
      </c>
      <c r="G39" s="20" t="s">
        <v>852</v>
      </c>
      <c r="H39" s="20" t="s">
        <v>852</v>
      </c>
      <c r="I39" s="20" t="s">
        <v>853</v>
      </c>
      <c r="J39" s="20" t="s">
        <v>852</v>
      </c>
      <c r="K39" s="20" t="s">
        <v>853</v>
      </c>
      <c r="L39" s="20" t="s">
        <v>853</v>
      </c>
      <c r="M39" s="20" t="s">
        <v>853</v>
      </c>
      <c r="N39" s="19" t="s">
        <v>851</v>
      </c>
      <c r="O39" s="19" t="s">
        <v>851</v>
      </c>
      <c r="P39" s="20" t="s">
        <v>853</v>
      </c>
      <c r="Q39" s="20" t="s">
        <v>853</v>
      </c>
      <c r="R39" s="20" t="s">
        <v>852</v>
      </c>
      <c r="S39" s="21" t="s">
        <v>853</v>
      </c>
      <c r="T39" s="28" t="str">
        <f t="shared" si="0"/>
        <v/>
      </c>
      <c r="U39" s="306" t="str">
        <f>IF(COUNTIF(個票ｰ1004!$U$76:$U$165,$C39),"○","")</f>
        <v/>
      </c>
      <c r="V39" s="306" t="str">
        <f t="shared" si="1"/>
        <v/>
      </c>
    </row>
    <row r="40" spans="1:22" ht="14.25">
      <c r="A40" s="1623"/>
      <c r="B40" s="1624"/>
      <c r="C40" s="376" t="s">
        <v>184</v>
      </c>
      <c r="D40" s="302"/>
      <c r="E40" s="20" t="s">
        <v>852</v>
      </c>
      <c r="F40" s="20" t="s">
        <v>852</v>
      </c>
      <c r="G40" s="20" t="s">
        <v>852</v>
      </c>
      <c r="H40" s="20" t="s">
        <v>852</v>
      </c>
      <c r="I40" s="20" t="s">
        <v>854</v>
      </c>
      <c r="J40" s="20" t="s">
        <v>852</v>
      </c>
      <c r="K40" s="20" t="s">
        <v>854</v>
      </c>
      <c r="L40" s="20" t="s">
        <v>854</v>
      </c>
      <c r="M40" s="20" t="s">
        <v>853</v>
      </c>
      <c r="N40" s="19" t="s">
        <v>851</v>
      </c>
      <c r="O40" s="19" t="s">
        <v>851</v>
      </c>
      <c r="P40" s="20" t="s">
        <v>853</v>
      </c>
      <c r="Q40" s="20" t="s">
        <v>853</v>
      </c>
      <c r="R40" s="20" t="s">
        <v>854</v>
      </c>
      <c r="S40" s="21" t="s">
        <v>853</v>
      </c>
      <c r="T40" s="28" t="str">
        <f t="shared" si="0"/>
        <v/>
      </c>
      <c r="U40" s="306" t="str">
        <f>IF(COUNTIF(個票ｰ1004!$U$76:$U$165,$C40),"○","")</f>
        <v/>
      </c>
      <c r="V40" s="306" t="str">
        <f t="shared" si="1"/>
        <v/>
      </c>
    </row>
    <row r="41" spans="1:22" ht="14.25">
      <c r="A41" s="1623"/>
      <c r="B41" s="1624"/>
      <c r="C41" s="376" t="s">
        <v>185</v>
      </c>
      <c r="D41" s="302"/>
      <c r="E41" s="20" t="s">
        <v>854</v>
      </c>
      <c r="F41" s="20" t="s">
        <v>854</v>
      </c>
      <c r="G41" s="20" t="s">
        <v>854</v>
      </c>
      <c r="H41" s="20" t="s">
        <v>852</v>
      </c>
      <c r="I41" s="20" t="s">
        <v>854</v>
      </c>
      <c r="J41" s="20" t="s">
        <v>852</v>
      </c>
      <c r="K41" s="20" t="s">
        <v>854</v>
      </c>
      <c r="L41" s="20" t="s">
        <v>854</v>
      </c>
      <c r="M41" s="20" t="s">
        <v>853</v>
      </c>
      <c r="N41" s="19" t="s">
        <v>851</v>
      </c>
      <c r="O41" s="19" t="s">
        <v>851</v>
      </c>
      <c r="P41" s="20" t="s">
        <v>853</v>
      </c>
      <c r="Q41" s="20" t="s">
        <v>853</v>
      </c>
      <c r="R41" s="20" t="s">
        <v>852</v>
      </c>
      <c r="S41" s="21" t="s">
        <v>853</v>
      </c>
      <c r="T41" s="28" t="str">
        <f t="shared" si="0"/>
        <v/>
      </c>
      <c r="U41" s="306" t="str">
        <f>IF(COUNTIF(個票ｰ1004!$U$76:$U$165,$C41),"○","")</f>
        <v/>
      </c>
      <c r="V41" s="306" t="str">
        <f t="shared" si="1"/>
        <v/>
      </c>
    </row>
    <row r="42" spans="1:22" ht="14.25">
      <c r="A42" s="1623"/>
      <c r="B42" s="1624"/>
      <c r="C42" s="376" t="s">
        <v>186</v>
      </c>
      <c r="D42" s="302"/>
      <c r="E42" s="20" t="s">
        <v>852</v>
      </c>
      <c r="F42" s="20" t="s">
        <v>852</v>
      </c>
      <c r="G42" s="20" t="s">
        <v>852</v>
      </c>
      <c r="H42" s="20" t="s">
        <v>852</v>
      </c>
      <c r="I42" s="20" t="s">
        <v>854</v>
      </c>
      <c r="J42" s="20" t="s">
        <v>852</v>
      </c>
      <c r="K42" s="20" t="s">
        <v>852</v>
      </c>
      <c r="L42" s="20" t="s">
        <v>852</v>
      </c>
      <c r="M42" s="20" t="s">
        <v>854</v>
      </c>
      <c r="N42" s="19" t="s">
        <v>851</v>
      </c>
      <c r="O42" s="19" t="s">
        <v>851</v>
      </c>
      <c r="P42" s="20" t="s">
        <v>853</v>
      </c>
      <c r="Q42" s="20" t="s">
        <v>853</v>
      </c>
      <c r="R42" s="20" t="s">
        <v>852</v>
      </c>
      <c r="S42" s="21" t="s">
        <v>853</v>
      </c>
      <c r="T42" s="28" t="str">
        <f t="shared" si="0"/>
        <v/>
      </c>
      <c r="U42" s="306" t="str">
        <f>IF(COUNTIF(個票ｰ1004!$U$76:$U$165,$C42),"○","")</f>
        <v/>
      </c>
      <c r="V42" s="306" t="str">
        <f t="shared" si="1"/>
        <v/>
      </c>
    </row>
    <row r="43" spans="1:22" ht="14.25">
      <c r="A43" s="1623"/>
      <c r="B43" s="1624"/>
      <c r="C43" s="376" t="s">
        <v>187</v>
      </c>
      <c r="D43" s="302"/>
      <c r="E43" s="20" t="s">
        <v>852</v>
      </c>
      <c r="F43" s="20" t="s">
        <v>852</v>
      </c>
      <c r="G43" s="20" t="s">
        <v>852</v>
      </c>
      <c r="H43" s="20" t="s">
        <v>852</v>
      </c>
      <c r="I43" s="20" t="s">
        <v>854</v>
      </c>
      <c r="J43" s="20" t="s">
        <v>852</v>
      </c>
      <c r="K43" s="20" t="s">
        <v>852</v>
      </c>
      <c r="L43" s="20" t="s">
        <v>852</v>
      </c>
      <c r="M43" s="20" t="s">
        <v>854</v>
      </c>
      <c r="N43" s="19" t="s">
        <v>851</v>
      </c>
      <c r="O43" s="20" t="s">
        <v>853</v>
      </c>
      <c r="P43" s="20" t="s">
        <v>853</v>
      </c>
      <c r="Q43" s="20" t="s">
        <v>853</v>
      </c>
      <c r="R43" s="20" t="s">
        <v>852</v>
      </c>
      <c r="S43" s="21" t="s">
        <v>853</v>
      </c>
      <c r="T43" s="28" t="str">
        <f t="shared" si="0"/>
        <v/>
      </c>
      <c r="U43" s="306" t="str">
        <f>IF(COUNTIF(個票ｰ1004!$U$76:$U$165,$C43),"○","")</f>
        <v/>
      </c>
      <c r="V43" s="306" t="str">
        <f t="shared" si="1"/>
        <v/>
      </c>
    </row>
    <row r="44" spans="1:22" ht="14.25">
      <c r="A44" s="1623"/>
      <c r="B44" s="1624"/>
      <c r="C44" s="376" t="s">
        <v>188</v>
      </c>
      <c r="D44" s="302"/>
      <c r="E44" s="20" t="s">
        <v>852</v>
      </c>
      <c r="F44" s="20" t="s">
        <v>852</v>
      </c>
      <c r="G44" s="20" t="s">
        <v>852</v>
      </c>
      <c r="H44" s="20" t="s">
        <v>852</v>
      </c>
      <c r="I44" s="20" t="s">
        <v>854</v>
      </c>
      <c r="J44" s="20" t="s">
        <v>852</v>
      </c>
      <c r="K44" s="20" t="s">
        <v>852</v>
      </c>
      <c r="L44" s="20" t="s">
        <v>852</v>
      </c>
      <c r="M44" s="20" t="s">
        <v>853</v>
      </c>
      <c r="N44" s="20" t="s">
        <v>853</v>
      </c>
      <c r="O44" s="19" t="s">
        <v>851</v>
      </c>
      <c r="P44" s="20" t="s">
        <v>853</v>
      </c>
      <c r="Q44" s="20" t="s">
        <v>853</v>
      </c>
      <c r="R44" s="20" t="s">
        <v>852</v>
      </c>
      <c r="S44" s="21" t="s">
        <v>853</v>
      </c>
      <c r="T44" s="28" t="str">
        <f t="shared" si="0"/>
        <v/>
      </c>
      <c r="U44" s="306" t="str">
        <f>IF(COUNTIF(個票ｰ1004!$U$76:$U$165,$C44),"○","")</f>
        <v/>
      </c>
      <c r="V44" s="306" t="str">
        <f t="shared" si="1"/>
        <v/>
      </c>
    </row>
    <row r="45" spans="1:22" ht="14.25">
      <c r="A45" s="1623"/>
      <c r="B45" s="1624"/>
      <c r="C45" s="376" t="s">
        <v>189</v>
      </c>
      <c r="D45" s="302"/>
      <c r="E45" s="20" t="s">
        <v>852</v>
      </c>
      <c r="F45" s="20" t="s">
        <v>852</v>
      </c>
      <c r="G45" s="20" t="s">
        <v>852</v>
      </c>
      <c r="H45" s="20" t="s">
        <v>852</v>
      </c>
      <c r="I45" s="20" t="s">
        <v>854</v>
      </c>
      <c r="J45" s="20" t="s">
        <v>852</v>
      </c>
      <c r="K45" s="20" t="s">
        <v>852</v>
      </c>
      <c r="L45" s="20" t="s">
        <v>852</v>
      </c>
      <c r="M45" s="20" t="s">
        <v>853</v>
      </c>
      <c r="N45" s="20" t="s">
        <v>853</v>
      </c>
      <c r="O45" s="19" t="s">
        <v>851</v>
      </c>
      <c r="P45" s="19" t="s">
        <v>851</v>
      </c>
      <c r="Q45" s="20" t="s">
        <v>853</v>
      </c>
      <c r="R45" s="20" t="s">
        <v>853</v>
      </c>
      <c r="S45" s="23" t="s">
        <v>851</v>
      </c>
      <c r="T45" s="28" t="str">
        <f t="shared" si="0"/>
        <v/>
      </c>
      <c r="U45" s="306" t="str">
        <f>IF(COUNTIF(個票ｰ1004!$U$76:$U$165,$C45),"○","")</f>
        <v/>
      </c>
      <c r="V45" s="306" t="str">
        <f t="shared" si="1"/>
        <v/>
      </c>
    </row>
    <row r="46" spans="1:22" ht="14.25">
      <c r="A46" s="1623"/>
      <c r="B46" s="1624"/>
      <c r="C46" s="376" t="s">
        <v>190</v>
      </c>
      <c r="D46" s="302"/>
      <c r="E46" s="20" t="s">
        <v>852</v>
      </c>
      <c r="F46" s="20" t="s">
        <v>852</v>
      </c>
      <c r="G46" s="20" t="s">
        <v>852</v>
      </c>
      <c r="H46" s="20" t="s">
        <v>852</v>
      </c>
      <c r="I46" s="20" t="s">
        <v>854</v>
      </c>
      <c r="J46" s="20" t="s">
        <v>852</v>
      </c>
      <c r="K46" s="20" t="s">
        <v>854</v>
      </c>
      <c r="L46" s="20" t="s">
        <v>854</v>
      </c>
      <c r="M46" s="20" t="s">
        <v>854</v>
      </c>
      <c r="N46" s="20" t="s">
        <v>853</v>
      </c>
      <c r="O46" s="20" t="s">
        <v>853</v>
      </c>
      <c r="P46" s="19" t="s">
        <v>851</v>
      </c>
      <c r="Q46" s="20" t="s">
        <v>853</v>
      </c>
      <c r="R46" s="20" t="s">
        <v>854</v>
      </c>
      <c r="S46" s="23" t="s">
        <v>851</v>
      </c>
      <c r="T46" s="28" t="str">
        <f t="shared" si="0"/>
        <v/>
      </c>
      <c r="U46" s="306" t="str">
        <f>IF(COUNTIF(個票ｰ1004!$U$76:$U$165,$C46),"○","")</f>
        <v/>
      </c>
      <c r="V46" s="306" t="str">
        <f t="shared" si="1"/>
        <v/>
      </c>
    </row>
    <row r="47" spans="1:22" ht="14.25">
      <c r="A47" s="1623"/>
      <c r="B47" s="1624"/>
      <c r="C47" s="376" t="s">
        <v>191</v>
      </c>
      <c r="D47" s="302"/>
      <c r="E47" s="20" t="s">
        <v>852</v>
      </c>
      <c r="F47" s="20" t="s">
        <v>852</v>
      </c>
      <c r="G47" s="20" t="s">
        <v>854</v>
      </c>
      <c r="H47" s="20" t="s">
        <v>852</v>
      </c>
      <c r="I47" s="20" t="s">
        <v>854</v>
      </c>
      <c r="J47" s="20" t="s">
        <v>852</v>
      </c>
      <c r="K47" s="20" t="s">
        <v>854</v>
      </c>
      <c r="L47" s="20" t="s">
        <v>854</v>
      </c>
      <c r="M47" s="20" t="s">
        <v>853</v>
      </c>
      <c r="N47" s="20" t="s">
        <v>854</v>
      </c>
      <c r="O47" s="20" t="s">
        <v>853</v>
      </c>
      <c r="P47" s="20" t="s">
        <v>854</v>
      </c>
      <c r="Q47" s="20" t="s">
        <v>854</v>
      </c>
      <c r="R47" s="20" t="s">
        <v>854</v>
      </c>
      <c r="S47" s="21" t="s">
        <v>853</v>
      </c>
      <c r="T47" s="28" t="str">
        <f t="shared" si="0"/>
        <v/>
      </c>
      <c r="U47" s="306" t="str">
        <f>IF(COUNTIF(個票ｰ1004!$U$76:$U$165,$C47),"○","")</f>
        <v/>
      </c>
      <c r="V47" s="306" t="str">
        <f t="shared" si="1"/>
        <v/>
      </c>
    </row>
    <row r="48" spans="1:22" ht="14.25">
      <c r="A48" s="1623"/>
      <c r="B48" s="1624" t="s">
        <v>862</v>
      </c>
      <c r="C48" s="376" t="s">
        <v>192</v>
      </c>
      <c r="D48" s="302"/>
      <c r="E48" s="20" t="s">
        <v>854</v>
      </c>
      <c r="F48" s="20" t="s">
        <v>854</v>
      </c>
      <c r="G48" s="20" t="s">
        <v>854</v>
      </c>
      <c r="H48" s="20" t="s">
        <v>854</v>
      </c>
      <c r="I48" s="20" t="s">
        <v>854</v>
      </c>
      <c r="J48" s="20" t="s">
        <v>852</v>
      </c>
      <c r="K48" s="20" t="s">
        <v>854</v>
      </c>
      <c r="L48" s="20" t="s">
        <v>854</v>
      </c>
      <c r="M48" s="20" t="s">
        <v>854</v>
      </c>
      <c r="N48" s="20" t="s">
        <v>854</v>
      </c>
      <c r="O48" s="20" t="s">
        <v>854</v>
      </c>
      <c r="P48" s="20" t="s">
        <v>854</v>
      </c>
      <c r="Q48" s="19" t="s">
        <v>851</v>
      </c>
      <c r="R48" s="20" t="s">
        <v>854</v>
      </c>
      <c r="S48" s="21" t="s">
        <v>853</v>
      </c>
      <c r="T48" s="28" t="str">
        <f t="shared" si="0"/>
        <v/>
      </c>
      <c r="U48" s="306" t="str">
        <f>IF(COUNTIF(個票ｰ1004!$U$76:$U$165,$C48),"○","")</f>
        <v/>
      </c>
      <c r="V48" s="306" t="str">
        <f t="shared" si="1"/>
        <v/>
      </c>
    </row>
    <row r="49" spans="1:23" ht="14.25">
      <c r="A49" s="1623"/>
      <c r="B49" s="1624"/>
      <c r="C49" s="376" t="s">
        <v>194</v>
      </c>
      <c r="D49" s="302"/>
      <c r="E49" s="20" t="s">
        <v>852</v>
      </c>
      <c r="F49" s="20" t="s">
        <v>852</v>
      </c>
      <c r="G49" s="20" t="s">
        <v>852</v>
      </c>
      <c r="H49" s="20" t="s">
        <v>852</v>
      </c>
      <c r="I49" s="20" t="s">
        <v>852</v>
      </c>
      <c r="J49" s="20" t="s">
        <v>852</v>
      </c>
      <c r="K49" s="20" t="s">
        <v>854</v>
      </c>
      <c r="L49" s="20" t="s">
        <v>854</v>
      </c>
      <c r="M49" s="20" t="s">
        <v>853</v>
      </c>
      <c r="N49" s="20" t="s">
        <v>854</v>
      </c>
      <c r="O49" s="20" t="s">
        <v>854</v>
      </c>
      <c r="P49" s="20" t="s">
        <v>854</v>
      </c>
      <c r="Q49" s="20" t="s">
        <v>854</v>
      </c>
      <c r="R49" s="20" t="s">
        <v>854</v>
      </c>
      <c r="S49" s="21" t="s">
        <v>853</v>
      </c>
      <c r="T49" s="28" t="str">
        <f t="shared" si="0"/>
        <v/>
      </c>
      <c r="U49" s="306" t="str">
        <f>IF(COUNTIF(個票ｰ1004!$U$76:$U$165,$C49),"○","")</f>
        <v/>
      </c>
      <c r="V49" s="306" t="str">
        <f t="shared" si="1"/>
        <v/>
      </c>
    </row>
    <row r="50" spans="1:23" ht="14.25">
      <c r="A50" s="1623"/>
      <c r="B50" s="1624"/>
      <c r="C50" s="376" t="s">
        <v>195</v>
      </c>
      <c r="D50" s="302"/>
      <c r="E50" s="20" t="s">
        <v>854</v>
      </c>
      <c r="F50" s="20" t="s">
        <v>854</v>
      </c>
      <c r="G50" s="20" t="s">
        <v>854</v>
      </c>
      <c r="H50" s="20" t="s">
        <v>854</v>
      </c>
      <c r="I50" s="20" t="s">
        <v>854</v>
      </c>
      <c r="J50" s="20" t="s">
        <v>852</v>
      </c>
      <c r="K50" s="20" t="s">
        <v>854</v>
      </c>
      <c r="L50" s="20" t="s">
        <v>854</v>
      </c>
      <c r="M50" s="20" t="s">
        <v>854</v>
      </c>
      <c r="N50" s="20" t="s">
        <v>854</v>
      </c>
      <c r="O50" s="20" t="s">
        <v>854</v>
      </c>
      <c r="P50" s="20" t="s">
        <v>854</v>
      </c>
      <c r="Q50" s="20" t="s">
        <v>854</v>
      </c>
      <c r="R50" s="20" t="s">
        <v>854</v>
      </c>
      <c r="S50" s="21" t="s">
        <v>854</v>
      </c>
      <c r="T50" s="28" t="str">
        <f t="shared" si="0"/>
        <v/>
      </c>
      <c r="U50" s="306" t="str">
        <f>IF(COUNTIF(個票ｰ1004!$U$76:$U$165,$C50),"○","")</f>
        <v/>
      </c>
      <c r="V50" s="306" t="str">
        <f t="shared" si="1"/>
        <v/>
      </c>
    </row>
    <row r="51" spans="1:23" ht="13.5" customHeight="1">
      <c r="A51" s="1623" t="s">
        <v>197</v>
      </c>
      <c r="B51" s="1624" t="s">
        <v>863</v>
      </c>
      <c r="C51" s="376" t="s">
        <v>196</v>
      </c>
      <c r="D51" s="302"/>
      <c r="E51" s="20" t="s">
        <v>852</v>
      </c>
      <c r="F51" s="20" t="s">
        <v>852</v>
      </c>
      <c r="G51" s="20" t="s">
        <v>852</v>
      </c>
      <c r="H51" s="20" t="s">
        <v>852</v>
      </c>
      <c r="I51" s="20" t="s">
        <v>852</v>
      </c>
      <c r="J51" s="20" t="s">
        <v>852</v>
      </c>
      <c r="K51" s="20" t="s">
        <v>852</v>
      </c>
      <c r="L51" s="20" t="s">
        <v>852</v>
      </c>
      <c r="M51" s="20" t="s">
        <v>852</v>
      </c>
      <c r="N51" s="20" t="s">
        <v>854</v>
      </c>
      <c r="O51" s="20" t="s">
        <v>854</v>
      </c>
      <c r="P51" s="20" t="s">
        <v>852</v>
      </c>
      <c r="Q51" s="20" t="s">
        <v>852</v>
      </c>
      <c r="R51" s="19" t="s">
        <v>851</v>
      </c>
      <c r="S51" s="21" t="s">
        <v>238</v>
      </c>
      <c r="T51" s="28" t="str">
        <f t="shared" si="0"/>
        <v/>
      </c>
      <c r="U51" s="306" t="str">
        <f>IF(COUNTIF(個票ｰ1004!$U$76:$U$165,$C51),"○","")</f>
        <v/>
      </c>
      <c r="V51" s="306" t="str">
        <f t="shared" si="1"/>
        <v/>
      </c>
    </row>
    <row r="52" spans="1:23" ht="14.25">
      <c r="A52" s="1623"/>
      <c r="B52" s="1624"/>
      <c r="C52" s="376" t="s">
        <v>199</v>
      </c>
      <c r="D52" s="302"/>
      <c r="E52" s="20" t="s">
        <v>854</v>
      </c>
      <c r="F52" s="20" t="s">
        <v>854</v>
      </c>
      <c r="G52" s="20" t="s">
        <v>854</v>
      </c>
      <c r="H52" s="20" t="s">
        <v>854</v>
      </c>
      <c r="I52" s="20" t="s">
        <v>852</v>
      </c>
      <c r="J52" s="20" t="s">
        <v>852</v>
      </c>
      <c r="K52" s="20" t="s">
        <v>854</v>
      </c>
      <c r="L52" s="20" t="s">
        <v>854</v>
      </c>
      <c r="M52" s="20" t="s">
        <v>854</v>
      </c>
      <c r="N52" s="20" t="s">
        <v>854</v>
      </c>
      <c r="O52" s="20" t="s">
        <v>854</v>
      </c>
      <c r="P52" s="20" t="s">
        <v>854</v>
      </c>
      <c r="Q52" s="20" t="s">
        <v>854</v>
      </c>
      <c r="R52" s="19" t="s">
        <v>851</v>
      </c>
      <c r="S52" s="21" t="s">
        <v>853</v>
      </c>
      <c r="T52" s="28" t="str">
        <f t="shared" si="0"/>
        <v/>
      </c>
      <c r="U52" s="306" t="str">
        <f>IF(COUNTIF(個票ｰ1004!$U$76:$U$165,$C52),"○","")</f>
        <v/>
      </c>
      <c r="V52" s="306" t="str">
        <f t="shared" si="1"/>
        <v/>
      </c>
    </row>
    <row r="53" spans="1:23" ht="14.25">
      <c r="A53" s="1623"/>
      <c r="B53" s="1624"/>
      <c r="C53" s="376" t="s">
        <v>200</v>
      </c>
      <c r="D53" s="302"/>
      <c r="E53" s="20" t="s">
        <v>854</v>
      </c>
      <c r="F53" s="20" t="s">
        <v>854</v>
      </c>
      <c r="G53" s="20" t="s">
        <v>854</v>
      </c>
      <c r="H53" s="20" t="s">
        <v>854</v>
      </c>
      <c r="I53" s="20" t="s">
        <v>852</v>
      </c>
      <c r="J53" s="20" t="s">
        <v>852</v>
      </c>
      <c r="K53" s="20" t="s">
        <v>854</v>
      </c>
      <c r="L53" s="20" t="s">
        <v>854</v>
      </c>
      <c r="M53" s="20" t="s">
        <v>853</v>
      </c>
      <c r="N53" s="20" t="s">
        <v>854</v>
      </c>
      <c r="O53" s="20" t="s">
        <v>854</v>
      </c>
      <c r="P53" s="20" t="s">
        <v>854</v>
      </c>
      <c r="Q53" s="20" t="s">
        <v>854</v>
      </c>
      <c r="R53" s="19" t="s">
        <v>851</v>
      </c>
      <c r="S53" s="21" t="s">
        <v>853</v>
      </c>
      <c r="T53" s="28" t="str">
        <f t="shared" si="0"/>
        <v/>
      </c>
      <c r="U53" s="306" t="str">
        <f>IF(COUNTIF(個票ｰ1004!$U$76:$U$165,$C53),"○","")</f>
        <v/>
      </c>
      <c r="V53" s="306" t="str">
        <f t="shared" si="1"/>
        <v/>
      </c>
    </row>
    <row r="54" spans="1:23" ht="14.25">
      <c r="A54" s="1623"/>
      <c r="B54" s="1624"/>
      <c r="C54" s="376" t="s">
        <v>201</v>
      </c>
      <c r="D54" s="302"/>
      <c r="E54" s="20" t="s">
        <v>853</v>
      </c>
      <c r="F54" s="20" t="s">
        <v>853</v>
      </c>
      <c r="G54" s="20" t="s">
        <v>853</v>
      </c>
      <c r="H54" s="20" t="s">
        <v>854</v>
      </c>
      <c r="I54" s="20" t="s">
        <v>854</v>
      </c>
      <c r="J54" s="20" t="s">
        <v>852</v>
      </c>
      <c r="K54" s="20" t="s">
        <v>853</v>
      </c>
      <c r="L54" s="20" t="s">
        <v>853</v>
      </c>
      <c r="M54" s="20" t="s">
        <v>853</v>
      </c>
      <c r="N54" s="20" t="s">
        <v>852</v>
      </c>
      <c r="O54" s="20" t="s">
        <v>852</v>
      </c>
      <c r="P54" s="20" t="s">
        <v>852</v>
      </c>
      <c r="Q54" s="20" t="s">
        <v>852</v>
      </c>
      <c r="R54" s="19" t="s">
        <v>851</v>
      </c>
      <c r="S54" s="21" t="s">
        <v>853</v>
      </c>
      <c r="T54" s="28" t="str">
        <f t="shared" si="0"/>
        <v/>
      </c>
      <c r="U54" s="306" t="str">
        <f>IF(COUNTIF(個票ｰ1004!$U$76:$U$165,$C54),"○","")</f>
        <v/>
      </c>
      <c r="V54" s="306" t="str">
        <f t="shared" si="1"/>
        <v/>
      </c>
    </row>
    <row r="55" spans="1:23" ht="14.25">
      <c r="A55" s="1623"/>
      <c r="B55" s="1624" t="s">
        <v>203</v>
      </c>
      <c r="C55" s="376" t="s">
        <v>202</v>
      </c>
      <c r="D55" s="302"/>
      <c r="E55" s="20" t="s">
        <v>852</v>
      </c>
      <c r="F55" s="20" t="s">
        <v>852</v>
      </c>
      <c r="G55" s="20" t="s">
        <v>852</v>
      </c>
      <c r="H55" s="20" t="s">
        <v>852</v>
      </c>
      <c r="I55" s="20" t="s">
        <v>852</v>
      </c>
      <c r="J55" s="20" t="s">
        <v>852</v>
      </c>
      <c r="K55" s="20" t="s">
        <v>852</v>
      </c>
      <c r="L55" s="20" t="s">
        <v>852</v>
      </c>
      <c r="M55" s="20" t="s">
        <v>853</v>
      </c>
      <c r="N55" s="20" t="s">
        <v>853</v>
      </c>
      <c r="O55" s="20" t="s">
        <v>853</v>
      </c>
      <c r="P55" s="20" t="s">
        <v>853</v>
      </c>
      <c r="Q55" s="20" t="s">
        <v>853</v>
      </c>
      <c r="R55" s="20" t="s">
        <v>853</v>
      </c>
      <c r="S55" s="23" t="s">
        <v>851</v>
      </c>
      <c r="T55" s="28" t="str">
        <f t="shared" si="0"/>
        <v/>
      </c>
      <c r="U55" s="306" t="str">
        <f>IF(COUNTIF(個票ｰ1004!$U$76:$U$165,$C55),"○","")</f>
        <v/>
      </c>
      <c r="V55" s="306" t="str">
        <f t="shared" si="1"/>
        <v/>
      </c>
    </row>
    <row r="56" spans="1:23" ht="15" thickBot="1">
      <c r="A56" s="1625"/>
      <c r="B56" s="1626"/>
      <c r="C56" s="377" t="s">
        <v>204</v>
      </c>
      <c r="D56" s="303"/>
      <c r="E56" s="25" t="s">
        <v>852</v>
      </c>
      <c r="F56" s="25" t="s">
        <v>852</v>
      </c>
      <c r="G56" s="25" t="s">
        <v>852</v>
      </c>
      <c r="H56" s="25" t="s">
        <v>852</v>
      </c>
      <c r="I56" s="25" t="s">
        <v>852</v>
      </c>
      <c r="J56" s="25" t="s">
        <v>852</v>
      </c>
      <c r="K56" s="25" t="s">
        <v>852</v>
      </c>
      <c r="L56" s="25" t="s">
        <v>852</v>
      </c>
      <c r="M56" s="25" t="s">
        <v>854</v>
      </c>
      <c r="N56" s="25" t="s">
        <v>854</v>
      </c>
      <c r="O56" s="25" t="s">
        <v>854</v>
      </c>
      <c r="P56" s="26" t="s">
        <v>851</v>
      </c>
      <c r="Q56" s="25" t="s">
        <v>854</v>
      </c>
      <c r="R56" s="25" t="s">
        <v>853</v>
      </c>
      <c r="S56" s="27" t="s">
        <v>851</v>
      </c>
      <c r="T56" s="28" t="str">
        <f t="shared" si="0"/>
        <v/>
      </c>
      <c r="U56" s="306" t="str">
        <f>IF(COUNTIF(個票ｰ1004!$U$76:$U$165,$C56),"○","")</f>
        <v/>
      </c>
      <c r="V56" s="306" t="str">
        <f t="shared" si="1"/>
        <v/>
      </c>
    </row>
    <row r="57" spans="1:23" s="306" customFormat="1" ht="14.25" hidden="1">
      <c r="E57" s="307">
        <f>IF(OR(D14="○",D15="○",D16="○",D17="○",D18="○",D20="○",D21="○",D22="○",D23="○"),1,0)</f>
        <v>0</v>
      </c>
      <c r="F57" s="307">
        <f>IF(OR(D14="○",D15="○",D16="○",D17="○",D18="○",D20="○",D21="○",D22="○",D23="○",),1,0)</f>
        <v>0</v>
      </c>
      <c r="G57" s="307">
        <f>IF(D16="○",1,0)</f>
        <v>0</v>
      </c>
      <c r="H57" s="307">
        <f>IF(OR(D26="○",D27="○",D29="○",),1,0)</f>
        <v>0</v>
      </c>
      <c r="I57" s="307">
        <f>IF(OR(D26="○",D27="○",D28="○",D29="○"),1,0)</f>
        <v>0</v>
      </c>
      <c r="J57" s="307">
        <f>IF(D30="○",1,0)</f>
        <v>0</v>
      </c>
      <c r="K57" s="307">
        <f>IF(OR(D31="○",D32="○",D33="○"),1,0)</f>
        <v>0</v>
      </c>
      <c r="L57" s="307">
        <f>IF(OR(D34="○",D35="○"),1,0)</f>
        <v>0</v>
      </c>
      <c r="M57" s="307">
        <f>IF(OR(D36="○",D37="○"),1,0)</f>
        <v>0</v>
      </c>
      <c r="N57" s="307">
        <f>IF(OR(D38="○",D39="○",D40="○",D41="○",D42="○",D43="○"),1,0)</f>
        <v>0</v>
      </c>
      <c r="O57" s="307">
        <f>IF(OR(D38="○",D39="○",D40="○",D41="○",D42="○",D44="○",D45="○"),1,0)</f>
        <v>0</v>
      </c>
      <c r="P57" s="307">
        <f>IF(OR(D38="○",D45="○",D46="○",D56="○"),1,0)</f>
        <v>0</v>
      </c>
      <c r="Q57" s="307">
        <f>IF(D48="○",1,0)</f>
        <v>0</v>
      </c>
      <c r="R57" s="307">
        <f>IF(OR(D51="○",D52="○",D53="○",D54="○"),1,0)</f>
        <v>0</v>
      </c>
      <c r="S57" s="307">
        <f>IF(OR(D45="○",D46="○",D55="○",D56="○"),1,0)</f>
        <v>0</v>
      </c>
      <c r="T57" s="306">
        <f>COUNTIF($T$14:$T$56,$D$61)</f>
        <v>0</v>
      </c>
    </row>
    <row r="58" spans="1:23" s="308" customFormat="1" ht="11.25" hidden="1">
      <c r="D58" s="308" t="s">
        <v>661</v>
      </c>
      <c r="E58" s="308" t="str">
        <f>IF(E$57=1,E$60,"")</f>
        <v/>
      </c>
      <c r="F58" s="308" t="str">
        <f t="shared" ref="F58:S59" si="2">IF(F$57=1,F$60,"")</f>
        <v/>
      </c>
      <c r="G58" s="308" t="str">
        <f t="shared" si="2"/>
        <v/>
      </c>
      <c r="H58" s="308" t="str">
        <f t="shared" si="2"/>
        <v/>
      </c>
      <c r="I58" s="308" t="str">
        <f t="shared" si="2"/>
        <v/>
      </c>
      <c r="J58" s="308" t="str">
        <f t="shared" si="2"/>
        <v/>
      </c>
      <c r="K58" s="308" t="str">
        <f t="shared" si="2"/>
        <v/>
      </c>
      <c r="L58" s="308" t="str">
        <f t="shared" si="2"/>
        <v/>
      </c>
      <c r="M58" s="308" t="str">
        <f t="shared" si="2"/>
        <v/>
      </c>
      <c r="N58" s="308" t="str">
        <f t="shared" si="2"/>
        <v/>
      </c>
      <c r="O58" s="308" t="str">
        <f t="shared" si="2"/>
        <v/>
      </c>
      <c r="P58" s="308" t="str">
        <f t="shared" si="2"/>
        <v/>
      </c>
      <c r="Q58" s="308" t="str">
        <f t="shared" si="2"/>
        <v/>
      </c>
      <c r="R58" s="308" t="str">
        <f t="shared" si="2"/>
        <v/>
      </c>
      <c r="S58" s="308" t="str">
        <f t="shared" si="2"/>
        <v/>
      </c>
    </row>
    <row r="59" spans="1:23" s="308" customFormat="1" ht="11.25" hidden="1">
      <c r="D59" s="308" t="s">
        <v>663</v>
      </c>
      <c r="E59" s="308" t="str">
        <f>IF(E$57=1,E$60,"")</f>
        <v/>
      </c>
      <c r="F59" s="308" t="str">
        <f t="shared" si="2"/>
        <v/>
      </c>
      <c r="G59" s="308" t="str">
        <f t="shared" si="2"/>
        <v/>
      </c>
      <c r="H59" s="308" t="str">
        <f t="shared" si="2"/>
        <v/>
      </c>
      <c r="I59" s="308" t="str">
        <f t="shared" si="2"/>
        <v/>
      </c>
      <c r="J59" s="308" t="str">
        <f t="shared" si="2"/>
        <v/>
      </c>
      <c r="K59" s="308" t="str">
        <f t="shared" si="2"/>
        <v/>
      </c>
      <c r="L59" s="308" t="str">
        <f t="shared" si="2"/>
        <v/>
      </c>
      <c r="M59" s="308" t="str">
        <f t="shared" si="2"/>
        <v/>
      </c>
      <c r="N59" s="308" t="str">
        <f t="shared" si="2"/>
        <v/>
      </c>
      <c r="O59" s="308" t="str">
        <f t="shared" si="2"/>
        <v/>
      </c>
      <c r="P59" s="308" t="str">
        <f t="shared" si="2"/>
        <v/>
      </c>
      <c r="Q59" s="308" t="str">
        <f t="shared" si="2"/>
        <v/>
      </c>
      <c r="R59" s="308" t="str">
        <f t="shared" si="2"/>
        <v/>
      </c>
      <c r="S59" s="308" t="str">
        <f t="shared" si="2"/>
        <v/>
      </c>
    </row>
    <row r="60" spans="1:23" s="308" customFormat="1" ht="19.5" hidden="1" customHeight="1">
      <c r="E60" s="309" t="s">
        <v>864</v>
      </c>
      <c r="F60" s="309" t="s">
        <v>865</v>
      </c>
      <c r="G60" s="309" t="s">
        <v>866</v>
      </c>
      <c r="H60" s="309" t="s">
        <v>276</v>
      </c>
      <c r="I60" s="309" t="s">
        <v>282</v>
      </c>
      <c r="J60" s="309" t="s">
        <v>867</v>
      </c>
      <c r="K60" s="309" t="s">
        <v>277</v>
      </c>
      <c r="L60" s="309" t="s">
        <v>868</v>
      </c>
      <c r="M60" s="310" t="s">
        <v>289</v>
      </c>
      <c r="N60" s="309" t="s">
        <v>278</v>
      </c>
      <c r="O60" s="309" t="s">
        <v>284</v>
      </c>
      <c r="P60" s="309" t="s">
        <v>290</v>
      </c>
      <c r="Q60" s="309" t="s">
        <v>869</v>
      </c>
      <c r="R60" s="309" t="s">
        <v>279</v>
      </c>
      <c r="S60" s="309" t="s">
        <v>870</v>
      </c>
    </row>
    <row r="61" spans="1:23" s="306" customFormat="1" hidden="1">
      <c r="D61" s="306" t="s">
        <v>871</v>
      </c>
    </row>
    <row r="62" spans="1:23" s="28" customFormat="1" hidden="1">
      <c r="U62" s="306"/>
      <c r="V62" s="306"/>
      <c r="W62" s="306"/>
    </row>
  </sheetData>
  <sheetProtection algorithmName="SHA-512" hashValue="KdwQtHOBkJf+khQgNJDRvzFImaNk2i4BJemw2Q+ha/tM4RFML/vVEbCSKclzQMGIGaQMrg7Gf+7qVxD3rg67zA==" saltValue="BWtDl4XiDnxLLUk8+dkNc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52" priority="15">
      <formula>$E$57=1</formula>
    </cfRule>
  </conditionalFormatting>
  <conditionalFormatting sqref="F12">
    <cfRule type="expression" dxfId="51" priority="14">
      <formula>$F$57=1</formula>
    </cfRule>
  </conditionalFormatting>
  <conditionalFormatting sqref="G12">
    <cfRule type="expression" dxfId="50" priority="13">
      <formula>$G$57=1</formula>
    </cfRule>
  </conditionalFormatting>
  <conditionalFormatting sqref="H12">
    <cfRule type="expression" dxfId="49" priority="12">
      <formula>$H$57=1</formula>
    </cfRule>
  </conditionalFormatting>
  <conditionalFormatting sqref="I12">
    <cfRule type="expression" dxfId="48" priority="11">
      <formula>$I$57=1</formula>
    </cfRule>
  </conditionalFormatting>
  <conditionalFormatting sqref="J12">
    <cfRule type="expression" dxfId="47" priority="10">
      <formula>$J$57=1</formula>
    </cfRule>
  </conditionalFormatting>
  <conditionalFormatting sqref="K12">
    <cfRule type="expression" dxfId="46" priority="9">
      <formula>$K$57=1</formula>
    </cfRule>
  </conditionalFormatting>
  <conditionalFormatting sqref="L12">
    <cfRule type="expression" dxfId="45" priority="8">
      <formula>$L$57=1</formula>
    </cfRule>
  </conditionalFormatting>
  <conditionalFormatting sqref="M12">
    <cfRule type="expression" dxfId="44" priority="7">
      <formula>$M$57=1</formula>
    </cfRule>
  </conditionalFormatting>
  <conditionalFormatting sqref="N12">
    <cfRule type="expression" dxfId="43" priority="6">
      <formula>$N$57=1</formula>
    </cfRule>
  </conditionalFormatting>
  <conditionalFormatting sqref="O12">
    <cfRule type="expression" dxfId="42" priority="5">
      <formula>$O$57=1</formula>
    </cfRule>
  </conditionalFormatting>
  <conditionalFormatting sqref="P12">
    <cfRule type="expression" dxfId="41" priority="4">
      <formula>$P$57=1</formula>
    </cfRule>
  </conditionalFormatting>
  <conditionalFormatting sqref="Q12">
    <cfRule type="expression" dxfId="40" priority="3">
      <formula>$Q$57=1</formula>
    </cfRule>
  </conditionalFormatting>
  <conditionalFormatting sqref="R12">
    <cfRule type="expression" dxfId="39" priority="2">
      <formula>$R$57=1</formula>
    </cfRule>
  </conditionalFormatting>
  <conditionalFormatting sqref="S12">
    <cfRule type="expression" dxfId="38"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7D533866-46E6-4FFB-AAA4-3C7F14B3F740}"/>
    <hyperlink ref="F12" r:id="rId5" location="page=101" display="https://www.ipa.go.jp/jinzai/skill-standard/dss/ps6vr700000083ki-att/000106872.pdf - page=101" xr:uid="{6773585A-ECD6-443B-89B7-A78ACCFE8EDE}"/>
    <hyperlink ref="G12" r:id="rId6" location="page=102" display="https://www.ipa.go.jp/jinzai/skill-standard/dss/ps6vr700000083ki-att/000106872.pdf - page=102" xr:uid="{E3F81A0F-7023-4DEB-BB0D-F8C2EA2D8BE9}"/>
    <hyperlink ref="H12" r:id="rId7" location="page=115" display="https://www.ipa.go.jp/jinzai/skill-standard/dss/ps6vr700000083ki-att/000106872.pdf - page=115" xr:uid="{8C3A8A4C-3FEB-4910-9E7D-0C8C27231D8B}"/>
    <hyperlink ref="I12" r:id="rId8" location="page=116" display="https://www.ipa.go.jp/jinzai/skill-standard/dss/ps6vr700000083ki-att/000106872.pdf - page=116" xr:uid="{564085C9-7593-49C2-9859-7261AFBA737F}"/>
    <hyperlink ref="J12" r:id="rId9" location="page=117" display="https://www.ipa.go.jp/jinzai/skill-standard/dss/ps6vr700000083ki-att/000106872.pdf - page=117" xr:uid="{BF0689D5-0621-4747-B303-69D64301297F}"/>
    <hyperlink ref="K12" r:id="rId10" location="page=126" display="https://www.ipa.go.jp/jinzai/skill-standard/dss/ps6vr700000083ki-att/000106872.pdf - page=126" xr:uid="{3746638D-343E-48F8-9B81-7D95402F2B0C}"/>
    <hyperlink ref="L12" r:id="rId11" location="page=127" display="https://www.ipa.go.jp/jinzai/skill-standard/dss/ps6vr700000083ki-att/000106872.pdf - page=127" xr:uid="{4576CD3B-186E-447F-B0CB-0FFC42807E77}"/>
    <hyperlink ref="M12" r:id="rId12" location="page=128" xr:uid="{50FDF407-43C5-4495-B89E-17077C01EFED}"/>
    <hyperlink ref="N12" r:id="rId13" location="page=135" display="https://www.ipa.go.jp/jinzai/skill-standard/dss/ps6vr700000083ki-att/000106872.pdf - page=135" xr:uid="{7E4D50FA-7031-40E5-B851-F80A2DBB47B0}"/>
    <hyperlink ref="O12" r:id="rId14" location="page=136" display="https://www.ipa.go.jp/jinzai/skill-standard/dss/ps6vr700000083ki-att/000106872.pdf - page=136" xr:uid="{4C650E8E-74A6-428A-AFBA-F6DC7537EBCA}"/>
    <hyperlink ref="P12" r:id="rId15" location="page=137" display="https://www.ipa.go.jp/jinzai/skill-standard/dss/ps6vr700000083ki-att/000106872.pdf - page=137" xr:uid="{C11CCE36-B2D3-42B1-B525-B427F7E9E07F}"/>
    <hyperlink ref="Q12" r:id="rId16" location="page=138" display="https://www.ipa.go.jp/jinzai/skill-standard/dss/ps6vr700000083ki-att/000106872.pdf - page=138" xr:uid="{D6BA0991-767F-4998-A0E1-2DC7935B1B21}"/>
    <hyperlink ref="R12" r:id="rId17" location="page=145" display="https://www.ipa.go.jp/jinzai/skill-standard/dss/ps6vr700000083ki-att/000106872.pdf - page=145" xr:uid="{B74DB3CA-BF36-4549-90BA-1752E29BF314}"/>
    <hyperlink ref="S12" r:id="rId18" location="page=146" display="https://www.ipa.go.jp/jinzai/skill-standard/dss/ps6vr700000083ki-att/000106872.pdf - page=146" xr:uid="{694017DE-EA2E-4A81-BDDF-F979C5687D46}"/>
    <hyperlink ref="C14:C19" r:id="rId19" location="page=85" display="ビジネス戦略策定・実行" xr:uid="{0C62E6EA-C2E5-479B-AF2F-307ADAA284E4}"/>
    <hyperlink ref="C20:C25" r:id="rId20" location="page=86" display="ビジネス調査" xr:uid="{A52B0205-0131-4594-9B88-ED586B838D18}"/>
    <hyperlink ref="C26:C30" r:id="rId21" location="page=87" display="顧客・ユーザー理解" xr:uid="{584FA600-D400-4EE0-BB7A-51E37BDF09F4}"/>
    <hyperlink ref="C31:C35" r:id="rId22" location="page=88" display="データ理解・活用" xr:uid="{57CCC633-B1FA-42AD-8769-9089641128EA}"/>
    <hyperlink ref="C36:C37" r:id="rId23" location="page=89" display="データ活用基盤設計" xr:uid="{431F9517-2587-45F3-AE53-003E17773E5A}"/>
    <hyperlink ref="C38:C50" r:id="rId24" location="page=90" display="コンピュータサイエンス" xr:uid="{1F5940EC-52D3-4DA9-8396-ABF99CFC74B6}"/>
    <hyperlink ref="C51:C56" r:id="rId25" location="page=91" display="セキュリティ体制構築・運営" xr:uid="{7486CE67-1417-4067-9E9F-12866BA05AAB}"/>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6AB22316-3368-40F4-8DBC-742C7710FB0D}">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dimension ref="A1:X91"/>
  <sheetViews>
    <sheetView showGridLines="0" view="pageBreakPreview" zoomScaleNormal="100" zoomScaleSheetLayoutView="100" workbookViewId="0">
      <selection activeCell="A11" sqref="A11"/>
    </sheetView>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8"/>
      <c r="B1" s="178"/>
      <c r="C1" s="179"/>
      <c r="D1" s="178"/>
      <c r="E1" s="178"/>
      <c r="F1" s="178"/>
      <c r="T1" s="497" t="s">
        <v>872</v>
      </c>
      <c r="U1" s="497"/>
      <c r="V1" s="497"/>
      <c r="W1" s="497"/>
      <c r="X1" s="497"/>
    </row>
    <row r="2" spans="1:24" ht="15" customHeight="1">
      <c r="A2" s="178"/>
      <c r="B2" s="178"/>
      <c r="C2" s="179"/>
      <c r="D2" s="178"/>
      <c r="E2" s="178"/>
      <c r="F2" s="178"/>
      <c r="T2" s="497" t="s">
        <v>873</v>
      </c>
      <c r="U2" s="497"/>
      <c r="V2" s="497"/>
      <c r="W2" s="497"/>
      <c r="X2" s="497"/>
    </row>
    <row r="3" spans="1:24" ht="15" customHeight="1">
      <c r="C3" s="141"/>
      <c r="T3" s="1774">
        <f>'申請書・総括票（共通）'!L3</f>
        <v>0</v>
      </c>
      <c r="U3" s="1774"/>
      <c r="V3" s="1774"/>
      <c r="W3" s="1774"/>
      <c r="X3" s="1774"/>
    </row>
    <row r="4" spans="1:24" ht="18.75" customHeight="1">
      <c r="A4" s="1775" t="s">
        <v>874</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row>
    <row r="5" spans="1:24" ht="11.25" customHeight="1">
      <c r="A5" s="272"/>
      <c r="B5" s="272"/>
      <c r="C5" s="272"/>
      <c r="D5" s="272"/>
      <c r="E5" s="272"/>
      <c r="F5" s="272"/>
      <c r="G5" s="272"/>
      <c r="H5" s="272"/>
      <c r="I5" s="272"/>
      <c r="J5" s="272"/>
      <c r="K5" s="272"/>
      <c r="L5" s="272"/>
      <c r="M5" s="272"/>
      <c r="N5" s="272"/>
      <c r="O5" s="272"/>
      <c r="P5" s="272"/>
      <c r="Q5" s="272"/>
      <c r="R5" s="272"/>
      <c r="S5" s="272"/>
      <c r="T5" s="35"/>
      <c r="U5" s="272"/>
      <c r="V5" s="272"/>
      <c r="W5" s="272"/>
      <c r="X5" s="272"/>
    </row>
    <row r="6" spans="1:24" ht="30" customHeight="1">
      <c r="A6" s="1777" t="s">
        <v>875</v>
      </c>
      <c r="B6" s="1778"/>
      <c r="C6" s="1778"/>
      <c r="D6" s="1779"/>
      <c r="E6" s="1780">
        <f>'申請書・総括票（共通）'!C19</f>
        <v>0</v>
      </c>
      <c r="F6" s="2443"/>
      <c r="G6" s="2443"/>
      <c r="H6" s="2443"/>
      <c r="I6" s="2443"/>
      <c r="J6" s="2443"/>
      <c r="K6" s="2443"/>
      <c r="L6" s="2443"/>
      <c r="M6" s="2443"/>
      <c r="N6" s="2443"/>
      <c r="O6" s="2443"/>
      <c r="P6" s="2443"/>
      <c r="Q6" s="2443"/>
      <c r="R6" s="2443"/>
      <c r="S6" s="2443"/>
      <c r="T6" s="2443"/>
      <c r="U6" s="2443"/>
      <c r="V6" s="2443"/>
      <c r="W6" s="2443"/>
      <c r="X6" s="1782"/>
    </row>
    <row r="7" spans="1:24" ht="18.75" customHeight="1">
      <c r="A7" s="1783" t="s">
        <v>592</v>
      </c>
      <c r="B7" s="1784"/>
      <c r="C7" s="1784"/>
      <c r="D7" s="1785"/>
      <c r="E7" s="2439">
        <f>'申請書・総括票（共通）'!B42</f>
        <v>0</v>
      </c>
      <c r="F7" s="2440"/>
      <c r="G7" s="2440"/>
      <c r="H7" s="2440"/>
      <c r="I7" s="2440"/>
      <c r="J7" s="2440"/>
      <c r="K7" s="2440"/>
      <c r="L7" s="2440"/>
      <c r="M7" s="2440"/>
      <c r="N7" s="2440"/>
      <c r="O7" s="2440"/>
      <c r="P7" s="2440"/>
      <c r="Q7" s="2441"/>
      <c r="R7" s="1801" t="s">
        <v>876</v>
      </c>
      <c r="S7" s="1802"/>
      <c r="T7" s="1803"/>
      <c r="U7" s="1804">
        <f>'申請書・総括票（共通）'!A42</f>
        <v>1004</v>
      </c>
      <c r="V7" s="2442"/>
      <c r="W7" s="2442"/>
      <c r="X7" s="1806"/>
    </row>
    <row r="8" spans="1:24" ht="22.5" customHeight="1">
      <c r="A8" s="1786"/>
      <c r="B8" s="1787"/>
      <c r="C8" s="1787"/>
      <c r="D8" s="1788"/>
      <c r="E8" s="1795"/>
      <c r="F8" s="1796"/>
      <c r="G8" s="1796"/>
      <c r="H8" s="1796"/>
      <c r="I8" s="1796"/>
      <c r="J8" s="1796"/>
      <c r="K8" s="1796"/>
      <c r="L8" s="1796"/>
      <c r="M8" s="1796"/>
      <c r="N8" s="1796"/>
      <c r="O8" s="1796"/>
      <c r="P8" s="1796"/>
      <c r="Q8" s="1797"/>
      <c r="R8" s="1807" t="s">
        <v>877</v>
      </c>
      <c r="S8" s="1808"/>
      <c r="T8" s="1809"/>
      <c r="U8" s="1804"/>
      <c r="V8" s="2442"/>
      <c r="W8" s="2442"/>
      <c r="X8" s="1806"/>
    </row>
    <row r="9" spans="1:24" ht="18.75" customHeight="1">
      <c r="A9" s="1789"/>
      <c r="B9" s="1790"/>
      <c r="C9" s="1790"/>
      <c r="D9" s="1791"/>
      <c r="E9" s="1798"/>
      <c r="F9" s="1799"/>
      <c r="G9" s="1799"/>
      <c r="H9" s="1799"/>
      <c r="I9" s="1799"/>
      <c r="J9" s="1799"/>
      <c r="K9" s="1799"/>
      <c r="L9" s="1799"/>
      <c r="M9" s="1799"/>
      <c r="N9" s="1799"/>
      <c r="O9" s="1799"/>
      <c r="P9" s="1799"/>
      <c r="Q9" s="1800"/>
      <c r="R9" s="1810" t="s">
        <v>878</v>
      </c>
      <c r="S9" s="1811"/>
      <c r="T9" s="1812"/>
      <c r="U9" s="336">
        <f>個票ｰ1004!E14</f>
        <v>0</v>
      </c>
      <c r="V9" s="467" t="s">
        <v>879</v>
      </c>
      <c r="W9" s="468">
        <f>個票ｰ1004!G14</f>
        <v>0</v>
      </c>
      <c r="X9" s="337" t="s">
        <v>600</v>
      </c>
    </row>
    <row r="10" spans="1:24" ht="15" customHeight="1">
      <c r="X10" s="1"/>
    </row>
    <row r="11" spans="1:24" ht="18" customHeight="1">
      <c r="A11" s="148" t="s">
        <v>880</v>
      </c>
      <c r="H11" s="2"/>
      <c r="J11" s="2"/>
      <c r="K11" s="2"/>
      <c r="L11" s="2"/>
      <c r="M11" s="2"/>
      <c r="N11" s="2"/>
      <c r="O11" s="2"/>
      <c r="P11" s="2"/>
      <c r="Q11" s="2"/>
      <c r="R11" s="2"/>
      <c r="S11" s="180"/>
      <c r="T11" s="181"/>
      <c r="U11" s="181"/>
      <c r="V11" s="182"/>
      <c r="W11" s="182"/>
      <c r="X11" s="183"/>
    </row>
    <row r="12" spans="1:24" ht="4.5" customHeight="1">
      <c r="A12" s="148"/>
      <c r="H12" s="2"/>
      <c r="J12" s="2"/>
      <c r="K12" s="2"/>
      <c r="L12" s="2"/>
      <c r="M12" s="2"/>
      <c r="N12" s="2"/>
      <c r="O12" s="2"/>
      <c r="P12" s="2"/>
      <c r="Q12" s="2"/>
      <c r="R12" s="2"/>
      <c r="S12" s="180"/>
      <c r="T12" s="181"/>
      <c r="U12" s="181"/>
      <c r="V12" s="182"/>
      <c r="W12" s="182"/>
      <c r="X12" s="183"/>
    </row>
    <row r="13" spans="1:24" ht="34.35" customHeight="1">
      <c r="A13" s="1861"/>
      <c r="B13" s="1862"/>
      <c r="C13" s="1599" t="s">
        <v>881</v>
      </c>
      <c r="D13" s="2449"/>
      <c r="E13" s="2449"/>
      <c r="F13" s="1601"/>
      <c r="G13" s="2450" t="s">
        <v>882</v>
      </c>
      <c r="H13" s="2451"/>
      <c r="I13" s="2452" t="s">
        <v>883</v>
      </c>
      <c r="J13" s="2419"/>
      <c r="K13" s="2417" t="s">
        <v>884</v>
      </c>
      <c r="L13" s="2453"/>
      <c r="M13" s="2452" t="s">
        <v>885</v>
      </c>
      <c r="N13" s="2454"/>
      <c r="O13" s="2417" t="s">
        <v>886</v>
      </c>
      <c r="P13" s="2411"/>
      <c r="Q13" s="2444" t="s">
        <v>887</v>
      </c>
      <c r="R13" s="2445"/>
      <c r="S13" s="2446"/>
      <c r="T13" s="183"/>
      <c r="U13" s="96"/>
      <c r="V13" s="96"/>
      <c r="W13" s="96"/>
    </row>
    <row r="14" spans="1:24" ht="18" customHeight="1">
      <c r="A14" s="2354" t="s">
        <v>888</v>
      </c>
      <c r="B14" s="2447"/>
      <c r="C14" s="1178" t="s">
        <v>889</v>
      </c>
      <c r="D14" s="2448"/>
      <c r="E14" s="2448"/>
      <c r="F14" s="1873"/>
      <c r="G14" s="1744"/>
      <c r="H14" s="1745"/>
      <c r="I14" s="1746"/>
      <c r="J14" s="1747"/>
      <c r="K14" s="1747"/>
      <c r="L14" s="1744"/>
      <c r="M14" s="1746"/>
      <c r="N14" s="1747"/>
      <c r="O14" s="1747"/>
      <c r="P14" s="1748"/>
      <c r="Q14" s="1749">
        <f>SUM(G14:P14)</f>
        <v>0</v>
      </c>
      <c r="R14" s="1749"/>
      <c r="S14" s="1749"/>
      <c r="T14" s="183"/>
      <c r="U14" s="96"/>
      <c r="V14" s="96"/>
      <c r="W14" s="96"/>
    </row>
    <row r="15" spans="1:24" ht="18" customHeight="1">
      <c r="A15" s="1705"/>
      <c r="B15" s="1706"/>
      <c r="C15" s="2437" t="s">
        <v>890</v>
      </c>
      <c r="D15" s="1269" t="s">
        <v>891</v>
      </c>
      <c r="E15" s="1270"/>
      <c r="F15" s="1271"/>
      <c r="G15" s="1752"/>
      <c r="H15" s="1753"/>
      <c r="I15" s="1753"/>
      <c r="J15" s="1765"/>
      <c r="K15" s="1766"/>
      <c r="L15" s="1767"/>
      <c r="M15" s="1768"/>
      <c r="N15" s="1769"/>
      <c r="O15" s="1766"/>
      <c r="P15" s="1770"/>
      <c r="Q15" s="1754">
        <f>SUM(G15:P15)</f>
        <v>0</v>
      </c>
      <c r="R15" s="1755"/>
      <c r="S15" s="1756"/>
      <c r="T15" s="183"/>
      <c r="U15" s="96"/>
      <c r="V15" s="96"/>
      <c r="W15" s="96"/>
    </row>
    <row r="16" spans="1:24" ht="18" customHeight="1">
      <c r="A16" s="1705"/>
      <c r="B16" s="1706"/>
      <c r="C16" s="1750"/>
      <c r="D16" s="1562" t="s">
        <v>892</v>
      </c>
      <c r="E16" s="1560"/>
      <c r="F16" s="1561"/>
      <c r="G16" s="1867">
        <f>M89</f>
        <v>0</v>
      </c>
      <c r="H16" s="1868"/>
      <c r="I16" s="1869"/>
      <c r="J16" s="1870"/>
      <c r="K16" s="1711"/>
      <c r="L16" s="1716"/>
      <c r="M16" s="1712"/>
      <c r="N16" s="1716"/>
      <c r="O16" s="1711"/>
      <c r="P16" s="1712"/>
      <c r="Q16" s="1754">
        <f>SUM(G16:P16)</f>
        <v>0</v>
      </c>
      <c r="R16" s="1755"/>
      <c r="S16" s="1756"/>
      <c r="T16" s="183"/>
      <c r="U16" s="96"/>
      <c r="V16" s="96"/>
      <c r="W16" s="96"/>
    </row>
    <row r="17" spans="1:24" ht="18" customHeight="1">
      <c r="A17" s="1705"/>
      <c r="B17" s="1706"/>
      <c r="C17" s="1750"/>
      <c r="D17" s="1874" t="s">
        <v>893</v>
      </c>
      <c r="E17" s="1875"/>
      <c r="F17" s="1876"/>
      <c r="G17" s="1757"/>
      <c r="H17" s="1758"/>
      <c r="I17" s="1758"/>
      <c r="J17" s="1759"/>
      <c r="K17" s="1760"/>
      <c r="L17" s="1761"/>
      <c r="M17" s="1762"/>
      <c r="N17" s="1763"/>
      <c r="O17" s="1764"/>
      <c r="P17" s="1762"/>
      <c r="Q17" s="1754">
        <f>SUM(G17:P17)</f>
        <v>0</v>
      </c>
      <c r="R17" s="1755"/>
      <c r="S17" s="1756"/>
      <c r="T17" s="183"/>
      <c r="U17" s="96"/>
      <c r="V17" s="96"/>
      <c r="W17" s="96"/>
    </row>
    <row r="18" spans="1:24" ht="18" customHeight="1" thickBot="1">
      <c r="A18" s="1705"/>
      <c r="B18" s="1706"/>
      <c r="C18" s="1751"/>
      <c r="D18" s="1877" t="s">
        <v>894</v>
      </c>
      <c r="E18" s="1878"/>
      <c r="F18" s="1879"/>
      <c r="G18" s="1739">
        <f>SUM(G15:H17)</f>
        <v>0</v>
      </c>
      <c r="H18" s="1740"/>
      <c r="I18" s="1740">
        <f>SUM(I15:J17)</f>
        <v>0</v>
      </c>
      <c r="J18" s="1741"/>
      <c r="K18" s="1739">
        <f>SUM(K15:L17)</f>
        <v>0</v>
      </c>
      <c r="L18" s="1742"/>
      <c r="M18" s="1740">
        <f>SUM(M15:N17)</f>
        <v>0</v>
      </c>
      <c r="N18" s="1741"/>
      <c r="O18" s="1739">
        <f>SUM(O15:P17)</f>
        <v>0</v>
      </c>
      <c r="P18" s="1742"/>
      <c r="Q18" s="1771">
        <f>SUM(Q15:S17)</f>
        <v>0</v>
      </c>
      <c r="R18" s="1772"/>
      <c r="S18" s="1773"/>
      <c r="T18" s="184"/>
      <c r="U18" s="96"/>
      <c r="V18" s="96"/>
      <c r="W18" s="96"/>
    </row>
    <row r="19" spans="1:24" ht="18" customHeight="1" thickBot="1">
      <c r="A19" s="1707"/>
      <c r="B19" s="1743"/>
      <c r="C19" s="1880" t="s">
        <v>895</v>
      </c>
      <c r="D19" s="1881"/>
      <c r="E19" s="1881"/>
      <c r="F19" s="1882"/>
      <c r="G19" s="1733">
        <f>G14+G18</f>
        <v>0</v>
      </c>
      <c r="H19" s="1734"/>
      <c r="I19" s="1735">
        <f>I14+I18</f>
        <v>0</v>
      </c>
      <c r="J19" s="1736"/>
      <c r="K19" s="1733">
        <f>K14+K18</f>
        <v>0</v>
      </c>
      <c r="L19" s="1734"/>
      <c r="M19" s="1735">
        <f>M14+M18</f>
        <v>0</v>
      </c>
      <c r="N19" s="1736"/>
      <c r="O19" s="1733">
        <f>O14+O18</f>
        <v>0</v>
      </c>
      <c r="P19" s="1737"/>
      <c r="Q19" s="1733">
        <f>Q14+Q18</f>
        <v>0</v>
      </c>
      <c r="R19" s="1737"/>
      <c r="S19" s="1738"/>
      <c r="T19" s="184"/>
      <c r="U19" s="96"/>
      <c r="V19" s="96"/>
      <c r="W19" s="96"/>
    </row>
    <row r="20" spans="1:24" ht="18" customHeight="1">
      <c r="A20" s="2354" t="s">
        <v>896</v>
      </c>
      <c r="B20" s="2447"/>
      <c r="C20" s="1883" t="s">
        <v>897</v>
      </c>
      <c r="D20" s="1884"/>
      <c r="E20" s="1884"/>
      <c r="F20" s="1885"/>
      <c r="G20" s="1728">
        <f>M90</f>
        <v>0</v>
      </c>
      <c r="H20" s="1729"/>
      <c r="I20" s="1730"/>
      <c r="J20" s="1731"/>
      <c r="K20" s="1723"/>
      <c r="L20" s="1732"/>
      <c r="M20" s="1730"/>
      <c r="N20" s="1731"/>
      <c r="O20" s="1723"/>
      <c r="P20" s="1724"/>
      <c r="Q20" s="1725">
        <f>SUM(G20:P20)</f>
        <v>0</v>
      </c>
      <c r="R20" s="1726"/>
      <c r="S20" s="1727"/>
      <c r="T20" s="183"/>
      <c r="U20" s="96"/>
      <c r="V20" s="96"/>
      <c r="W20" s="96"/>
    </row>
    <row r="21" spans="1:24" ht="18" customHeight="1">
      <c r="A21" s="1705"/>
      <c r="B21" s="1706"/>
      <c r="C21" s="1562" t="s">
        <v>898</v>
      </c>
      <c r="D21" s="1560"/>
      <c r="E21" s="1560"/>
      <c r="F21" s="1561"/>
      <c r="G21" s="1711"/>
      <c r="H21" s="1716"/>
      <c r="I21" s="1709"/>
      <c r="J21" s="1710"/>
      <c r="K21" s="1711"/>
      <c r="L21" s="1716"/>
      <c r="M21" s="1709"/>
      <c r="N21" s="1710"/>
      <c r="O21" s="1711"/>
      <c r="P21" s="1712"/>
      <c r="Q21" s="1713">
        <f>SUM(G21:P21)</f>
        <v>0</v>
      </c>
      <c r="R21" s="1714"/>
      <c r="S21" s="1715"/>
      <c r="T21" s="183"/>
      <c r="U21" s="96"/>
      <c r="V21" s="96"/>
      <c r="W21" s="96"/>
    </row>
    <row r="22" spans="1:24" ht="18" customHeight="1">
      <c r="A22" s="1705"/>
      <c r="B22" s="1706"/>
      <c r="C22" s="1886" t="s">
        <v>899</v>
      </c>
      <c r="D22" s="1887"/>
      <c r="E22" s="1887"/>
      <c r="F22" s="1888"/>
      <c r="G22" s="1711"/>
      <c r="H22" s="1716"/>
      <c r="I22" s="1709"/>
      <c r="J22" s="1710"/>
      <c r="K22" s="1711"/>
      <c r="L22" s="1716"/>
      <c r="M22" s="1709"/>
      <c r="N22" s="1710"/>
      <c r="O22" s="1711"/>
      <c r="P22" s="1712"/>
      <c r="Q22" s="1713">
        <f>SUM(G22:P22)</f>
        <v>0</v>
      </c>
      <c r="R22" s="1714"/>
      <c r="S22" s="1715"/>
      <c r="T22" s="183"/>
      <c r="U22" s="96"/>
      <c r="V22" s="96"/>
      <c r="W22" s="96"/>
    </row>
    <row r="23" spans="1:24" ht="18" customHeight="1">
      <c r="A23" s="1705"/>
      <c r="B23" s="1706"/>
      <c r="C23" s="1886" t="s">
        <v>900</v>
      </c>
      <c r="D23" s="1887"/>
      <c r="E23" s="1887"/>
      <c r="F23" s="1888"/>
      <c r="G23" s="1711"/>
      <c r="H23" s="1716"/>
      <c r="I23" s="1709"/>
      <c r="J23" s="1710"/>
      <c r="K23" s="1711"/>
      <c r="L23" s="1716"/>
      <c r="M23" s="1709"/>
      <c r="N23" s="1710"/>
      <c r="O23" s="1711"/>
      <c r="P23" s="1712"/>
      <c r="Q23" s="1720">
        <f>SUM(G23:P23)</f>
        <v>0</v>
      </c>
      <c r="R23" s="1721"/>
      <c r="S23" s="1722"/>
      <c r="T23" s="183"/>
      <c r="U23" s="96"/>
      <c r="V23" s="96"/>
      <c r="W23" s="96"/>
    </row>
    <row r="24" spans="1:24" ht="18" customHeight="1">
      <c r="A24" s="1707"/>
      <c r="B24" s="1708"/>
      <c r="C24" s="1889" t="s">
        <v>901</v>
      </c>
      <c r="D24" s="1890"/>
      <c r="E24" s="1890"/>
      <c r="F24" s="1891"/>
      <c r="G24" s="1701">
        <f>G20+G21+G22+G23</f>
        <v>0</v>
      </c>
      <c r="H24" s="1702"/>
      <c r="I24" s="1702">
        <f>I20+I21+I22+I23</f>
        <v>0</v>
      </c>
      <c r="J24" s="1703"/>
      <c r="K24" s="1701">
        <f>K20+K21+K22+K23</f>
        <v>0</v>
      </c>
      <c r="L24" s="1702"/>
      <c r="M24" s="1702">
        <f>M20+M21+M22+M23</f>
        <v>0</v>
      </c>
      <c r="N24" s="1703"/>
      <c r="O24" s="1687">
        <f>O20+O21+O22+O23</f>
        <v>0</v>
      </c>
      <c r="P24" s="1688"/>
      <c r="Q24" s="1687">
        <f>SUM(Q20:S23)</f>
        <v>0</v>
      </c>
      <c r="R24" s="1688"/>
      <c r="S24" s="1689"/>
      <c r="T24" s="183"/>
      <c r="U24" s="96"/>
      <c r="V24" s="96"/>
      <c r="W24" s="96"/>
    </row>
    <row r="25" spans="1:24" ht="18" customHeight="1">
      <c r="A25" s="1690" t="s">
        <v>902</v>
      </c>
      <c r="B25" s="2457"/>
      <c r="C25" s="2457"/>
      <c r="D25" s="2457"/>
      <c r="E25" s="2457"/>
      <c r="F25" s="469"/>
      <c r="G25" s="1692">
        <f>G19+G24</f>
        <v>0</v>
      </c>
      <c r="H25" s="1693"/>
      <c r="I25" s="1694">
        <f>I19+I24</f>
        <v>0</v>
      </c>
      <c r="J25" s="1695"/>
      <c r="K25" s="1696">
        <f>K19+K24</f>
        <v>0</v>
      </c>
      <c r="L25" s="1697"/>
      <c r="M25" s="1697">
        <f>M19+M24</f>
        <v>0</v>
      </c>
      <c r="N25" s="1698"/>
      <c r="O25" s="1699">
        <f>O19+O24</f>
        <v>0</v>
      </c>
      <c r="P25" s="1694"/>
      <c r="Q25" s="1699">
        <f>Q19+Q24</f>
        <v>0</v>
      </c>
      <c r="R25" s="1694"/>
      <c r="S25" s="1700">
        <f>S19+S20+S21+S24</f>
        <v>0</v>
      </c>
      <c r="T25" s="183"/>
      <c r="U25" s="96"/>
      <c r="V25" s="96"/>
      <c r="W25" s="96"/>
    </row>
    <row r="26" spans="1:24" ht="15" customHeight="1">
      <c r="A26" s="1871" t="s">
        <v>903</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row>
    <row r="27" spans="1:24" ht="15" customHeight="1">
      <c r="A27" s="185" t="s">
        <v>904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5" customHeight="1">
      <c r="A28" s="1840" t="s">
        <v>905</v>
      </c>
      <c r="B28" s="1840"/>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row>
    <row r="29" spans="1:24" ht="6"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31.5" customHeight="1">
      <c r="A30" s="694" t="s">
        <v>906</v>
      </c>
      <c r="B30" s="1841"/>
      <c r="C30" s="1717"/>
      <c r="D30" s="2455"/>
      <c r="E30" s="2455"/>
      <c r="F30" s="2455"/>
      <c r="G30" s="2455"/>
      <c r="H30" s="2455"/>
      <c r="I30" s="1719"/>
      <c r="J30" s="1681" t="s">
        <v>907</v>
      </c>
      <c r="K30" s="1682"/>
      <c r="L30" s="1682"/>
      <c r="M30" s="1683"/>
      <c r="N30" s="1684"/>
      <c r="O30" s="2456"/>
      <c r="P30" s="2456"/>
      <c r="Q30" s="2456"/>
      <c r="R30" s="2456"/>
      <c r="S30" s="2456"/>
      <c r="T30" s="2456"/>
      <c r="U30" s="2456"/>
      <c r="V30" s="2456"/>
      <c r="W30" s="2456"/>
      <c r="X30" s="1686"/>
    </row>
    <row r="31" spans="1:24" ht="7.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row>
    <row r="32" spans="1:24" ht="18.75" customHeight="1">
      <c r="A32" s="1172" t="s">
        <v>908</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row>
    <row r="33" spans="1:24" ht="16.5" customHeight="1">
      <c r="A33" s="186" t="s">
        <v>909</v>
      </c>
    </row>
    <row r="34" spans="1:24" ht="25.5" customHeight="1">
      <c r="A34" s="1253" t="s">
        <v>910</v>
      </c>
      <c r="B34" s="1254"/>
      <c r="C34" s="1254"/>
      <c r="D34" s="1254"/>
      <c r="E34" s="1255"/>
      <c r="F34" s="1263"/>
      <c r="G34" s="2461"/>
      <c r="H34" s="2461"/>
      <c r="I34" s="2461"/>
      <c r="J34" s="2461"/>
      <c r="K34" s="2461"/>
      <c r="L34" s="2461"/>
      <c r="M34" s="2461"/>
      <c r="N34" s="2461"/>
      <c r="O34" s="2461"/>
      <c r="P34" s="2461"/>
      <c r="Q34" s="2461"/>
      <c r="R34" s="2461"/>
      <c r="S34" s="2461"/>
      <c r="T34" s="2461"/>
      <c r="U34" s="2461"/>
      <c r="V34" s="2461"/>
      <c r="W34" s="2461"/>
      <c r="X34" s="1265"/>
    </row>
    <row r="35" spans="1:24" ht="12" customHeight="1"/>
    <row r="36" spans="1:24" ht="16.5" customHeight="1">
      <c r="A36" s="1660" t="s">
        <v>911</v>
      </c>
      <c r="B36" s="1660"/>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row>
    <row r="37" spans="1:24" ht="16.5" customHeight="1">
      <c r="A37" s="1661" t="s">
        <v>912</v>
      </c>
      <c r="B37" s="1662"/>
      <c r="C37" s="1662"/>
      <c r="D37" s="1662"/>
      <c r="E37" s="1663"/>
      <c r="F37" s="1661" t="s">
        <v>913</v>
      </c>
      <c r="G37" s="1662"/>
      <c r="H37" s="1662"/>
      <c r="I37" s="1662"/>
      <c r="J37" s="1662"/>
      <c r="K37" s="1662"/>
      <c r="L37" s="1662"/>
      <c r="M37" s="1662"/>
      <c r="N37" s="1662"/>
      <c r="O37" s="1662"/>
      <c r="P37" s="1662"/>
      <c r="Q37" s="1662"/>
      <c r="R37" s="1676"/>
      <c r="S37" s="1670"/>
      <c r="T37" s="2460"/>
      <c r="U37" s="338" t="s">
        <v>914</v>
      </c>
      <c r="V37" s="1674" t="str">
        <f>IFERROR(ROUND(S37/$Q$18*100,1),"")</f>
        <v/>
      </c>
      <c r="W37" s="2459"/>
      <c r="X37" s="339" t="s">
        <v>915</v>
      </c>
    </row>
    <row r="38" spans="1:24" ht="16.5" customHeight="1">
      <c r="A38" s="1664"/>
      <c r="B38" s="1665"/>
      <c r="C38" s="1665"/>
      <c r="D38" s="1665"/>
      <c r="E38" s="1666"/>
      <c r="F38" s="1677" t="s">
        <v>916</v>
      </c>
      <c r="G38" s="1678"/>
      <c r="H38" s="1678"/>
      <c r="I38" s="1678"/>
      <c r="J38" s="1678"/>
      <c r="K38" s="1678"/>
      <c r="L38" s="1678"/>
      <c r="M38" s="1678"/>
      <c r="N38" s="1678"/>
      <c r="O38" s="1678"/>
      <c r="P38" s="1678"/>
      <c r="Q38" s="1678"/>
      <c r="R38" s="1679"/>
      <c r="S38" s="1672">
        <f>G16</f>
        <v>0</v>
      </c>
      <c r="T38" s="2458"/>
      <c r="U38" s="338" t="s">
        <v>914</v>
      </c>
      <c r="V38" s="1674" t="str">
        <f>IFERROR(ROUND(S38/$Q$18*100,1),"")</f>
        <v/>
      </c>
      <c r="W38" s="2459"/>
      <c r="X38" s="470" t="s">
        <v>915</v>
      </c>
    </row>
    <row r="39" spans="1:24" ht="16.5" customHeight="1">
      <c r="A39" s="1664"/>
      <c r="B39" s="1665"/>
      <c r="C39" s="1665"/>
      <c r="D39" s="1665"/>
      <c r="E39" s="1666"/>
      <c r="F39" s="1677" t="s">
        <v>917</v>
      </c>
      <c r="G39" s="1678"/>
      <c r="H39" s="1678"/>
      <c r="I39" s="1678"/>
      <c r="J39" s="1678"/>
      <c r="K39" s="1678"/>
      <c r="L39" s="1678"/>
      <c r="M39" s="1678"/>
      <c r="N39" s="1678"/>
      <c r="O39" s="1678"/>
      <c r="P39" s="1678"/>
      <c r="Q39" s="1678"/>
      <c r="R39" s="1679"/>
      <c r="S39" s="1670"/>
      <c r="T39" s="2460"/>
      <c r="U39" s="338" t="s">
        <v>914</v>
      </c>
      <c r="V39" s="1674" t="str">
        <f>IFERROR(ROUND(S39/$Q$18*100,1),"")</f>
        <v/>
      </c>
      <c r="W39" s="2459"/>
      <c r="X39" s="339" t="s">
        <v>915</v>
      </c>
    </row>
    <row r="40" spans="1:24" ht="16.5" customHeight="1">
      <c r="A40" s="1667"/>
      <c r="B40" s="1668"/>
      <c r="C40" s="1668"/>
      <c r="D40" s="1668"/>
      <c r="E40" s="1669"/>
      <c r="F40" s="1667" t="s">
        <v>918</v>
      </c>
      <c r="G40" s="1668"/>
      <c r="H40" s="1668"/>
      <c r="I40" s="1668"/>
      <c r="J40" s="1668"/>
      <c r="K40" s="1668"/>
      <c r="L40" s="1668"/>
      <c r="M40" s="1668"/>
      <c r="N40" s="1668"/>
      <c r="O40" s="1668"/>
      <c r="P40" s="1668"/>
      <c r="Q40" s="1668"/>
      <c r="R40" s="1680"/>
      <c r="S40" s="1672">
        <f>Q18-(S37+S38+S39)</f>
        <v>0</v>
      </c>
      <c r="T40" s="2458"/>
      <c r="U40" s="338" t="s">
        <v>914</v>
      </c>
      <c r="V40" s="1674" t="str">
        <f>IFERROR(ROUND(S40/$Q$18*100,1),"")</f>
        <v/>
      </c>
      <c r="W40" s="2459"/>
      <c r="X40" s="187" t="s">
        <v>915</v>
      </c>
    </row>
    <row r="41" spans="1:24" ht="9" customHeight="1"/>
    <row r="42" spans="1:24" ht="9" customHeight="1">
      <c r="A42" s="1847" t="s">
        <v>1061</v>
      </c>
      <c r="B42" s="1848"/>
      <c r="C42" s="1848"/>
      <c r="D42" s="1848"/>
      <c r="E42" s="1848"/>
      <c r="F42" s="1848"/>
      <c r="G42" s="1848"/>
      <c r="H42" s="1848"/>
      <c r="I42" s="1848"/>
      <c r="J42" s="1848"/>
      <c r="K42" s="1848"/>
      <c r="L42" s="1848"/>
      <c r="M42" s="1848"/>
      <c r="N42" s="1848"/>
      <c r="O42" s="1848"/>
      <c r="P42" s="1848"/>
      <c r="Q42" s="1848"/>
      <c r="R42" s="1848"/>
      <c r="S42" s="1848"/>
      <c r="T42" s="1848"/>
      <c r="U42" s="1848"/>
    </row>
    <row r="43" spans="1:24" ht="27.75" customHeight="1">
      <c r="A43" s="1848"/>
      <c r="B43" s="1848"/>
      <c r="C43" s="1848"/>
      <c r="D43" s="1848"/>
      <c r="E43" s="1848"/>
      <c r="F43" s="1848"/>
      <c r="G43" s="1848"/>
      <c r="H43" s="1848"/>
      <c r="I43" s="1848"/>
      <c r="J43" s="1848"/>
      <c r="K43" s="1848"/>
      <c r="L43" s="1848"/>
      <c r="M43" s="1848"/>
      <c r="N43" s="1848"/>
      <c r="O43" s="1848"/>
      <c r="P43" s="1848"/>
      <c r="Q43" s="1848"/>
      <c r="R43" s="1848"/>
      <c r="S43" s="1848"/>
      <c r="T43" s="1848"/>
      <c r="U43" s="1848"/>
    </row>
    <row r="44" spans="1:24" ht="9" customHeight="1">
      <c r="A44" s="1175" t="s">
        <v>919</v>
      </c>
      <c r="B44" s="1175"/>
      <c r="C44" s="1175"/>
      <c r="D44" s="1175"/>
      <c r="E44" s="1175"/>
      <c r="F44" s="1175"/>
    </row>
    <row r="45" spans="1:24" ht="9" customHeight="1">
      <c r="A45" s="1175"/>
      <c r="B45" s="1175"/>
      <c r="C45" s="1175"/>
      <c r="D45" s="1175"/>
      <c r="E45" s="1175"/>
      <c r="F45" s="1175"/>
    </row>
    <row r="46" spans="1:24" ht="9" customHeight="1">
      <c r="A46" s="2462" t="s">
        <v>920</v>
      </c>
      <c r="B46" s="2463"/>
      <c r="C46" s="2463"/>
      <c r="D46" s="2464"/>
      <c r="E46" s="2423"/>
      <c r="F46" s="2424"/>
      <c r="G46" s="2424"/>
      <c r="H46" s="2424"/>
      <c r="I46" s="2424"/>
      <c r="J46" s="565" t="s">
        <v>921</v>
      </c>
      <c r="K46" s="565"/>
      <c r="L46" s="565"/>
      <c r="M46" s="2414"/>
      <c r="N46" s="2415"/>
      <c r="O46" s="2415"/>
      <c r="P46" s="2415"/>
      <c r="Q46" s="2415"/>
      <c r="R46" s="2415"/>
      <c r="S46" s="2415"/>
      <c r="T46" s="2415"/>
      <c r="U46" s="2416"/>
    </row>
    <row r="47" spans="1:24" ht="9" customHeight="1">
      <c r="A47" s="1852"/>
      <c r="B47" s="1853"/>
      <c r="C47" s="1853"/>
      <c r="D47" s="1854"/>
      <c r="E47" s="1859"/>
      <c r="F47" s="1860"/>
      <c r="G47" s="1860"/>
      <c r="H47" s="1860"/>
      <c r="I47" s="1860"/>
      <c r="J47" s="565"/>
      <c r="K47" s="565"/>
      <c r="L47" s="565"/>
      <c r="M47" s="1839"/>
      <c r="N47" s="1167"/>
      <c r="O47" s="1167"/>
      <c r="P47" s="1167"/>
      <c r="Q47" s="1167"/>
      <c r="R47" s="1167"/>
      <c r="S47" s="1167"/>
      <c r="T47" s="1167"/>
      <c r="U47" s="1168"/>
    </row>
    <row r="48" spans="1:24" ht="9" customHeight="1">
      <c r="A48" s="1855"/>
      <c r="B48" s="1856"/>
      <c r="C48" s="1856"/>
      <c r="D48" s="1857"/>
      <c r="E48" s="1133"/>
      <c r="F48" s="1134"/>
      <c r="G48" s="1134"/>
      <c r="H48" s="1134"/>
      <c r="I48" s="1134"/>
      <c r="J48" s="565"/>
      <c r="K48" s="565"/>
      <c r="L48" s="565"/>
      <c r="M48" s="1147"/>
      <c r="N48" s="1148"/>
      <c r="O48" s="1148"/>
      <c r="P48" s="1148"/>
      <c r="Q48" s="1148"/>
      <c r="R48" s="1148"/>
      <c r="S48" s="1148"/>
      <c r="T48" s="1148"/>
      <c r="U48" s="1149"/>
    </row>
    <row r="49" spans="1:21" ht="9" customHeight="1">
      <c r="A49" s="2462" t="s">
        <v>922</v>
      </c>
      <c r="B49" s="2463"/>
      <c r="C49" s="2463"/>
      <c r="D49" s="2464"/>
      <c r="E49" s="2414"/>
      <c r="F49" s="2415"/>
      <c r="G49" s="2415"/>
      <c r="H49" s="2415"/>
      <c r="I49" s="2415"/>
      <c r="J49" s="2415"/>
      <c r="K49" s="2415"/>
      <c r="L49" s="2415"/>
      <c r="M49" s="2415"/>
      <c r="N49" s="2415"/>
      <c r="O49" s="2415"/>
      <c r="P49" s="2415"/>
      <c r="Q49" s="2415"/>
      <c r="R49" s="2415"/>
      <c r="S49" s="2415"/>
      <c r="T49" s="2415"/>
      <c r="U49" s="2416"/>
    </row>
    <row r="50" spans="1:21" ht="9" customHeight="1">
      <c r="A50" s="1852"/>
      <c r="B50" s="1853"/>
      <c r="C50" s="1853"/>
      <c r="D50" s="1854"/>
      <c r="E50" s="1839"/>
      <c r="F50" s="1167"/>
      <c r="G50" s="1167"/>
      <c r="H50" s="1167"/>
      <c r="I50" s="1167"/>
      <c r="J50" s="1167"/>
      <c r="K50" s="1167"/>
      <c r="L50" s="1167"/>
      <c r="M50" s="1167"/>
      <c r="N50" s="1167"/>
      <c r="O50" s="1167"/>
      <c r="P50" s="1167"/>
      <c r="Q50" s="1167"/>
      <c r="R50" s="1167"/>
      <c r="S50" s="1167"/>
      <c r="T50" s="1167"/>
      <c r="U50" s="1168"/>
    </row>
    <row r="51" spans="1:21" ht="9" customHeight="1">
      <c r="A51" s="1855"/>
      <c r="B51" s="1856"/>
      <c r="C51" s="1856"/>
      <c r="D51" s="1857"/>
      <c r="E51" s="1147"/>
      <c r="F51" s="1148"/>
      <c r="G51" s="1148"/>
      <c r="H51" s="1148"/>
      <c r="I51" s="1148"/>
      <c r="J51" s="1148"/>
      <c r="K51" s="1148"/>
      <c r="L51" s="1148"/>
      <c r="M51" s="1148"/>
      <c r="N51" s="1148"/>
      <c r="O51" s="1148"/>
      <c r="P51" s="1148"/>
      <c r="Q51" s="1148"/>
      <c r="R51" s="1148"/>
      <c r="S51" s="1148"/>
      <c r="T51" s="1148"/>
      <c r="U51" s="1149"/>
    </row>
    <row r="52" spans="1:21" ht="9" customHeight="1">
      <c r="A52" s="1858" t="s">
        <v>923</v>
      </c>
      <c r="B52" s="1858"/>
      <c r="C52" s="1858"/>
      <c r="D52" s="1858"/>
      <c r="E52" s="2414"/>
      <c r="F52" s="2415"/>
      <c r="G52" s="2415"/>
      <c r="H52" s="2415"/>
      <c r="I52" s="2415"/>
      <c r="J52" s="2415"/>
      <c r="K52" s="2415"/>
      <c r="L52" s="2415"/>
      <c r="M52" s="2415"/>
      <c r="N52" s="2415"/>
      <c r="O52" s="2415"/>
      <c r="P52" s="2415"/>
      <c r="Q52" s="2415"/>
      <c r="R52" s="2415"/>
      <c r="S52" s="2415"/>
      <c r="T52" s="2415"/>
      <c r="U52" s="2416"/>
    </row>
    <row r="53" spans="1:21" ht="9" customHeight="1">
      <c r="A53" s="1858"/>
      <c r="B53" s="1858"/>
      <c r="C53" s="1858"/>
      <c r="D53" s="1858"/>
      <c r="E53" s="1839"/>
      <c r="F53" s="1167"/>
      <c r="G53" s="1167"/>
      <c r="H53" s="1167"/>
      <c r="I53" s="1167"/>
      <c r="J53" s="1167"/>
      <c r="K53" s="1167"/>
      <c r="L53" s="1167"/>
      <c r="M53" s="1167"/>
      <c r="N53" s="1167"/>
      <c r="O53" s="1167"/>
      <c r="P53" s="1167"/>
      <c r="Q53" s="1167"/>
      <c r="R53" s="1167"/>
      <c r="S53" s="1167"/>
      <c r="T53" s="1167"/>
      <c r="U53" s="1168"/>
    </row>
    <row r="54" spans="1:21" ht="9" customHeight="1">
      <c r="A54" s="1858"/>
      <c r="B54" s="1858"/>
      <c r="C54" s="1858"/>
      <c r="D54" s="1858"/>
      <c r="E54" s="1147"/>
      <c r="F54" s="1148"/>
      <c r="G54" s="1148"/>
      <c r="H54" s="1148"/>
      <c r="I54" s="1148"/>
      <c r="J54" s="1148"/>
      <c r="K54" s="1148"/>
      <c r="L54" s="1148"/>
      <c r="M54" s="1148"/>
      <c r="N54" s="1148"/>
      <c r="O54" s="1148"/>
      <c r="P54" s="1148"/>
      <c r="Q54" s="1148"/>
      <c r="R54" s="1148"/>
      <c r="S54" s="1148"/>
      <c r="T54" s="1148"/>
      <c r="U54" s="1149"/>
    </row>
    <row r="55" spans="1:21" ht="9" customHeight="1">
      <c r="A55" s="188"/>
      <c r="B55" s="188"/>
      <c r="C55" s="188"/>
      <c r="D55" s="188"/>
      <c r="E55" s="174"/>
      <c r="F55" s="174"/>
      <c r="G55" s="174"/>
      <c r="H55" s="174"/>
      <c r="I55" s="174"/>
      <c r="J55" s="174"/>
      <c r="K55" s="174"/>
      <c r="L55" s="174"/>
      <c r="M55" s="174"/>
      <c r="N55" s="174"/>
      <c r="O55" s="174"/>
      <c r="P55" s="174"/>
      <c r="Q55" s="174"/>
      <c r="R55" s="174"/>
    </row>
    <row r="56" spans="1:21" ht="9" customHeight="1">
      <c r="A56" s="1175" t="s">
        <v>924</v>
      </c>
      <c r="B56" s="1175"/>
      <c r="C56" s="1175"/>
      <c r="D56" s="1175"/>
      <c r="E56" s="1175"/>
      <c r="F56" s="1175"/>
      <c r="G56" s="1175"/>
      <c r="H56" s="1175"/>
      <c r="I56" s="1175"/>
    </row>
    <row r="57" spans="1:21" ht="9" customHeight="1">
      <c r="A57" s="1175"/>
      <c r="B57" s="1175"/>
      <c r="C57" s="1175"/>
      <c r="D57" s="1175"/>
      <c r="E57" s="1175"/>
      <c r="F57" s="1175"/>
      <c r="G57" s="1175"/>
      <c r="H57" s="1175"/>
      <c r="I57" s="1175"/>
    </row>
    <row r="58" spans="1:21" ht="9" customHeight="1">
      <c r="A58" s="1199" t="s">
        <v>925</v>
      </c>
      <c r="B58" s="1199"/>
      <c r="C58" s="1199"/>
      <c r="D58" s="1199"/>
      <c r="E58" s="2414"/>
      <c r="F58" s="2415"/>
      <c r="G58" s="2415"/>
      <c r="H58" s="2415"/>
      <c r="I58" s="2415"/>
      <c r="J58" s="2415"/>
      <c r="K58" s="2415"/>
      <c r="L58" s="2415"/>
      <c r="M58" s="2415"/>
      <c r="N58" s="2415"/>
      <c r="O58" s="2415"/>
      <c r="P58" s="2415"/>
      <c r="Q58" s="2415"/>
      <c r="R58" s="2415"/>
      <c r="S58" s="2415"/>
      <c r="T58" s="2415"/>
      <c r="U58" s="2416"/>
    </row>
    <row r="59" spans="1:21" ht="9" customHeight="1">
      <c r="A59" s="1199"/>
      <c r="B59" s="1199"/>
      <c r="C59" s="1199"/>
      <c r="D59" s="1199"/>
      <c r="E59" s="1839"/>
      <c r="F59" s="1167"/>
      <c r="G59" s="1167"/>
      <c r="H59" s="1167"/>
      <c r="I59" s="1167"/>
      <c r="J59" s="1167"/>
      <c r="K59" s="1167"/>
      <c r="L59" s="1167"/>
      <c r="M59" s="1167"/>
      <c r="N59" s="1167"/>
      <c r="O59" s="1167"/>
      <c r="P59" s="1167"/>
      <c r="Q59" s="1167"/>
      <c r="R59" s="1167"/>
      <c r="S59" s="1167"/>
      <c r="T59" s="1167"/>
      <c r="U59" s="1168"/>
    </row>
    <row r="60" spans="1:21" ht="9" customHeight="1">
      <c r="A60" s="1199"/>
      <c r="B60" s="1199"/>
      <c r="C60" s="1199"/>
      <c r="D60" s="1199"/>
      <c r="E60" s="1147"/>
      <c r="F60" s="1148"/>
      <c r="G60" s="1148"/>
      <c r="H60" s="1148"/>
      <c r="I60" s="1148"/>
      <c r="J60" s="1148"/>
      <c r="K60" s="1148"/>
      <c r="L60" s="1148"/>
      <c r="M60" s="1148"/>
      <c r="N60" s="1148"/>
      <c r="O60" s="1148"/>
      <c r="P60" s="1148"/>
      <c r="Q60" s="1148"/>
      <c r="R60" s="1148"/>
      <c r="S60" s="1148"/>
      <c r="T60" s="1148"/>
      <c r="U60" s="1149"/>
    </row>
    <row r="61" spans="1:21" ht="9" customHeight="1">
      <c r="A61" s="1199" t="s">
        <v>926</v>
      </c>
      <c r="B61" s="1199"/>
      <c r="C61" s="1199"/>
      <c r="D61" s="1199"/>
      <c r="E61" s="2414"/>
      <c r="F61" s="2415"/>
      <c r="G61" s="2415"/>
      <c r="H61" s="2415"/>
      <c r="I61" s="2415"/>
      <c r="J61" s="2415"/>
      <c r="K61" s="2415"/>
      <c r="L61" s="2415"/>
      <c r="M61" s="2415"/>
      <c r="N61" s="2415"/>
      <c r="O61" s="2415"/>
      <c r="P61" s="2415"/>
      <c r="Q61" s="2415"/>
      <c r="R61" s="2415"/>
      <c r="S61" s="2415"/>
      <c r="T61" s="2415"/>
      <c r="U61" s="2416"/>
    </row>
    <row r="62" spans="1:21" ht="9" customHeight="1">
      <c r="A62" s="1199"/>
      <c r="B62" s="1199"/>
      <c r="C62" s="1199"/>
      <c r="D62" s="1199"/>
      <c r="E62" s="1839"/>
      <c r="F62" s="1167"/>
      <c r="G62" s="1167"/>
      <c r="H62" s="1167"/>
      <c r="I62" s="1167"/>
      <c r="J62" s="1167"/>
      <c r="K62" s="1167"/>
      <c r="L62" s="1167"/>
      <c r="M62" s="1167"/>
      <c r="N62" s="1167"/>
      <c r="O62" s="1167"/>
      <c r="P62" s="1167"/>
      <c r="Q62" s="1167"/>
      <c r="R62" s="1167"/>
      <c r="S62" s="1167"/>
      <c r="T62" s="1167"/>
      <c r="U62" s="1168"/>
    </row>
    <row r="63" spans="1:21" ht="9" customHeight="1">
      <c r="A63" s="1199"/>
      <c r="B63" s="1199"/>
      <c r="C63" s="1199"/>
      <c r="D63" s="1199"/>
      <c r="E63" s="1147"/>
      <c r="F63" s="1148"/>
      <c r="G63" s="1148"/>
      <c r="H63" s="1148"/>
      <c r="I63" s="1148"/>
      <c r="J63" s="1148"/>
      <c r="K63" s="1148"/>
      <c r="L63" s="1148"/>
      <c r="M63" s="1148"/>
      <c r="N63" s="1148"/>
      <c r="O63" s="1148"/>
      <c r="P63" s="1148"/>
      <c r="Q63" s="1148"/>
      <c r="R63" s="1148"/>
      <c r="S63" s="1148"/>
      <c r="T63" s="1148"/>
      <c r="U63" s="1149"/>
    </row>
    <row r="64" spans="1:21" ht="9" customHeight="1"/>
    <row r="65" spans="1:16" s="3" customFormat="1" ht="21" customHeight="1">
      <c r="A65" s="44" t="s">
        <v>927</v>
      </c>
      <c r="N65" s="33"/>
    </row>
    <row r="66" spans="1:16" s="3" customFormat="1" ht="21" customHeight="1">
      <c r="A66" s="44" t="s">
        <v>928</v>
      </c>
      <c r="N66" s="33"/>
    </row>
    <row r="67" spans="1:16" s="3" customFormat="1" ht="22.5" customHeight="1">
      <c r="A67" s="501" t="s">
        <v>929</v>
      </c>
      <c r="B67" s="1645"/>
      <c r="C67" s="1646" t="s">
        <v>930</v>
      </c>
      <c r="D67" s="763"/>
      <c r="E67" s="763"/>
      <c r="F67" s="763"/>
      <c r="G67" s="1647"/>
      <c r="H67" s="1646" t="s">
        <v>931</v>
      </c>
      <c r="I67" s="763"/>
      <c r="J67" s="763"/>
      <c r="K67" s="763"/>
      <c r="L67" s="1647"/>
      <c r="M67" s="1645" t="s">
        <v>932</v>
      </c>
      <c r="N67" s="1645"/>
      <c r="O67" s="1648"/>
    </row>
    <row r="68" spans="1:16" s="3" customFormat="1" ht="27" customHeight="1">
      <c r="A68" s="2465">
        <v>1</v>
      </c>
      <c r="B68" s="2466"/>
      <c r="C68" s="572"/>
      <c r="D68" s="573"/>
      <c r="E68" s="573"/>
      <c r="F68" s="573"/>
      <c r="G68" s="1649"/>
      <c r="H68" s="572"/>
      <c r="I68" s="573"/>
      <c r="J68" s="573"/>
      <c r="K68" s="573"/>
      <c r="L68" s="1649"/>
      <c r="M68" s="1650"/>
      <c r="N68" s="1651"/>
      <c r="O68" s="340" t="s">
        <v>914</v>
      </c>
    </row>
    <row r="69" spans="1:16" s="3" customFormat="1" ht="27" customHeight="1">
      <c r="A69" s="1657">
        <v>2</v>
      </c>
      <c r="B69" s="1658"/>
      <c r="C69" s="577"/>
      <c r="D69" s="578"/>
      <c r="E69" s="578"/>
      <c r="F69" s="578"/>
      <c r="G69" s="1654"/>
      <c r="H69" s="577"/>
      <c r="I69" s="578"/>
      <c r="J69" s="578"/>
      <c r="K69" s="578"/>
      <c r="L69" s="1654"/>
      <c r="M69" s="1655"/>
      <c r="N69" s="1656"/>
      <c r="O69" s="189" t="s">
        <v>914</v>
      </c>
    </row>
    <row r="70" spans="1:16" s="3" customFormat="1" ht="27" customHeight="1">
      <c r="A70" s="1813">
        <v>3</v>
      </c>
      <c r="B70" s="1814"/>
      <c r="C70" s="577"/>
      <c r="D70" s="578"/>
      <c r="E70" s="578"/>
      <c r="F70" s="578"/>
      <c r="G70" s="1654"/>
      <c r="H70" s="577"/>
      <c r="I70" s="578"/>
      <c r="J70" s="578"/>
      <c r="K70" s="578"/>
      <c r="L70" s="1654"/>
      <c r="M70" s="1655"/>
      <c r="N70" s="1656"/>
      <c r="O70" s="189" t="s">
        <v>914</v>
      </c>
    </row>
    <row r="71" spans="1:16" s="3" customFormat="1" ht="27" customHeight="1">
      <c r="A71" s="1813">
        <v>4</v>
      </c>
      <c r="B71" s="1814"/>
      <c r="C71" s="577"/>
      <c r="D71" s="578"/>
      <c r="E71" s="578"/>
      <c r="F71" s="578"/>
      <c r="G71" s="1654"/>
      <c r="H71" s="577"/>
      <c r="I71" s="578"/>
      <c r="J71" s="578"/>
      <c r="K71" s="578"/>
      <c r="L71" s="1654"/>
      <c r="M71" s="1655"/>
      <c r="N71" s="1656"/>
      <c r="O71" s="189" t="s">
        <v>914</v>
      </c>
    </row>
    <row r="72" spans="1:16" s="3" customFormat="1" ht="27" customHeight="1">
      <c r="A72" s="1813">
        <v>5</v>
      </c>
      <c r="B72" s="1814"/>
      <c r="C72" s="577"/>
      <c r="D72" s="578"/>
      <c r="E72" s="578"/>
      <c r="F72" s="578"/>
      <c r="G72" s="1654"/>
      <c r="H72" s="577"/>
      <c r="I72" s="578"/>
      <c r="J72" s="578"/>
      <c r="K72" s="578"/>
      <c r="L72" s="1654"/>
      <c r="M72" s="1655"/>
      <c r="N72" s="1656"/>
      <c r="O72" s="189" t="s">
        <v>914</v>
      </c>
    </row>
    <row r="73" spans="1:16" s="3" customFormat="1" ht="27" customHeight="1">
      <c r="A73" s="1813">
        <v>6</v>
      </c>
      <c r="B73" s="1814"/>
      <c r="C73" s="577"/>
      <c r="D73" s="578"/>
      <c r="E73" s="578"/>
      <c r="F73" s="578"/>
      <c r="G73" s="1654"/>
      <c r="H73" s="577"/>
      <c r="I73" s="578"/>
      <c r="J73" s="578"/>
      <c r="K73" s="578"/>
      <c r="L73" s="1654"/>
      <c r="M73" s="1655"/>
      <c r="N73" s="1656"/>
      <c r="O73" s="189" t="s">
        <v>914</v>
      </c>
    </row>
    <row r="74" spans="1:16" s="3" customFormat="1" ht="27" customHeight="1">
      <c r="A74" s="1813">
        <v>7</v>
      </c>
      <c r="B74" s="1814"/>
      <c r="C74" s="577"/>
      <c r="D74" s="578"/>
      <c r="E74" s="578"/>
      <c r="F74" s="578"/>
      <c r="G74" s="1654"/>
      <c r="H74" s="577"/>
      <c r="I74" s="578"/>
      <c r="J74" s="578"/>
      <c r="K74" s="578"/>
      <c r="L74" s="1654"/>
      <c r="M74" s="1655"/>
      <c r="N74" s="1656"/>
      <c r="O74" s="189" t="s">
        <v>914</v>
      </c>
    </row>
    <row r="75" spans="1:16" s="3" customFormat="1" ht="27" customHeight="1">
      <c r="A75" s="1813">
        <v>8</v>
      </c>
      <c r="B75" s="1814"/>
      <c r="C75" s="577"/>
      <c r="D75" s="578"/>
      <c r="E75" s="578"/>
      <c r="F75" s="578"/>
      <c r="G75" s="1654"/>
      <c r="H75" s="577"/>
      <c r="I75" s="578"/>
      <c r="J75" s="578"/>
      <c r="K75" s="578"/>
      <c r="L75" s="1654"/>
      <c r="M75" s="1655"/>
      <c r="N75" s="1656"/>
      <c r="O75" s="189" t="s">
        <v>914</v>
      </c>
    </row>
    <row r="76" spans="1:16" s="3" customFormat="1" ht="27" customHeight="1">
      <c r="A76" s="1813">
        <v>9</v>
      </c>
      <c r="B76" s="1814"/>
      <c r="C76" s="577"/>
      <c r="D76" s="578"/>
      <c r="E76" s="578"/>
      <c r="F76" s="578"/>
      <c r="G76" s="1654"/>
      <c r="H76" s="577"/>
      <c r="I76" s="578"/>
      <c r="J76" s="578"/>
      <c r="K76" s="578"/>
      <c r="L76" s="1654"/>
      <c r="M76" s="1655"/>
      <c r="N76" s="1656"/>
      <c r="O76" s="189" t="s">
        <v>914</v>
      </c>
    </row>
    <row r="77" spans="1:16" s="3" customFormat="1" ht="27" customHeight="1">
      <c r="A77" s="1815">
        <v>10</v>
      </c>
      <c r="B77" s="1816"/>
      <c r="C77" s="585"/>
      <c r="D77" s="581"/>
      <c r="E77" s="581"/>
      <c r="F77" s="581"/>
      <c r="G77" s="1817"/>
      <c r="H77" s="1818"/>
      <c r="I77" s="692"/>
      <c r="J77" s="692"/>
      <c r="K77" s="692"/>
      <c r="L77" s="1819"/>
      <c r="M77" s="1820"/>
      <c r="N77" s="1821"/>
      <c r="O77" s="77" t="s">
        <v>914</v>
      </c>
    </row>
    <row r="78" spans="1:16" s="3" customFormat="1" ht="27" customHeight="1">
      <c r="A78" s="1458" t="s">
        <v>933</v>
      </c>
      <c r="B78" s="1822"/>
      <c r="C78" s="1823" t="s">
        <v>930</v>
      </c>
      <c r="D78" s="760"/>
      <c r="E78" s="760"/>
      <c r="F78" s="760"/>
      <c r="G78" s="1824"/>
      <c r="H78" s="1825" t="s">
        <v>931</v>
      </c>
      <c r="I78" s="2467"/>
      <c r="J78" s="2467"/>
      <c r="K78" s="2467"/>
      <c r="L78" s="1822"/>
      <c r="M78" s="1825" t="s">
        <v>932</v>
      </c>
      <c r="N78" s="2467"/>
      <c r="O78" s="1827"/>
      <c r="P78" s="190"/>
    </row>
    <row r="79" spans="1:16" s="3" customFormat="1" ht="27" customHeight="1">
      <c r="A79" s="1842">
        <v>1</v>
      </c>
      <c r="B79" s="1843"/>
      <c r="C79" s="577"/>
      <c r="D79" s="578"/>
      <c r="E79" s="578"/>
      <c r="F79" s="578"/>
      <c r="G79" s="1654"/>
      <c r="H79" s="577"/>
      <c r="I79" s="578"/>
      <c r="J79" s="578"/>
      <c r="K79" s="578"/>
      <c r="L79" s="1654"/>
      <c r="M79" s="1844"/>
      <c r="N79" s="1845"/>
      <c r="O79" s="191" t="s">
        <v>914</v>
      </c>
    </row>
    <row r="80" spans="1:16" s="3" customFormat="1" ht="27" customHeight="1">
      <c r="A80" s="1831">
        <v>2</v>
      </c>
      <c r="B80" s="1832"/>
      <c r="C80" s="577"/>
      <c r="D80" s="578"/>
      <c r="E80" s="578"/>
      <c r="F80" s="578"/>
      <c r="G80" s="1654"/>
      <c r="H80" s="577"/>
      <c r="I80" s="578"/>
      <c r="J80" s="578"/>
      <c r="K80" s="578"/>
      <c r="L80" s="1654"/>
      <c r="M80" s="1655"/>
      <c r="N80" s="1656"/>
      <c r="O80" s="189" t="s">
        <v>914</v>
      </c>
    </row>
    <row r="81" spans="1:15" s="3" customFormat="1" ht="27" customHeight="1">
      <c r="A81" s="1846">
        <v>3</v>
      </c>
      <c r="B81" s="1658"/>
      <c r="C81" s="577"/>
      <c r="D81" s="578"/>
      <c r="E81" s="578"/>
      <c r="F81" s="578"/>
      <c r="G81" s="1654"/>
      <c r="H81" s="577"/>
      <c r="I81" s="578"/>
      <c r="J81" s="578"/>
      <c r="K81" s="578"/>
      <c r="L81" s="1654"/>
      <c r="M81" s="1655"/>
      <c r="N81" s="1656"/>
      <c r="O81" s="189" t="s">
        <v>914</v>
      </c>
    </row>
    <row r="82" spans="1:15" s="3" customFormat="1" ht="27" customHeight="1">
      <c r="A82" s="1657">
        <v>4</v>
      </c>
      <c r="B82" s="1658"/>
      <c r="C82" s="577"/>
      <c r="D82" s="578"/>
      <c r="E82" s="578"/>
      <c r="F82" s="578"/>
      <c r="G82" s="1654"/>
      <c r="H82" s="577"/>
      <c r="I82" s="578"/>
      <c r="J82" s="578"/>
      <c r="K82" s="578"/>
      <c r="L82" s="1654"/>
      <c r="M82" s="1655"/>
      <c r="N82" s="1656"/>
      <c r="O82" s="189" t="s">
        <v>914</v>
      </c>
    </row>
    <row r="83" spans="1:15" s="3" customFormat="1" ht="27" customHeight="1">
      <c r="A83" s="1657">
        <v>5</v>
      </c>
      <c r="B83" s="1658"/>
      <c r="C83" s="577"/>
      <c r="D83" s="578"/>
      <c r="E83" s="578"/>
      <c r="F83" s="578"/>
      <c r="G83" s="1654"/>
      <c r="H83" s="577"/>
      <c r="I83" s="578"/>
      <c r="J83" s="578"/>
      <c r="K83" s="578"/>
      <c r="L83" s="1654"/>
      <c r="M83" s="1655"/>
      <c r="N83" s="1656"/>
      <c r="O83" s="189" t="s">
        <v>914</v>
      </c>
    </row>
    <row r="84" spans="1:15" s="3" customFormat="1" ht="27" customHeight="1">
      <c r="A84" s="1657">
        <v>6</v>
      </c>
      <c r="B84" s="1658"/>
      <c r="C84" s="577"/>
      <c r="D84" s="578"/>
      <c r="E84" s="578"/>
      <c r="F84" s="578"/>
      <c r="G84" s="1654"/>
      <c r="H84" s="577"/>
      <c r="I84" s="578"/>
      <c r="J84" s="578"/>
      <c r="K84" s="578"/>
      <c r="L84" s="1654"/>
      <c r="M84" s="1655"/>
      <c r="N84" s="1656"/>
      <c r="O84" s="189" t="s">
        <v>914</v>
      </c>
    </row>
    <row r="85" spans="1:15" s="3" customFormat="1" ht="27" customHeight="1">
      <c r="A85" s="1657">
        <v>7</v>
      </c>
      <c r="B85" s="1658"/>
      <c r="C85" s="577"/>
      <c r="D85" s="578"/>
      <c r="E85" s="578"/>
      <c r="F85" s="578"/>
      <c r="G85" s="1654"/>
      <c r="H85" s="577"/>
      <c r="I85" s="578"/>
      <c r="J85" s="578"/>
      <c r="K85" s="578"/>
      <c r="L85" s="1654"/>
      <c r="M85" s="1655"/>
      <c r="N85" s="1656"/>
      <c r="O85" s="189" t="s">
        <v>914</v>
      </c>
    </row>
    <row r="86" spans="1:15" s="3" customFormat="1" ht="27" customHeight="1">
      <c r="A86" s="1813">
        <v>8</v>
      </c>
      <c r="B86" s="1814"/>
      <c r="C86" s="577"/>
      <c r="D86" s="578"/>
      <c r="E86" s="578"/>
      <c r="F86" s="578"/>
      <c r="G86" s="1654"/>
      <c r="H86" s="577"/>
      <c r="I86" s="578"/>
      <c r="J86" s="578"/>
      <c r="K86" s="578"/>
      <c r="L86" s="1654"/>
      <c r="M86" s="1655"/>
      <c r="N86" s="1656"/>
      <c r="O86" s="189" t="s">
        <v>914</v>
      </c>
    </row>
    <row r="87" spans="1:15" s="3" customFormat="1" ht="27" customHeight="1">
      <c r="A87" s="1831">
        <v>9</v>
      </c>
      <c r="B87" s="1832"/>
      <c r="C87" s="577"/>
      <c r="D87" s="578"/>
      <c r="E87" s="578"/>
      <c r="F87" s="578"/>
      <c r="G87" s="1654"/>
      <c r="H87" s="577"/>
      <c r="I87" s="578"/>
      <c r="J87" s="578"/>
      <c r="K87" s="578"/>
      <c r="L87" s="1654"/>
      <c r="M87" s="1655"/>
      <c r="N87" s="1656"/>
      <c r="O87" s="189" t="s">
        <v>914</v>
      </c>
    </row>
    <row r="88" spans="1:15" s="3" customFormat="1" ht="27" customHeight="1">
      <c r="A88" s="1815">
        <v>10</v>
      </c>
      <c r="B88" s="1816"/>
      <c r="C88" s="585"/>
      <c r="D88" s="581"/>
      <c r="E88" s="581"/>
      <c r="F88" s="581"/>
      <c r="G88" s="1817"/>
      <c r="H88" s="585"/>
      <c r="I88" s="581"/>
      <c r="J88" s="581"/>
      <c r="K88" s="581"/>
      <c r="L88" s="1817"/>
      <c r="M88" s="1833"/>
      <c r="N88" s="1834"/>
      <c r="O88" s="192" t="s">
        <v>914</v>
      </c>
    </row>
    <row r="89" spans="1:15" s="3" customFormat="1" ht="30" customHeight="1">
      <c r="A89" s="1835" t="s">
        <v>934</v>
      </c>
      <c r="B89" s="1453"/>
      <c r="C89" s="1453"/>
      <c r="D89" s="1453"/>
      <c r="E89" s="1453"/>
      <c r="F89" s="1453"/>
      <c r="G89" s="1453"/>
      <c r="H89" s="1453"/>
      <c r="I89" s="1453"/>
      <c r="J89" s="1453"/>
      <c r="K89" s="1453"/>
      <c r="L89" s="1836"/>
      <c r="M89" s="1837">
        <f>SUM(M68:N77)</f>
        <v>0</v>
      </c>
      <c r="N89" s="1838"/>
      <c r="O89" s="341" t="s">
        <v>914</v>
      </c>
    </row>
    <row r="90" spans="1:15" s="3" customFormat="1" ht="30" customHeight="1">
      <c r="A90" s="720" t="s">
        <v>935</v>
      </c>
      <c r="B90" s="808"/>
      <c r="C90" s="808"/>
      <c r="D90" s="808"/>
      <c r="E90" s="808"/>
      <c r="F90" s="808"/>
      <c r="G90" s="808"/>
      <c r="H90" s="808"/>
      <c r="I90" s="808"/>
      <c r="J90" s="808"/>
      <c r="K90" s="808"/>
      <c r="L90" s="1828"/>
      <c r="M90" s="1829">
        <f>SUM(M79:N88)</f>
        <v>0</v>
      </c>
      <c r="N90" s="1830"/>
      <c r="O90" s="193" t="s">
        <v>914</v>
      </c>
    </row>
    <row r="91" spans="1:15" s="3" customFormat="1" ht="21" customHeight="1">
      <c r="A91" s="64" t="s">
        <v>936</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37" priority="2" operator="equal">
      <formula>0</formula>
    </cfRule>
  </conditionalFormatting>
  <conditionalFormatting sqref="T3:X3">
    <cfRule type="cellIs" dxfId="36"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election activeCell="A3" sqref="A3"/>
    </sheetView>
  </sheetViews>
  <sheetFormatPr defaultColWidth="9" defaultRowHeight="13.5" outlineLevelRow="1"/>
  <cols>
    <col min="1" max="1" width="0.875" style="215" customWidth="1"/>
    <col min="2" max="2" width="15.375" style="215" customWidth="1"/>
    <col min="3" max="3" width="16.5" style="215" customWidth="1"/>
    <col min="4" max="4" width="3.875" style="215" customWidth="1"/>
    <col min="5" max="5" width="16.5" style="215" customWidth="1"/>
    <col min="6" max="7" width="15" style="215" customWidth="1"/>
    <col min="8" max="8" width="6.875" style="215" customWidth="1"/>
    <col min="9" max="9" width="4.375" style="215" customWidth="1"/>
    <col min="10" max="10" width="6.875" style="215" customWidth="1"/>
    <col min="11" max="11" width="2.5" style="215" customWidth="1"/>
    <col min="12" max="16384" width="9" style="215"/>
  </cols>
  <sheetData>
    <row r="1" spans="1:11" s="3" customFormat="1" ht="12" customHeight="1">
      <c r="C1" s="32"/>
      <c r="H1" s="497" t="s">
        <v>937</v>
      </c>
      <c r="I1" s="497"/>
      <c r="J1" s="497"/>
      <c r="K1" s="497"/>
    </row>
    <row r="2" spans="1:11" s="3" customFormat="1" ht="12" customHeight="1">
      <c r="C2" s="32"/>
      <c r="H2" s="2050" t="s">
        <v>938</v>
      </c>
      <c r="I2" s="2050"/>
      <c r="J2" s="2050"/>
      <c r="K2" s="2050"/>
    </row>
    <row r="3" spans="1:11" s="3" customFormat="1" ht="12" customHeight="1">
      <c r="C3" s="32"/>
      <c r="H3" s="1774">
        <f>'申請書・総括票（共通）'!L3</f>
        <v>0</v>
      </c>
      <c r="I3" s="1774"/>
      <c r="J3" s="1774"/>
      <c r="K3" s="1774"/>
    </row>
    <row r="4" spans="1:11" s="3" customFormat="1" ht="12" customHeight="1">
      <c r="C4" s="32"/>
      <c r="H4" s="35"/>
      <c r="K4" s="73"/>
    </row>
    <row r="5" spans="1:11" s="3" customFormat="1" ht="30" customHeight="1">
      <c r="A5" s="1974" t="s">
        <v>939</v>
      </c>
      <c r="B5" s="1975"/>
      <c r="C5" s="1975"/>
      <c r="D5" s="1975"/>
      <c r="E5" s="1975"/>
      <c r="F5" s="1975"/>
      <c r="G5" s="1975"/>
      <c r="H5" s="1975"/>
      <c r="I5" s="1975"/>
      <c r="J5" s="1975"/>
      <c r="K5" s="1975"/>
    </row>
    <row r="6" spans="1:11" s="3" customFormat="1" ht="11.25" customHeight="1">
      <c r="A6" s="203"/>
      <c r="B6" s="203"/>
      <c r="C6" s="203"/>
      <c r="D6" s="203"/>
      <c r="E6" s="203"/>
      <c r="F6" s="203"/>
      <c r="G6" s="203"/>
      <c r="H6" s="203"/>
      <c r="I6" s="203"/>
      <c r="J6" s="203"/>
      <c r="K6" s="203"/>
    </row>
    <row r="7" spans="1:11" s="3" customFormat="1" ht="45" customHeight="1">
      <c r="A7" s="512" t="s">
        <v>940</v>
      </c>
      <c r="B7" s="548"/>
      <c r="C7" s="1976">
        <f>'申請書・総括票（共通）'!C19</f>
        <v>0</v>
      </c>
      <c r="D7" s="2468"/>
      <c r="E7" s="2468"/>
      <c r="F7" s="2468"/>
      <c r="G7" s="2468"/>
      <c r="H7" s="2468"/>
      <c r="I7" s="2468"/>
      <c r="J7" s="2468"/>
      <c r="K7" s="70"/>
    </row>
    <row r="8" spans="1:11" s="3" customFormat="1" ht="26.25" customHeight="1">
      <c r="A8" s="1979" t="s">
        <v>592</v>
      </c>
      <c r="B8" s="1980"/>
      <c r="C8" s="1976">
        <f>'申請書・総括票（共通）'!B42</f>
        <v>0</v>
      </c>
      <c r="D8" s="2468"/>
      <c r="E8" s="2468"/>
      <c r="F8" s="1978"/>
      <c r="G8" s="204" t="s">
        <v>593</v>
      </c>
      <c r="H8" s="1983">
        <f>'申請書・総括票（共通）'!A42</f>
        <v>1004</v>
      </c>
      <c r="I8" s="2470"/>
      <c r="J8" s="1985"/>
      <c r="K8" s="205"/>
    </row>
    <row r="9" spans="1:11" s="3" customFormat="1" ht="26.25" customHeight="1">
      <c r="A9" s="1981"/>
      <c r="B9" s="1982"/>
      <c r="C9" s="1976"/>
      <c r="D9" s="2468"/>
      <c r="E9" s="2468"/>
      <c r="F9" s="1978"/>
      <c r="G9" s="206" t="s">
        <v>941</v>
      </c>
      <c r="H9" s="1983"/>
      <c r="I9" s="2470"/>
      <c r="J9" s="1985"/>
      <c r="K9" s="207"/>
    </row>
    <row r="10" spans="1:11" s="3" customFormat="1" ht="15" customHeight="1">
      <c r="K10" s="33"/>
    </row>
    <row r="11" spans="1:11" s="3" customFormat="1" ht="18.75" customHeight="1">
      <c r="B11" s="44" t="s">
        <v>942</v>
      </c>
      <c r="K11" s="33"/>
    </row>
    <row r="12" spans="1:11" s="3" customFormat="1" ht="5.25" customHeight="1">
      <c r="K12" s="33"/>
    </row>
    <row r="13" spans="1:11" s="3" customFormat="1" ht="27" customHeight="1">
      <c r="A13" s="208"/>
      <c r="B13" s="832" t="s">
        <v>943</v>
      </c>
      <c r="C13" s="832"/>
      <c r="D13" s="1451"/>
      <c r="E13" s="209" t="s">
        <v>944</v>
      </c>
      <c r="F13" s="471"/>
      <c r="G13" s="2471" t="s">
        <v>945</v>
      </c>
      <c r="H13" s="2471"/>
      <c r="I13" s="2471"/>
      <c r="J13" s="1991"/>
      <c r="K13" s="70"/>
    </row>
    <row r="14" spans="1:11" s="3" customFormat="1" ht="27" customHeight="1">
      <c r="A14" s="210"/>
      <c r="B14" s="834"/>
      <c r="C14" s="834"/>
      <c r="D14" s="1372"/>
      <c r="E14" s="209" t="s">
        <v>946</v>
      </c>
      <c r="F14" s="471"/>
      <c r="G14" s="2471" t="s">
        <v>945</v>
      </c>
      <c r="H14" s="2471"/>
      <c r="I14" s="2471"/>
      <c r="J14" s="1991"/>
      <c r="K14" s="70"/>
    </row>
    <row r="15" spans="1:11" s="3" customFormat="1" ht="27" customHeight="1">
      <c r="A15" s="211"/>
      <c r="B15" s="836"/>
      <c r="C15" s="836"/>
      <c r="D15" s="1463"/>
      <c r="E15" s="209" t="s">
        <v>947</v>
      </c>
      <c r="F15" s="471"/>
      <c r="G15" s="2471" t="s">
        <v>945</v>
      </c>
      <c r="H15" s="2471"/>
      <c r="I15" s="2471"/>
      <c r="J15" s="2471"/>
      <c r="K15" s="70"/>
    </row>
    <row r="16" spans="1:11" s="3" customFormat="1" ht="21" customHeight="1">
      <c r="A16" s="210"/>
      <c r="B16" s="832" t="s">
        <v>948</v>
      </c>
      <c r="C16" s="832"/>
      <c r="D16" s="1451"/>
      <c r="E16" s="2472"/>
      <c r="F16" s="2473"/>
      <c r="G16" s="2473"/>
      <c r="H16" s="2473"/>
      <c r="I16" s="2473"/>
      <c r="J16" s="2474"/>
      <c r="K16" s="55"/>
    </row>
    <row r="17" spans="1:21" s="3" customFormat="1" ht="27" customHeight="1">
      <c r="A17" s="208" t="s">
        <v>949</v>
      </c>
      <c r="B17" s="832" t="s">
        <v>950</v>
      </c>
      <c r="C17" s="832"/>
      <c r="D17" s="1451"/>
      <c r="E17" s="2472"/>
      <c r="F17" s="2473"/>
      <c r="G17" s="2473"/>
      <c r="H17" s="2473"/>
      <c r="I17" s="2473"/>
      <c r="J17" s="2474"/>
      <c r="K17" s="54"/>
    </row>
    <row r="18" spans="1:21" s="3" customFormat="1" ht="69" customHeight="1">
      <c r="A18" s="1969"/>
      <c r="B18" s="1971" t="s">
        <v>951</v>
      </c>
      <c r="C18" s="1972"/>
      <c r="D18" s="1973"/>
      <c r="E18" s="658"/>
      <c r="F18" s="2469"/>
      <c r="G18" s="2469"/>
      <c r="H18" s="2469"/>
      <c r="I18" s="2469"/>
      <c r="J18" s="1986"/>
      <c r="K18" s="212"/>
    </row>
    <row r="19" spans="1:21" s="3" customFormat="1" ht="45.75" customHeight="1">
      <c r="A19" s="1969"/>
      <c r="B19" s="1971" t="s">
        <v>952</v>
      </c>
      <c r="C19" s="1972"/>
      <c r="D19" s="1973"/>
      <c r="E19" s="658"/>
      <c r="F19" s="2469"/>
      <c r="G19" s="2469"/>
      <c r="H19" s="2469"/>
      <c r="I19" s="2469"/>
      <c r="J19" s="1986"/>
      <c r="K19" s="55"/>
      <c r="M19" s="1970"/>
      <c r="N19" s="587"/>
      <c r="O19" s="587"/>
      <c r="P19" s="587"/>
      <c r="Q19" s="587"/>
      <c r="R19" s="587"/>
      <c r="S19" s="587"/>
      <c r="T19" s="587"/>
      <c r="U19" s="587"/>
    </row>
    <row r="20" spans="1:21" s="3" customFormat="1" ht="69" customHeight="1">
      <c r="A20" s="213"/>
      <c r="B20" s="1971" t="s">
        <v>953</v>
      </c>
      <c r="C20" s="1972"/>
      <c r="D20" s="1973"/>
      <c r="E20" s="658"/>
      <c r="F20" s="2469"/>
      <c r="G20" s="2469"/>
      <c r="H20" s="2469"/>
      <c r="I20" s="2469"/>
      <c r="J20" s="1986"/>
      <c r="K20" s="212"/>
    </row>
    <row r="21" spans="1:21" s="3" customFormat="1" ht="27" customHeight="1">
      <c r="A21" s="208" t="s">
        <v>954</v>
      </c>
      <c r="B21" s="832" t="s">
        <v>955</v>
      </c>
      <c r="C21" s="832"/>
      <c r="D21" s="1451"/>
      <c r="E21" s="2472"/>
      <c r="F21" s="2473"/>
      <c r="G21" s="2473"/>
      <c r="H21" s="2473"/>
      <c r="I21" s="2473"/>
      <c r="J21" s="2474"/>
      <c r="K21" s="214"/>
      <c r="M21" s="1970"/>
      <c r="N21" s="587"/>
      <c r="O21" s="587"/>
      <c r="P21" s="587"/>
      <c r="Q21" s="587"/>
      <c r="R21" s="587"/>
      <c r="S21" s="587"/>
      <c r="T21" s="587"/>
      <c r="U21" s="587"/>
    </row>
    <row r="22" spans="1:21" s="3" customFormat="1" ht="69" customHeight="1">
      <c r="A22" s="211"/>
      <c r="B22" s="1971" t="s">
        <v>956</v>
      </c>
      <c r="C22" s="1972"/>
      <c r="D22" s="1973"/>
      <c r="E22" s="658"/>
      <c r="F22" s="2469"/>
      <c r="G22" s="2469"/>
      <c r="H22" s="2469"/>
      <c r="I22" s="2469"/>
      <c r="J22" s="1986"/>
      <c r="K22" s="212"/>
    </row>
    <row r="23" spans="1:21" s="3" customFormat="1" ht="45" customHeight="1">
      <c r="A23" s="358"/>
      <c r="B23" s="2482" t="s">
        <v>957</v>
      </c>
      <c r="C23" s="2360"/>
      <c r="D23" s="2361"/>
      <c r="E23" s="2483" t="s">
        <v>958</v>
      </c>
      <c r="F23" s="2483"/>
      <c r="G23" s="2091"/>
      <c r="H23" s="2056"/>
      <c r="I23" s="2484"/>
      <c r="J23" s="2058"/>
      <c r="K23" s="212"/>
    </row>
    <row r="24" spans="1:21" s="3" customFormat="1" ht="63" customHeight="1">
      <c r="A24" s="358"/>
      <c r="B24" s="2052"/>
      <c r="C24" s="834"/>
      <c r="D24" s="1372"/>
      <c r="E24" s="2089" t="s">
        <v>959</v>
      </c>
      <c r="F24" s="2483"/>
      <c r="G24" s="2483"/>
      <c r="H24" s="2483"/>
      <c r="I24" s="2483"/>
      <c r="J24" s="2091"/>
      <c r="K24" s="212"/>
    </row>
    <row r="25" spans="1:21" s="3" customFormat="1" ht="30.75" customHeight="1">
      <c r="A25" s="358"/>
      <c r="B25" s="2052"/>
      <c r="C25" s="834"/>
      <c r="D25" s="1372"/>
      <c r="E25" s="359"/>
      <c r="F25" s="2059" t="s">
        <v>960</v>
      </c>
      <c r="G25" s="2485"/>
      <c r="H25" s="2485"/>
      <c r="I25" s="2485"/>
      <c r="J25" s="2061"/>
      <c r="K25" s="212"/>
    </row>
    <row r="26" spans="1:21" s="3" customFormat="1" ht="30.75" customHeight="1">
      <c r="A26" s="358"/>
      <c r="B26" s="2052"/>
      <c r="C26" s="834"/>
      <c r="D26" s="1372"/>
      <c r="E26" s="359"/>
      <c r="F26" s="2059" t="s">
        <v>961</v>
      </c>
      <c r="G26" s="2485"/>
      <c r="H26" s="2485"/>
      <c r="I26" s="2485"/>
      <c r="J26" s="2061"/>
      <c r="K26" s="212"/>
    </row>
    <row r="27" spans="1:21" s="3" customFormat="1" ht="30.75" customHeight="1">
      <c r="A27" s="358"/>
      <c r="B27" s="2052"/>
      <c r="C27" s="834"/>
      <c r="D27" s="1372"/>
      <c r="E27" s="359"/>
      <c r="F27" s="2059" t="s">
        <v>962</v>
      </c>
      <c r="G27" s="2485"/>
      <c r="H27" s="2485"/>
      <c r="I27" s="2485"/>
      <c r="J27" s="2061"/>
      <c r="K27" s="212"/>
    </row>
    <row r="28" spans="1:21" s="3" customFormat="1" ht="47.25" customHeight="1">
      <c r="A28" s="358"/>
      <c r="B28" s="2053"/>
      <c r="C28" s="1374"/>
      <c r="D28" s="1375"/>
      <c r="E28" s="360"/>
      <c r="F28" s="2062"/>
      <c r="G28" s="2062"/>
      <c r="H28" s="2062"/>
      <c r="I28" s="2062"/>
      <c r="J28" s="2062"/>
      <c r="K28" s="212"/>
    </row>
    <row r="31" spans="1:21" ht="13.35" customHeight="1">
      <c r="B31" s="216" t="s">
        <v>963</v>
      </c>
      <c r="G31" s="217"/>
      <c r="H31" s="2035" t="s">
        <v>964</v>
      </c>
      <c r="I31" s="2035"/>
      <c r="J31" s="2035"/>
      <c r="K31" s="2035"/>
    </row>
    <row r="32" spans="1:21">
      <c r="G32" s="217"/>
      <c r="H32" s="2036">
        <f>'申請書・総括票（共通）'!L3</f>
        <v>0</v>
      </c>
      <c r="I32" s="2036"/>
      <c r="J32" s="2036"/>
      <c r="K32" s="2036"/>
    </row>
    <row r="33" spans="1:26" ht="15" customHeight="1"/>
    <row r="34" spans="1:26" ht="22.5" customHeight="1">
      <c r="B34" s="2033" t="s">
        <v>965</v>
      </c>
      <c r="C34" s="2033"/>
      <c r="D34" s="2033"/>
      <c r="E34" s="2033"/>
      <c r="F34" s="2033"/>
      <c r="G34" s="2033"/>
      <c r="H34" s="2033"/>
      <c r="I34" s="2033"/>
      <c r="J34" s="2033"/>
    </row>
    <row r="36" spans="1:26" s="222" customFormat="1" ht="18.75" customHeight="1">
      <c r="A36" s="218"/>
      <c r="B36" s="218"/>
      <c r="C36" s="218"/>
      <c r="D36" s="218"/>
      <c r="E36" s="218"/>
      <c r="F36" s="218"/>
      <c r="G36" s="219"/>
      <c r="H36" s="219"/>
      <c r="I36" s="219"/>
      <c r="J36" s="2049"/>
      <c r="K36" s="2049"/>
      <c r="L36" s="2049"/>
      <c r="M36" s="220"/>
      <c r="N36" s="2011"/>
      <c r="O36" s="2011"/>
      <c r="P36" s="2011"/>
      <c r="Q36" s="2011"/>
      <c r="R36" s="221"/>
      <c r="V36" s="220"/>
      <c r="W36" s="220"/>
      <c r="X36" s="220"/>
      <c r="Y36" s="220"/>
      <c r="Z36" s="221"/>
    </row>
    <row r="37" spans="1:26" ht="41.25" customHeight="1">
      <c r="B37" s="286" t="s">
        <v>940</v>
      </c>
      <c r="C37" s="2034">
        <f>'申請書・総括票（共通）'!C19</f>
        <v>0</v>
      </c>
      <c r="D37" s="2475"/>
      <c r="E37" s="2475"/>
      <c r="F37" s="2475"/>
      <c r="G37" s="2475"/>
      <c r="H37" s="2475"/>
      <c r="I37" s="2475"/>
      <c r="J37" s="1904"/>
    </row>
    <row r="38" spans="1:26" ht="27.75" customHeight="1">
      <c r="B38" s="2476" t="s">
        <v>966</v>
      </c>
      <c r="C38" s="2477">
        <f>'申請書・総括票（共通）'!B42</f>
        <v>0</v>
      </c>
      <c r="D38" s="2478"/>
      <c r="E38" s="2478"/>
      <c r="F38" s="2479"/>
      <c r="G38" s="204" t="s">
        <v>593</v>
      </c>
      <c r="H38" s="1899">
        <f>'申請書・総括票（共通）'!A42</f>
        <v>1004</v>
      </c>
      <c r="I38" s="2480"/>
      <c r="J38" s="2045"/>
    </row>
    <row r="39" spans="1:26" ht="27.75" customHeight="1">
      <c r="B39" s="2038"/>
      <c r="C39" s="2042"/>
      <c r="D39" s="2043"/>
      <c r="E39" s="2043"/>
      <c r="F39" s="2044"/>
      <c r="G39" s="206" t="s">
        <v>941</v>
      </c>
      <c r="H39" s="2046"/>
      <c r="I39" s="2481"/>
      <c r="J39" s="2048"/>
    </row>
    <row r="40" spans="1:26" ht="15" customHeight="1"/>
    <row r="41" spans="1:26" ht="15" customHeight="1"/>
    <row r="42" spans="1:26" ht="15" customHeight="1">
      <c r="B42" s="215" t="s">
        <v>967</v>
      </c>
    </row>
    <row r="43" spans="1:26" ht="6.6" customHeight="1" thickBot="1"/>
    <row r="44" spans="1:26" ht="33.75" customHeight="1">
      <c r="B44" s="223" t="s">
        <v>968</v>
      </c>
      <c r="C44" s="1998">
        <f>個票ｰ1004!B235</f>
        <v>0</v>
      </c>
      <c r="D44" s="1999"/>
      <c r="E44" s="1999"/>
      <c r="F44" s="2000"/>
      <c r="G44" s="224" t="s">
        <v>969</v>
      </c>
      <c r="H44" s="2006">
        <v>1</v>
      </c>
      <c r="I44" s="2007"/>
      <c r="J44" s="2008"/>
    </row>
    <row r="45" spans="1:26" ht="30" customHeight="1">
      <c r="B45" s="285" t="s">
        <v>970</v>
      </c>
      <c r="C45" s="1992" t="s">
        <v>971</v>
      </c>
      <c r="D45" s="1993"/>
      <c r="E45" s="1993"/>
      <c r="F45" s="1993"/>
      <c r="G45" s="1993"/>
      <c r="H45" s="1993"/>
      <c r="I45" s="1993"/>
      <c r="J45" s="1994"/>
    </row>
    <row r="46" spans="1:26" ht="30" customHeight="1">
      <c r="B46" s="472" t="s">
        <v>972</v>
      </c>
      <c r="C46" s="2486"/>
      <c r="D46" s="2487"/>
      <c r="E46" s="2487"/>
      <c r="F46" s="2487"/>
      <c r="G46" s="2487"/>
      <c r="H46" s="2487"/>
      <c r="I46" s="2487"/>
      <c r="J46" s="2488"/>
    </row>
    <row r="47" spans="1:26" ht="30" customHeight="1">
      <c r="B47" s="282" t="s">
        <v>973</v>
      </c>
      <c r="C47" s="1950"/>
      <c r="D47" s="2009"/>
      <c r="E47" s="2009"/>
      <c r="F47" s="2009"/>
      <c r="G47" s="2009"/>
      <c r="H47" s="2009"/>
      <c r="I47" s="2009"/>
      <c r="J47" s="2010"/>
    </row>
    <row r="48" spans="1:26" ht="14.25" customHeight="1">
      <c r="B48" s="1968" t="s">
        <v>974</v>
      </c>
      <c r="C48" s="1932" t="s">
        <v>975</v>
      </c>
      <c r="D48" s="2001"/>
      <c r="E48" s="2002"/>
      <c r="F48" s="1932" t="s">
        <v>976</v>
      </c>
      <c r="G48" s="2001"/>
      <c r="H48" s="2001"/>
      <c r="I48" s="2001"/>
      <c r="J48" s="2003"/>
    </row>
    <row r="49" spans="2:10" ht="34.5" customHeight="1">
      <c r="B49" s="1968"/>
      <c r="C49" s="194"/>
      <c r="D49" s="473" t="s">
        <v>380</v>
      </c>
      <c r="E49" s="194"/>
      <c r="F49" s="1995"/>
      <c r="G49" s="1996"/>
      <c r="H49" s="1996"/>
      <c r="I49" s="1996"/>
      <c r="J49" s="1997"/>
    </row>
    <row r="50" spans="2:10" ht="34.5" customHeight="1">
      <c r="B50" s="1968"/>
      <c r="C50" s="194"/>
      <c r="D50" s="225" t="s">
        <v>380</v>
      </c>
      <c r="E50" s="194"/>
      <c r="F50" s="1924"/>
      <c r="G50" s="2004"/>
      <c r="H50" s="2004"/>
      <c r="I50" s="2004"/>
      <c r="J50" s="2005"/>
    </row>
    <row r="51" spans="2:10" ht="34.5" customHeight="1">
      <c r="B51" s="1968"/>
      <c r="C51" s="194"/>
      <c r="D51" s="225" t="s">
        <v>380</v>
      </c>
      <c r="E51" s="194"/>
      <c r="F51" s="1924"/>
      <c r="G51" s="2004"/>
      <c r="H51" s="2004"/>
      <c r="I51" s="2004"/>
      <c r="J51" s="2005"/>
    </row>
    <row r="52" spans="2:10" ht="34.5" customHeight="1">
      <c r="B52" s="1968"/>
      <c r="C52" s="194"/>
      <c r="D52" s="225" t="s">
        <v>380</v>
      </c>
      <c r="E52" s="194"/>
      <c r="F52" s="1924"/>
      <c r="G52" s="2004"/>
      <c r="H52" s="2004"/>
      <c r="I52" s="2004"/>
      <c r="J52" s="2005"/>
    </row>
    <row r="53" spans="2:10" ht="34.5" customHeight="1">
      <c r="B53" s="1968"/>
      <c r="C53" s="194"/>
      <c r="D53" s="226" t="s">
        <v>380</v>
      </c>
      <c r="E53" s="194"/>
      <c r="F53" s="2012"/>
      <c r="G53" s="2013"/>
      <c r="H53" s="2013"/>
      <c r="I53" s="2013"/>
      <c r="J53" s="2014"/>
    </row>
    <row r="54" spans="2:10" ht="15" customHeight="1">
      <c r="B54" s="2489" t="s">
        <v>977</v>
      </c>
      <c r="C54" s="1932" t="s">
        <v>975</v>
      </c>
      <c r="D54" s="2001"/>
      <c r="E54" s="2002"/>
      <c r="F54" s="1932" t="s">
        <v>978</v>
      </c>
      <c r="G54" s="2001"/>
      <c r="H54" s="2001"/>
      <c r="I54" s="2001"/>
      <c r="J54" s="2003"/>
    </row>
    <row r="55" spans="2:10" ht="31.5" customHeight="1">
      <c r="B55" s="1909"/>
      <c r="C55" s="195"/>
      <c r="D55" s="227" t="s">
        <v>979</v>
      </c>
      <c r="E55" s="196"/>
      <c r="F55" s="1934"/>
      <c r="G55" s="1934"/>
      <c r="H55" s="1935"/>
      <c r="I55" s="1935"/>
      <c r="J55" s="1936"/>
    </row>
    <row r="56" spans="2:10" ht="31.5" customHeight="1">
      <c r="B56" s="1909"/>
      <c r="C56" s="197"/>
      <c r="D56" s="228" t="s">
        <v>979</v>
      </c>
      <c r="E56" s="198"/>
      <c r="F56" s="1923"/>
      <c r="G56" s="1923"/>
      <c r="H56" s="1924"/>
      <c r="I56" s="1924"/>
      <c r="J56" s="1925"/>
    </row>
    <row r="57" spans="2:10" ht="31.5" customHeight="1">
      <c r="B57" s="1909"/>
      <c r="C57" s="197"/>
      <c r="D57" s="228" t="s">
        <v>979</v>
      </c>
      <c r="E57" s="198"/>
      <c r="F57" s="1923"/>
      <c r="G57" s="1923"/>
      <c r="H57" s="1924"/>
      <c r="I57" s="1924"/>
      <c r="J57" s="1925"/>
    </row>
    <row r="58" spans="2:10" ht="31.5" customHeight="1">
      <c r="B58" s="1909"/>
      <c r="C58" s="197"/>
      <c r="D58" s="228" t="s">
        <v>979</v>
      </c>
      <c r="E58" s="198"/>
      <c r="F58" s="1923"/>
      <c r="G58" s="1923"/>
      <c r="H58" s="1924"/>
      <c r="I58" s="1924"/>
      <c r="J58" s="1925"/>
    </row>
    <row r="59" spans="2:10" ht="31.5" customHeight="1">
      <c r="B59" s="1930"/>
      <c r="C59" s="199"/>
      <c r="D59" s="229" t="s">
        <v>979</v>
      </c>
      <c r="E59" s="200"/>
      <c r="F59" s="1958"/>
      <c r="G59" s="1958"/>
      <c r="H59" s="1959"/>
      <c r="I59" s="1959"/>
      <c r="J59" s="1960"/>
    </row>
    <row r="60" spans="2:10" ht="15" customHeight="1">
      <c r="B60" s="2335" t="s">
        <v>980</v>
      </c>
      <c r="C60" s="1911" t="s">
        <v>981</v>
      </c>
      <c r="D60" s="1912"/>
      <c r="E60" s="1913"/>
      <c r="F60" s="2336" t="s">
        <v>982</v>
      </c>
      <c r="G60" s="2337"/>
      <c r="H60" s="2337"/>
      <c r="I60" s="2337"/>
      <c r="J60" s="2338"/>
    </row>
    <row r="61" spans="2:10" ht="30" customHeight="1">
      <c r="B61" s="1909"/>
      <c r="C61" s="197"/>
      <c r="D61" s="228" t="s">
        <v>979</v>
      </c>
      <c r="E61" s="194"/>
      <c r="F61" s="2339"/>
      <c r="G61" s="2339"/>
      <c r="H61" s="2340"/>
      <c r="I61" s="2340"/>
      <c r="J61" s="2341"/>
    </row>
    <row r="62" spans="2:10" ht="30" customHeight="1">
      <c r="B62" s="1909"/>
      <c r="C62" s="197"/>
      <c r="D62" s="228" t="s">
        <v>979</v>
      </c>
      <c r="E62" s="194"/>
      <c r="F62" s="1923"/>
      <c r="G62" s="1923"/>
      <c r="H62" s="1924"/>
      <c r="I62" s="1924"/>
      <c r="J62" s="1925"/>
    </row>
    <row r="63" spans="2:10" ht="30" customHeight="1">
      <c r="B63" s="1909"/>
      <c r="C63" s="197"/>
      <c r="D63" s="228" t="s">
        <v>979</v>
      </c>
      <c r="E63" s="194"/>
      <c r="F63" s="1923"/>
      <c r="G63" s="1923"/>
      <c r="H63" s="1924"/>
      <c r="I63" s="1924"/>
      <c r="J63" s="1925"/>
    </row>
    <row r="64" spans="2:10" ht="30" customHeight="1" thickBot="1">
      <c r="B64" s="1910"/>
      <c r="C64" s="201"/>
      <c r="D64" s="230" t="s">
        <v>979</v>
      </c>
      <c r="E64" s="202"/>
      <c r="F64" s="1926"/>
      <c r="G64" s="1926"/>
      <c r="H64" s="1927"/>
      <c r="I64" s="1927"/>
      <c r="J64" s="1928"/>
    </row>
    <row r="65" spans="1:26" s="222" customFormat="1" ht="18.75" customHeight="1" thickBot="1">
      <c r="A65" s="218"/>
      <c r="B65" s="231"/>
      <c r="C65" s="218"/>
      <c r="D65" s="218"/>
      <c r="E65" s="218"/>
      <c r="F65" s="218"/>
      <c r="G65" s="219"/>
      <c r="H65" s="219"/>
      <c r="I65" s="219"/>
      <c r="J65" s="219"/>
      <c r="K65" s="219"/>
      <c r="L65" s="219"/>
      <c r="M65" s="220"/>
      <c r="N65" s="2011"/>
      <c r="O65" s="2011"/>
      <c r="P65" s="2011"/>
      <c r="Q65" s="2011"/>
      <c r="R65" s="221"/>
      <c r="V65" s="220"/>
      <c r="W65" s="220"/>
      <c r="X65" s="220"/>
      <c r="Y65" s="220"/>
      <c r="Z65" s="221"/>
    </row>
    <row r="66" spans="1:26" ht="18.75" customHeight="1">
      <c r="B66" s="2015" t="s">
        <v>983</v>
      </c>
      <c r="C66" s="2017"/>
      <c r="D66" s="2018"/>
      <c r="E66" s="2018"/>
      <c r="F66" s="2018"/>
      <c r="G66" s="2018"/>
      <c r="H66" s="2018"/>
      <c r="I66" s="2018"/>
      <c r="J66" s="2019"/>
    </row>
    <row r="67" spans="1:26" ht="18.75" customHeight="1">
      <c r="B67" s="1938"/>
      <c r="C67" s="1943"/>
      <c r="D67" s="1944"/>
      <c r="E67" s="1944"/>
      <c r="F67" s="1944"/>
      <c r="G67" s="1944"/>
      <c r="H67" s="1944"/>
      <c r="I67" s="1944"/>
      <c r="J67" s="1945"/>
    </row>
    <row r="68" spans="1:26" ht="18.75" customHeight="1">
      <c r="B68" s="2016"/>
      <c r="C68" s="2020"/>
      <c r="D68" s="2021"/>
      <c r="E68" s="2021"/>
      <c r="F68" s="2021"/>
      <c r="G68" s="2021"/>
      <c r="H68" s="2021"/>
      <c r="I68" s="2021"/>
      <c r="J68" s="2022"/>
    </row>
    <row r="69" spans="1:26" ht="18.75" customHeight="1">
      <c r="B69" s="2331" t="s">
        <v>984</v>
      </c>
      <c r="C69" s="2332"/>
      <c r="D69" s="2333"/>
      <c r="E69" s="2333"/>
      <c r="F69" s="2333"/>
      <c r="G69" s="2333"/>
      <c r="H69" s="2333"/>
      <c r="I69" s="2333"/>
      <c r="J69" s="2334"/>
    </row>
    <row r="70" spans="1:26" ht="18.75" customHeight="1">
      <c r="B70" s="1938"/>
      <c r="C70" s="1943"/>
      <c r="D70" s="1944"/>
      <c r="E70" s="1944"/>
      <c r="F70" s="1944"/>
      <c r="G70" s="1944"/>
      <c r="H70" s="1944"/>
      <c r="I70" s="1944"/>
      <c r="J70" s="1945"/>
    </row>
    <row r="71" spans="1:26" ht="18.75" customHeight="1" thickBot="1">
      <c r="B71" s="1939"/>
      <c r="C71" s="1946"/>
      <c r="D71" s="1947"/>
      <c r="E71" s="1947"/>
      <c r="F71" s="1947"/>
      <c r="G71" s="1947"/>
      <c r="H71" s="1947"/>
      <c r="I71" s="1947"/>
      <c r="J71" s="1948"/>
    </row>
    <row r="72" spans="1:26" ht="18.75" customHeight="1" thickBot="1">
      <c r="B72" s="232"/>
      <c r="C72" s="233"/>
      <c r="D72" s="233"/>
      <c r="E72" s="233"/>
      <c r="F72" s="233"/>
      <c r="G72" s="233"/>
      <c r="H72" s="233"/>
      <c r="I72" s="233"/>
      <c r="J72" s="233"/>
    </row>
    <row r="73" spans="1:26" ht="18.75" customHeight="1">
      <c r="B73" s="234" t="s">
        <v>985</v>
      </c>
      <c r="C73" s="235"/>
      <c r="D73" s="235"/>
      <c r="E73" s="235"/>
      <c r="F73" s="236"/>
      <c r="G73" s="236"/>
      <c r="H73" s="236"/>
      <c r="I73" s="236"/>
      <c r="J73" s="237"/>
    </row>
    <row r="74" spans="1:26" ht="18.75" customHeight="1">
      <c r="B74" s="1896"/>
      <c r="C74" s="1897"/>
      <c r="D74" s="1897"/>
      <c r="E74" s="1897"/>
      <c r="F74" s="1897"/>
      <c r="G74" s="1897"/>
      <c r="H74" s="1897"/>
      <c r="I74" s="1897"/>
      <c r="J74" s="1898"/>
    </row>
    <row r="75" spans="1:26" ht="12" customHeight="1" thickBot="1">
      <c r="B75" s="284"/>
      <c r="C75" s="238"/>
      <c r="D75" s="238"/>
      <c r="E75" s="238"/>
      <c r="F75" s="238"/>
      <c r="G75" s="238"/>
      <c r="H75" s="238"/>
      <c r="I75" s="238"/>
      <c r="J75" s="239"/>
    </row>
    <row r="76" spans="1:26" ht="17.25" customHeight="1"/>
    <row r="77" spans="1:26" ht="17.25" customHeight="1">
      <c r="B77" s="462"/>
      <c r="C77" s="462"/>
      <c r="D77" s="462"/>
      <c r="E77" s="462"/>
      <c r="F77" s="462"/>
      <c r="G77" s="462"/>
      <c r="H77" s="462"/>
      <c r="I77" s="462"/>
      <c r="J77" s="462"/>
      <c r="K77" s="462"/>
    </row>
    <row r="78" spans="1:26" ht="33.75" customHeight="1">
      <c r="B78" s="240" t="s">
        <v>968</v>
      </c>
      <c r="C78" s="1902">
        <f>個票ｰ1004!B236</f>
        <v>0</v>
      </c>
      <c r="D78" s="2475"/>
      <c r="E78" s="2475"/>
      <c r="F78" s="1904"/>
      <c r="G78" s="241" t="s">
        <v>969</v>
      </c>
      <c r="H78" s="1899">
        <v>2</v>
      </c>
      <c r="I78" s="2480"/>
      <c r="J78" s="1901"/>
    </row>
    <row r="79" spans="1:26" ht="30" customHeight="1" outlineLevel="1">
      <c r="B79" s="285" t="s">
        <v>970</v>
      </c>
      <c r="C79" s="2023" t="s">
        <v>971</v>
      </c>
      <c r="D79" s="2024"/>
      <c r="E79" s="2024"/>
      <c r="F79" s="2024"/>
      <c r="G79" s="2024"/>
      <c r="H79" s="2024"/>
      <c r="I79" s="2024"/>
      <c r="J79" s="2025"/>
    </row>
    <row r="80" spans="1:26" ht="30" customHeight="1" outlineLevel="1">
      <c r="B80" s="472" t="s">
        <v>972</v>
      </c>
      <c r="C80" s="2486"/>
      <c r="D80" s="2487"/>
      <c r="E80" s="2487"/>
      <c r="F80" s="2487"/>
      <c r="G80" s="2487"/>
      <c r="H80" s="2487"/>
      <c r="I80" s="2487"/>
      <c r="J80" s="2488"/>
    </row>
    <row r="81" spans="2:10" ht="30" customHeight="1" outlineLevel="1">
      <c r="B81" s="282" t="s">
        <v>973</v>
      </c>
      <c r="C81" s="1949"/>
      <c r="D81" s="1949"/>
      <c r="E81" s="1949"/>
      <c r="F81" s="1949"/>
      <c r="G81" s="1949"/>
      <c r="H81" s="1950"/>
      <c r="I81" s="1950"/>
      <c r="J81" s="1951"/>
    </row>
    <row r="82" spans="2:10" ht="14.25" customHeight="1" outlineLevel="1">
      <c r="B82" s="1968" t="s">
        <v>986</v>
      </c>
      <c r="C82" s="1931" t="s">
        <v>975</v>
      </c>
      <c r="D82" s="1931"/>
      <c r="E82" s="1931"/>
      <c r="F82" s="1931" t="s">
        <v>976</v>
      </c>
      <c r="G82" s="1931"/>
      <c r="H82" s="1932"/>
      <c r="I82" s="1932"/>
      <c r="J82" s="1933"/>
    </row>
    <row r="83" spans="2:10" ht="34.5" customHeight="1" outlineLevel="1">
      <c r="B83" s="1968"/>
      <c r="C83" s="194"/>
      <c r="D83" s="473" t="s">
        <v>380</v>
      </c>
      <c r="E83" s="194"/>
      <c r="F83" s="1934"/>
      <c r="G83" s="1934"/>
      <c r="H83" s="1935"/>
      <c r="I83" s="1935"/>
      <c r="J83" s="1936"/>
    </row>
    <row r="84" spans="2:10" ht="34.5" customHeight="1" outlineLevel="1">
      <c r="B84" s="1968"/>
      <c r="C84" s="194"/>
      <c r="D84" s="225" t="s">
        <v>380</v>
      </c>
      <c r="E84" s="194"/>
      <c r="F84" s="1923"/>
      <c r="G84" s="1923"/>
      <c r="H84" s="1924"/>
      <c r="I84" s="1924"/>
      <c r="J84" s="1925"/>
    </row>
    <row r="85" spans="2:10" ht="34.5" customHeight="1" outlineLevel="1">
      <c r="B85" s="1968"/>
      <c r="C85" s="194"/>
      <c r="D85" s="225" t="s">
        <v>380</v>
      </c>
      <c r="E85" s="194"/>
      <c r="F85" s="1923"/>
      <c r="G85" s="1923"/>
      <c r="H85" s="1924"/>
      <c r="I85" s="1924"/>
      <c r="J85" s="1925"/>
    </row>
    <row r="86" spans="2:10" ht="34.5" customHeight="1" outlineLevel="1">
      <c r="B86" s="1968"/>
      <c r="C86" s="194"/>
      <c r="D86" s="225" t="s">
        <v>380</v>
      </c>
      <c r="E86" s="194"/>
      <c r="F86" s="1923"/>
      <c r="G86" s="1923"/>
      <c r="H86" s="1924"/>
      <c r="I86" s="1924"/>
      <c r="J86" s="1925"/>
    </row>
    <row r="87" spans="2:10" ht="34.5" customHeight="1" outlineLevel="1">
      <c r="B87" s="1968"/>
      <c r="C87" s="194"/>
      <c r="D87" s="226" t="s">
        <v>380</v>
      </c>
      <c r="E87" s="194"/>
      <c r="F87" s="1961"/>
      <c r="G87" s="1962"/>
      <c r="H87" s="1963"/>
      <c r="I87" s="1963"/>
      <c r="J87" s="1964"/>
    </row>
    <row r="88" spans="2:10" ht="15" customHeight="1" outlineLevel="1">
      <c r="B88" s="2489" t="s">
        <v>977</v>
      </c>
      <c r="C88" s="1931" t="s">
        <v>975</v>
      </c>
      <c r="D88" s="1931"/>
      <c r="E88" s="1931"/>
      <c r="F88" s="1931" t="s">
        <v>978</v>
      </c>
      <c r="G88" s="1931"/>
      <c r="H88" s="1932"/>
      <c r="I88" s="1932"/>
      <c r="J88" s="1933"/>
    </row>
    <row r="89" spans="2:10" ht="31.5" customHeight="1" outlineLevel="1">
      <c r="B89" s="1909"/>
      <c r="C89" s="195"/>
      <c r="D89" s="227" t="s">
        <v>979</v>
      </c>
      <c r="E89" s="196"/>
      <c r="F89" s="1934"/>
      <c r="G89" s="1934"/>
      <c r="H89" s="1935"/>
      <c r="I89" s="1935"/>
      <c r="J89" s="1936"/>
    </row>
    <row r="90" spans="2:10" ht="31.5" customHeight="1" outlineLevel="1">
      <c r="B90" s="1909"/>
      <c r="C90" s="197"/>
      <c r="D90" s="228" t="s">
        <v>979</v>
      </c>
      <c r="E90" s="198"/>
      <c r="F90" s="1923"/>
      <c r="G90" s="1923"/>
      <c r="H90" s="1924"/>
      <c r="I90" s="1924"/>
      <c r="J90" s="1925"/>
    </row>
    <row r="91" spans="2:10" ht="31.5" customHeight="1" outlineLevel="1">
      <c r="B91" s="1909"/>
      <c r="C91" s="197"/>
      <c r="D91" s="228" t="s">
        <v>979</v>
      </c>
      <c r="E91" s="198"/>
      <c r="F91" s="1923"/>
      <c r="G91" s="1923"/>
      <c r="H91" s="1924"/>
      <c r="I91" s="1924"/>
      <c r="J91" s="1925"/>
    </row>
    <row r="92" spans="2:10" ht="31.5" customHeight="1" outlineLevel="1">
      <c r="B92" s="1909"/>
      <c r="C92" s="197"/>
      <c r="D92" s="228" t="s">
        <v>979</v>
      </c>
      <c r="E92" s="198"/>
      <c r="F92" s="1923"/>
      <c r="G92" s="1923"/>
      <c r="H92" s="1924"/>
      <c r="I92" s="1924"/>
      <c r="J92" s="1925"/>
    </row>
    <row r="93" spans="2:10" ht="31.5" customHeight="1" outlineLevel="1">
      <c r="B93" s="1930"/>
      <c r="C93" s="199"/>
      <c r="D93" s="229" t="s">
        <v>979</v>
      </c>
      <c r="E93" s="200"/>
      <c r="F93" s="1958"/>
      <c r="G93" s="1958"/>
      <c r="H93" s="1959"/>
      <c r="I93" s="1959"/>
      <c r="J93" s="1960"/>
    </row>
    <row r="94" spans="2:10" ht="15" customHeight="1" outlineLevel="1">
      <c r="B94" s="2335" t="s">
        <v>980</v>
      </c>
      <c r="C94" s="1911" t="s">
        <v>981</v>
      </c>
      <c r="D94" s="1912"/>
      <c r="E94" s="1913"/>
      <c r="F94" s="2336" t="s">
        <v>982</v>
      </c>
      <c r="G94" s="2337"/>
      <c r="H94" s="2337"/>
      <c r="I94" s="2337"/>
      <c r="J94" s="2338"/>
    </row>
    <row r="95" spans="2:10" ht="30" customHeight="1" outlineLevel="1">
      <c r="B95" s="1909"/>
      <c r="C95" s="197"/>
      <c r="D95" s="228" t="s">
        <v>979</v>
      </c>
      <c r="E95" s="194"/>
      <c r="F95" s="2339"/>
      <c r="G95" s="2339"/>
      <c r="H95" s="2340"/>
      <c r="I95" s="2340"/>
      <c r="J95" s="2341"/>
    </row>
    <row r="96" spans="2:10" ht="30" customHeight="1" outlineLevel="1">
      <c r="B96" s="1909"/>
      <c r="C96" s="197"/>
      <c r="D96" s="228" t="s">
        <v>979</v>
      </c>
      <c r="E96" s="194"/>
      <c r="F96" s="1923"/>
      <c r="G96" s="1923"/>
      <c r="H96" s="1924"/>
      <c r="I96" s="1924"/>
      <c r="J96" s="1925"/>
    </row>
    <row r="97" spans="1:26" ht="30" customHeight="1" outlineLevel="1">
      <c r="B97" s="1909"/>
      <c r="C97" s="197"/>
      <c r="D97" s="228" t="s">
        <v>979</v>
      </c>
      <c r="E97" s="194"/>
      <c r="F97" s="1923"/>
      <c r="G97" s="1923"/>
      <c r="H97" s="1924"/>
      <c r="I97" s="1924"/>
      <c r="J97" s="1925"/>
    </row>
    <row r="98" spans="1:26" ht="30" customHeight="1" outlineLevel="1" thickBot="1">
      <c r="B98" s="1910"/>
      <c r="C98" s="201"/>
      <c r="D98" s="230" t="s">
        <v>979</v>
      </c>
      <c r="E98" s="202"/>
      <c r="F98" s="1926"/>
      <c r="G98" s="1926"/>
      <c r="H98" s="1927"/>
      <c r="I98" s="1927"/>
      <c r="J98" s="1928"/>
    </row>
    <row r="99" spans="1:26" s="222" customFormat="1" ht="18.75" customHeight="1" outlineLevel="1" thickBot="1">
      <c r="A99" s="218"/>
      <c r="B99" s="231"/>
      <c r="C99" s="218"/>
      <c r="D99" s="218"/>
      <c r="E99" s="218"/>
      <c r="F99" s="218"/>
      <c r="G99" s="219"/>
      <c r="H99" s="219"/>
      <c r="I99" s="219"/>
      <c r="J99" s="219"/>
      <c r="K99" s="219"/>
      <c r="L99" s="219"/>
      <c r="M99" s="220"/>
      <c r="N99" s="2011"/>
      <c r="O99" s="2011"/>
      <c r="P99" s="2011"/>
      <c r="Q99" s="2011"/>
      <c r="R99" s="221"/>
      <c r="V99" s="220"/>
      <c r="W99" s="220"/>
      <c r="X99" s="220"/>
      <c r="Y99" s="220"/>
      <c r="Z99" s="221"/>
    </row>
    <row r="100" spans="1:26" ht="18.75" customHeight="1" outlineLevel="1">
      <c r="B100" s="2015" t="s">
        <v>983</v>
      </c>
      <c r="C100" s="2017"/>
      <c r="D100" s="2018"/>
      <c r="E100" s="2018"/>
      <c r="F100" s="2018"/>
      <c r="G100" s="2018"/>
      <c r="H100" s="2018"/>
      <c r="I100" s="2018"/>
      <c r="J100" s="2019"/>
    </row>
    <row r="101" spans="1:26" ht="18.75" customHeight="1" outlineLevel="1">
      <c r="B101" s="1938"/>
      <c r="C101" s="1943"/>
      <c r="D101" s="1944"/>
      <c r="E101" s="1944"/>
      <c r="F101" s="1944"/>
      <c r="G101" s="1944"/>
      <c r="H101" s="1944"/>
      <c r="I101" s="1944"/>
      <c r="J101" s="1945"/>
    </row>
    <row r="102" spans="1:26" ht="18.75" customHeight="1" outlineLevel="1">
      <c r="B102" s="2016"/>
      <c r="C102" s="2020"/>
      <c r="D102" s="2021"/>
      <c r="E102" s="2021"/>
      <c r="F102" s="2021"/>
      <c r="G102" s="2021"/>
      <c r="H102" s="2021"/>
      <c r="I102" s="2021"/>
      <c r="J102" s="2022"/>
    </row>
    <row r="103" spans="1:26" ht="18.75" customHeight="1" outlineLevel="1">
      <c r="B103" s="2331" t="s">
        <v>984</v>
      </c>
      <c r="C103" s="2332"/>
      <c r="D103" s="2333"/>
      <c r="E103" s="2333"/>
      <c r="F103" s="2333"/>
      <c r="G103" s="2333"/>
      <c r="H103" s="2333"/>
      <c r="I103" s="2333"/>
      <c r="J103" s="2334"/>
    </row>
    <row r="104" spans="1:26" ht="18.75" customHeight="1" outlineLevel="1">
      <c r="B104" s="1938"/>
      <c r="C104" s="1943"/>
      <c r="D104" s="1944"/>
      <c r="E104" s="1944"/>
      <c r="F104" s="1944"/>
      <c r="G104" s="1944"/>
      <c r="H104" s="1944"/>
      <c r="I104" s="1944"/>
      <c r="J104" s="1945"/>
    </row>
    <row r="105" spans="1:26" ht="18.75" customHeight="1" outlineLevel="1" thickBot="1">
      <c r="B105" s="1939"/>
      <c r="C105" s="1946"/>
      <c r="D105" s="1947"/>
      <c r="E105" s="1947"/>
      <c r="F105" s="1947"/>
      <c r="G105" s="1947"/>
      <c r="H105" s="1947"/>
      <c r="I105" s="1947"/>
      <c r="J105" s="1948"/>
    </row>
    <row r="106" spans="1:26" ht="18.75" customHeight="1" outlineLevel="1" thickBot="1">
      <c r="B106" s="232"/>
      <c r="C106" s="233"/>
      <c r="D106" s="233"/>
      <c r="E106" s="233"/>
      <c r="F106" s="233"/>
      <c r="G106" s="233"/>
      <c r="H106" s="233"/>
      <c r="I106" s="233"/>
      <c r="J106" s="233"/>
    </row>
    <row r="107" spans="1:26" ht="18.75" customHeight="1" outlineLevel="1">
      <c r="B107" s="234" t="s">
        <v>985</v>
      </c>
      <c r="C107" s="235"/>
      <c r="D107" s="235"/>
      <c r="E107" s="235"/>
      <c r="F107" s="236"/>
      <c r="G107" s="236"/>
      <c r="H107" s="236"/>
      <c r="I107" s="236"/>
      <c r="J107" s="237"/>
    </row>
    <row r="108" spans="1:26" ht="18.75" customHeight="1" outlineLevel="1">
      <c r="B108" s="1896"/>
      <c r="C108" s="1897"/>
      <c r="D108" s="1897"/>
      <c r="E108" s="1897"/>
      <c r="F108" s="1897"/>
      <c r="G108" s="1897"/>
      <c r="H108" s="1897"/>
      <c r="I108" s="1897"/>
      <c r="J108" s="1898"/>
    </row>
    <row r="109" spans="1:26" ht="12" customHeight="1" outlineLevel="1" thickBot="1">
      <c r="B109" s="284"/>
      <c r="C109" s="238"/>
      <c r="D109" s="238"/>
      <c r="E109" s="238"/>
      <c r="F109" s="238"/>
      <c r="G109" s="238"/>
      <c r="H109" s="238"/>
      <c r="I109" s="238"/>
      <c r="J109" s="239"/>
    </row>
    <row r="110" spans="1:26" ht="17.25" customHeight="1"/>
    <row r="111" spans="1:26" ht="17.25" customHeight="1"/>
    <row r="112" spans="1:26" ht="15" customHeight="1">
      <c r="B112" s="215" t="s">
        <v>987</v>
      </c>
    </row>
    <row r="113" spans="1:18" ht="6.6" customHeight="1"/>
    <row r="114" spans="1:18">
      <c r="B114" s="220" t="s">
        <v>988</v>
      </c>
      <c r="C114" s="242"/>
    </row>
    <row r="115" spans="1:18" s="2" customFormat="1" ht="14.25" customHeight="1" thickBot="1">
      <c r="A115" s="243" t="s">
        <v>989</v>
      </c>
      <c r="B115" s="1262"/>
      <c r="C115" s="1262"/>
      <c r="D115" s="1262"/>
      <c r="E115" s="1262"/>
      <c r="F115" s="1262"/>
      <c r="G115" s="1262"/>
      <c r="H115" s="1262"/>
      <c r="I115" s="1262"/>
      <c r="J115" s="1262"/>
      <c r="K115" s="1262"/>
      <c r="L115" s="1262"/>
      <c r="M115" s="1262"/>
      <c r="N115" s="1262"/>
      <c r="O115" s="1262"/>
      <c r="P115" s="1262"/>
      <c r="Q115" s="1262"/>
      <c r="R115" s="1262"/>
    </row>
    <row r="116" spans="1:18" ht="33.75" customHeight="1">
      <c r="B116" s="223" t="s">
        <v>968</v>
      </c>
      <c r="C116" s="1998">
        <f>個票ｰ1004!B239</f>
        <v>0</v>
      </c>
      <c r="D116" s="1999"/>
      <c r="E116" s="1999"/>
      <c r="F116" s="2000"/>
      <c r="G116" s="224" t="s">
        <v>969</v>
      </c>
      <c r="H116" s="2006">
        <v>11</v>
      </c>
      <c r="I116" s="2007"/>
      <c r="J116" s="2008"/>
    </row>
    <row r="117" spans="1:18" ht="30" customHeight="1" outlineLevel="1">
      <c r="B117" s="285" t="s">
        <v>970</v>
      </c>
      <c r="C117" s="1905"/>
      <c r="D117" s="1906"/>
      <c r="E117" s="1906"/>
      <c r="F117" s="1906"/>
      <c r="G117" s="1906"/>
      <c r="H117" s="1906"/>
      <c r="I117" s="1906"/>
      <c r="J117" s="1907"/>
    </row>
    <row r="118" spans="1:18" ht="30" customHeight="1" outlineLevel="1">
      <c r="B118" s="472" t="s">
        <v>972</v>
      </c>
      <c r="C118" s="2486"/>
      <c r="D118" s="2487"/>
      <c r="E118" s="2487"/>
      <c r="F118" s="2487"/>
      <c r="G118" s="2487"/>
      <c r="H118" s="2487"/>
      <c r="I118" s="2487"/>
      <c r="J118" s="2488"/>
    </row>
    <row r="119" spans="1:18" ht="30" customHeight="1" outlineLevel="1">
      <c r="B119" s="282" t="s">
        <v>973</v>
      </c>
      <c r="C119" s="1949"/>
      <c r="D119" s="1949"/>
      <c r="E119" s="1949"/>
      <c r="F119" s="1949"/>
      <c r="G119" s="1949"/>
      <c r="H119" s="1950"/>
      <c r="I119" s="1950"/>
      <c r="J119" s="1951"/>
    </row>
    <row r="120" spans="1:18" ht="14.25" customHeight="1" outlineLevel="1">
      <c r="B120" s="1968" t="s">
        <v>986</v>
      </c>
      <c r="C120" s="1931" t="s">
        <v>975</v>
      </c>
      <c r="D120" s="1931"/>
      <c r="E120" s="1931"/>
      <c r="F120" s="1931" t="s">
        <v>976</v>
      </c>
      <c r="G120" s="1931"/>
      <c r="H120" s="1932"/>
      <c r="I120" s="1932"/>
      <c r="J120" s="1933"/>
    </row>
    <row r="121" spans="1:18" ht="34.5" customHeight="1" outlineLevel="1">
      <c r="B121" s="1968"/>
      <c r="C121" s="194"/>
      <c r="D121" s="473" t="s">
        <v>380</v>
      </c>
      <c r="E121" s="194"/>
      <c r="F121" s="1934"/>
      <c r="G121" s="1934"/>
      <c r="H121" s="1935"/>
      <c r="I121" s="1935"/>
      <c r="J121" s="1936"/>
    </row>
    <row r="122" spans="1:18" ht="34.5" customHeight="1" outlineLevel="1">
      <c r="B122" s="1968"/>
      <c r="C122" s="194"/>
      <c r="D122" s="225" t="s">
        <v>380</v>
      </c>
      <c r="E122" s="194"/>
      <c r="F122" s="1923"/>
      <c r="G122" s="1923"/>
      <c r="H122" s="1924"/>
      <c r="I122" s="1924"/>
      <c r="J122" s="1925"/>
    </row>
    <row r="123" spans="1:18" ht="34.5" customHeight="1" outlineLevel="1">
      <c r="B123" s="1968"/>
      <c r="C123" s="194"/>
      <c r="D123" s="225" t="s">
        <v>380</v>
      </c>
      <c r="E123" s="194"/>
      <c r="F123" s="1923"/>
      <c r="G123" s="1923"/>
      <c r="H123" s="1924"/>
      <c r="I123" s="1924"/>
      <c r="J123" s="1925"/>
    </row>
    <row r="124" spans="1:18" ht="34.5" customHeight="1" outlineLevel="1">
      <c r="B124" s="1968"/>
      <c r="C124" s="194"/>
      <c r="D124" s="225" t="s">
        <v>380</v>
      </c>
      <c r="E124" s="194"/>
      <c r="F124" s="1923"/>
      <c r="G124" s="1923"/>
      <c r="H124" s="1924"/>
      <c r="I124" s="1924"/>
      <c r="J124" s="1925"/>
    </row>
    <row r="125" spans="1:18" ht="34.5" customHeight="1" outlineLevel="1">
      <c r="B125" s="1968"/>
      <c r="C125" s="194"/>
      <c r="D125" s="226" t="s">
        <v>380</v>
      </c>
      <c r="E125" s="194"/>
      <c r="F125" s="1961"/>
      <c r="G125" s="1962"/>
      <c r="H125" s="1963"/>
      <c r="I125" s="1963"/>
      <c r="J125" s="1964"/>
    </row>
    <row r="126" spans="1:18" ht="15" customHeight="1" outlineLevel="1">
      <c r="B126" s="2489" t="s">
        <v>977</v>
      </c>
      <c r="C126" s="1931" t="s">
        <v>975</v>
      </c>
      <c r="D126" s="1931"/>
      <c r="E126" s="1931"/>
      <c r="F126" s="1931" t="s">
        <v>978</v>
      </c>
      <c r="G126" s="1931"/>
      <c r="H126" s="1932"/>
      <c r="I126" s="1932"/>
      <c r="J126" s="1933"/>
    </row>
    <row r="127" spans="1:18" ht="31.5" customHeight="1" outlineLevel="1">
      <c r="B127" s="1909"/>
      <c r="C127" s="195"/>
      <c r="D127" s="227" t="s">
        <v>979</v>
      </c>
      <c r="E127" s="196"/>
      <c r="F127" s="1934"/>
      <c r="G127" s="1934"/>
      <c r="H127" s="1935"/>
      <c r="I127" s="1935"/>
      <c r="J127" s="1936"/>
    </row>
    <row r="128" spans="1:18" ht="31.5" customHeight="1" outlineLevel="1">
      <c r="B128" s="1909"/>
      <c r="C128" s="197"/>
      <c r="D128" s="228" t="s">
        <v>979</v>
      </c>
      <c r="E128" s="198"/>
      <c r="F128" s="1923"/>
      <c r="G128" s="1923"/>
      <c r="H128" s="1924"/>
      <c r="I128" s="1924"/>
      <c r="J128" s="1925"/>
    </row>
    <row r="129" spans="1:26" ht="31.5" customHeight="1" outlineLevel="1">
      <c r="B129" s="1909"/>
      <c r="C129" s="197"/>
      <c r="D129" s="228" t="s">
        <v>979</v>
      </c>
      <c r="E129" s="198"/>
      <c r="F129" s="1923"/>
      <c r="G129" s="1923"/>
      <c r="H129" s="1924"/>
      <c r="I129" s="1924"/>
      <c r="J129" s="1925"/>
    </row>
    <row r="130" spans="1:26" ht="31.5" customHeight="1" outlineLevel="1">
      <c r="B130" s="1909"/>
      <c r="C130" s="197"/>
      <c r="D130" s="228" t="s">
        <v>979</v>
      </c>
      <c r="E130" s="198"/>
      <c r="F130" s="1923"/>
      <c r="G130" s="1923"/>
      <c r="H130" s="1924"/>
      <c r="I130" s="1924"/>
      <c r="J130" s="1925"/>
    </row>
    <row r="131" spans="1:26" ht="31.5" customHeight="1" outlineLevel="1">
      <c r="B131" s="1930"/>
      <c r="C131" s="199"/>
      <c r="D131" s="229" t="s">
        <v>979</v>
      </c>
      <c r="E131" s="200"/>
      <c r="F131" s="1958"/>
      <c r="G131" s="1958"/>
      <c r="H131" s="1959"/>
      <c r="I131" s="1959"/>
      <c r="J131" s="1960"/>
    </row>
    <row r="132" spans="1:26" ht="15" customHeight="1" outlineLevel="1">
      <c r="B132" s="2335" t="s">
        <v>980</v>
      </c>
      <c r="C132" s="1911" t="s">
        <v>981</v>
      </c>
      <c r="D132" s="1912"/>
      <c r="E132" s="1913"/>
      <c r="F132" s="2336" t="s">
        <v>982</v>
      </c>
      <c r="G132" s="2337"/>
      <c r="H132" s="2337"/>
      <c r="I132" s="2337"/>
      <c r="J132" s="2338"/>
    </row>
    <row r="133" spans="1:26" ht="30" customHeight="1" outlineLevel="1">
      <c r="B133" s="1909"/>
      <c r="C133" s="197"/>
      <c r="D133" s="228" t="s">
        <v>979</v>
      </c>
      <c r="E133" s="194"/>
      <c r="F133" s="2339"/>
      <c r="G133" s="2339"/>
      <c r="H133" s="2340"/>
      <c r="I133" s="2340"/>
      <c r="J133" s="2341"/>
    </row>
    <row r="134" spans="1:26" ht="30" customHeight="1" outlineLevel="1">
      <c r="B134" s="1909"/>
      <c r="C134" s="197"/>
      <c r="D134" s="228" t="s">
        <v>979</v>
      </c>
      <c r="E134" s="194"/>
      <c r="F134" s="1923"/>
      <c r="G134" s="1923"/>
      <c r="H134" s="1924"/>
      <c r="I134" s="1924"/>
      <c r="J134" s="1925"/>
    </row>
    <row r="135" spans="1:26" ht="30" customHeight="1" outlineLevel="1">
      <c r="B135" s="1909"/>
      <c r="C135" s="197"/>
      <c r="D135" s="228" t="s">
        <v>979</v>
      </c>
      <c r="E135" s="194"/>
      <c r="F135" s="1923"/>
      <c r="G135" s="1923"/>
      <c r="H135" s="1924"/>
      <c r="I135" s="1924"/>
      <c r="J135" s="1925"/>
    </row>
    <row r="136" spans="1:26" ht="30" customHeight="1" outlineLevel="1" thickBot="1">
      <c r="B136" s="1910"/>
      <c r="C136" s="201"/>
      <c r="D136" s="230" t="s">
        <v>979</v>
      </c>
      <c r="E136" s="202"/>
      <c r="F136" s="1926"/>
      <c r="G136" s="1926"/>
      <c r="H136" s="1927"/>
      <c r="I136" s="1927"/>
      <c r="J136" s="1928"/>
    </row>
    <row r="137" spans="1:26" s="222" customFormat="1" ht="18.75" customHeight="1" outlineLevel="1" thickBot="1">
      <c r="A137" s="218"/>
      <c r="B137" s="231"/>
      <c r="C137" s="218"/>
      <c r="D137" s="218"/>
      <c r="E137" s="218"/>
      <c r="F137" s="218"/>
      <c r="G137" s="219"/>
      <c r="H137" s="219"/>
      <c r="I137" s="219"/>
      <c r="J137" s="219"/>
      <c r="K137" s="219"/>
      <c r="L137" s="219"/>
      <c r="M137" s="220"/>
      <c r="N137" s="2011"/>
      <c r="O137" s="2011"/>
      <c r="P137" s="2011"/>
      <c r="Q137" s="2011"/>
      <c r="R137" s="221"/>
      <c r="V137" s="220"/>
      <c r="W137" s="220"/>
      <c r="X137" s="220"/>
      <c r="Y137" s="220"/>
      <c r="Z137" s="221"/>
    </row>
    <row r="138" spans="1:26" ht="18.75" customHeight="1" outlineLevel="1">
      <c r="B138" s="2015" t="s">
        <v>983</v>
      </c>
      <c r="C138" s="2017"/>
      <c r="D138" s="2018"/>
      <c r="E138" s="2018"/>
      <c r="F138" s="2018"/>
      <c r="G138" s="2018"/>
      <c r="H138" s="2018"/>
      <c r="I138" s="2018"/>
      <c r="J138" s="2019"/>
    </row>
    <row r="139" spans="1:26" ht="18.75" customHeight="1" outlineLevel="1">
      <c r="B139" s="1938"/>
      <c r="C139" s="1943"/>
      <c r="D139" s="1944"/>
      <c r="E139" s="1944"/>
      <c r="F139" s="1944"/>
      <c r="G139" s="1944"/>
      <c r="H139" s="1944"/>
      <c r="I139" s="1944"/>
      <c r="J139" s="1945"/>
    </row>
    <row r="140" spans="1:26" ht="18.75" customHeight="1" outlineLevel="1">
      <c r="B140" s="2016"/>
      <c r="C140" s="2020"/>
      <c r="D140" s="2021"/>
      <c r="E140" s="2021"/>
      <c r="F140" s="2021"/>
      <c r="G140" s="2021"/>
      <c r="H140" s="2021"/>
      <c r="I140" s="2021"/>
      <c r="J140" s="2022"/>
    </row>
    <row r="141" spans="1:26" ht="18.75" customHeight="1" outlineLevel="1">
      <c r="B141" s="2331" t="s">
        <v>984</v>
      </c>
      <c r="C141" s="2332"/>
      <c r="D141" s="2333"/>
      <c r="E141" s="2333"/>
      <c r="F141" s="2333"/>
      <c r="G141" s="2333"/>
      <c r="H141" s="2333"/>
      <c r="I141" s="2333"/>
      <c r="J141" s="2334"/>
    </row>
    <row r="142" spans="1:26" ht="18.75" customHeight="1" outlineLevel="1">
      <c r="B142" s="1938"/>
      <c r="C142" s="1943"/>
      <c r="D142" s="1944"/>
      <c r="E142" s="1944"/>
      <c r="F142" s="1944"/>
      <c r="G142" s="1944"/>
      <c r="H142" s="1944"/>
      <c r="I142" s="1944"/>
      <c r="J142" s="1945"/>
    </row>
    <row r="143" spans="1:26" ht="18.75" customHeight="1" outlineLevel="1" thickBot="1">
      <c r="B143" s="1939"/>
      <c r="C143" s="1946"/>
      <c r="D143" s="1947"/>
      <c r="E143" s="1947"/>
      <c r="F143" s="1947"/>
      <c r="G143" s="1947"/>
      <c r="H143" s="1947"/>
      <c r="I143" s="1947"/>
      <c r="J143" s="1948"/>
    </row>
    <row r="144" spans="1:26" ht="18.75" customHeight="1" outlineLevel="1" thickBot="1">
      <c r="B144" s="232"/>
      <c r="C144" s="233"/>
      <c r="D144" s="233"/>
      <c r="E144" s="233"/>
      <c r="F144" s="233"/>
      <c r="G144" s="233"/>
      <c r="H144" s="233"/>
      <c r="I144" s="233"/>
      <c r="J144" s="233"/>
    </row>
    <row r="145" spans="2:11" ht="18.75" customHeight="1" outlineLevel="1">
      <c r="B145" s="234" t="s">
        <v>985</v>
      </c>
      <c r="C145" s="235"/>
      <c r="D145" s="235"/>
      <c r="E145" s="235"/>
      <c r="F145" s="236"/>
      <c r="G145" s="236"/>
      <c r="H145" s="236"/>
      <c r="I145" s="236"/>
      <c r="J145" s="237"/>
    </row>
    <row r="146" spans="2:11" ht="18.75" customHeight="1" outlineLevel="1">
      <c r="B146" s="1896"/>
      <c r="C146" s="1897"/>
      <c r="D146" s="1897"/>
      <c r="E146" s="1897"/>
      <c r="F146" s="1897"/>
      <c r="G146" s="1897"/>
      <c r="H146" s="1897"/>
      <c r="I146" s="1897"/>
      <c r="J146" s="1898"/>
    </row>
    <row r="147" spans="2:11" ht="12" customHeight="1" outlineLevel="1" thickBot="1">
      <c r="B147" s="284"/>
      <c r="C147" s="238"/>
      <c r="D147" s="238"/>
      <c r="E147" s="238"/>
      <c r="F147" s="238"/>
      <c r="G147" s="238"/>
      <c r="H147" s="238"/>
      <c r="I147" s="238"/>
      <c r="J147" s="239"/>
    </row>
    <row r="150" spans="2:11" ht="17.25" customHeight="1">
      <c r="B150" s="462"/>
      <c r="C150" s="462"/>
      <c r="D150" s="462"/>
      <c r="E150" s="462"/>
      <c r="F150" s="462"/>
      <c r="G150" s="462"/>
      <c r="H150" s="462"/>
      <c r="I150" s="462"/>
      <c r="J150" s="462"/>
      <c r="K150" s="462"/>
    </row>
    <row r="151" spans="2:11" ht="33.75" customHeight="1">
      <c r="B151" s="240" t="s">
        <v>968</v>
      </c>
      <c r="C151" s="1902">
        <f>個票ｰ1004!B240</f>
        <v>0</v>
      </c>
      <c r="D151" s="2475"/>
      <c r="E151" s="2475"/>
      <c r="F151" s="1904"/>
      <c r="G151" s="241" t="s">
        <v>969</v>
      </c>
      <c r="H151" s="1899">
        <v>12</v>
      </c>
      <c r="I151" s="2480"/>
      <c r="J151" s="1901"/>
    </row>
    <row r="152" spans="2:11" ht="30" customHeight="1" outlineLevel="1">
      <c r="B152" s="285" t="s">
        <v>970</v>
      </c>
      <c r="C152" s="1905"/>
      <c r="D152" s="1906"/>
      <c r="E152" s="1906"/>
      <c r="F152" s="1906"/>
      <c r="G152" s="1906"/>
      <c r="H152" s="1906"/>
      <c r="I152" s="1906"/>
      <c r="J152" s="1907"/>
    </row>
    <row r="153" spans="2:11" ht="30" customHeight="1" outlineLevel="1">
      <c r="B153" s="472" t="s">
        <v>972</v>
      </c>
      <c r="C153" s="2486"/>
      <c r="D153" s="2487"/>
      <c r="E153" s="2487"/>
      <c r="F153" s="2487"/>
      <c r="G153" s="2487"/>
      <c r="H153" s="2487"/>
      <c r="I153" s="2487"/>
      <c r="J153" s="2488"/>
    </row>
    <row r="154" spans="2:11" ht="30" customHeight="1" outlineLevel="1">
      <c r="B154" s="282" t="s">
        <v>973</v>
      </c>
      <c r="C154" s="1949"/>
      <c r="D154" s="1949"/>
      <c r="E154" s="1949"/>
      <c r="F154" s="1949"/>
      <c r="G154" s="1949"/>
      <c r="H154" s="1950"/>
      <c r="I154" s="1950"/>
      <c r="J154" s="1951"/>
    </row>
    <row r="155" spans="2:11" ht="14.25" customHeight="1" outlineLevel="1">
      <c r="B155" s="1968" t="s">
        <v>986</v>
      </c>
      <c r="C155" s="1931" t="s">
        <v>975</v>
      </c>
      <c r="D155" s="1931"/>
      <c r="E155" s="1931"/>
      <c r="F155" s="1931" t="s">
        <v>976</v>
      </c>
      <c r="G155" s="1931"/>
      <c r="H155" s="1932"/>
      <c r="I155" s="1932"/>
      <c r="J155" s="1933"/>
    </row>
    <row r="156" spans="2:11" ht="34.5" customHeight="1" outlineLevel="1">
      <c r="B156" s="1968"/>
      <c r="C156" s="194"/>
      <c r="D156" s="473" t="s">
        <v>380</v>
      </c>
      <c r="E156" s="194"/>
      <c r="F156" s="1934"/>
      <c r="G156" s="1934"/>
      <c r="H156" s="1935"/>
      <c r="I156" s="1935"/>
      <c r="J156" s="1936"/>
    </row>
    <row r="157" spans="2:11" ht="34.5" customHeight="1" outlineLevel="1">
      <c r="B157" s="1968"/>
      <c r="C157" s="194"/>
      <c r="D157" s="225" t="s">
        <v>380</v>
      </c>
      <c r="E157" s="194"/>
      <c r="F157" s="1923"/>
      <c r="G157" s="1923"/>
      <c r="H157" s="1924"/>
      <c r="I157" s="1924"/>
      <c r="J157" s="1925"/>
    </row>
    <row r="158" spans="2:11" ht="34.5" customHeight="1" outlineLevel="1">
      <c r="B158" s="1968"/>
      <c r="C158" s="194"/>
      <c r="D158" s="225" t="s">
        <v>380</v>
      </c>
      <c r="E158" s="194"/>
      <c r="F158" s="1923"/>
      <c r="G158" s="1923"/>
      <c r="H158" s="1924"/>
      <c r="I158" s="1924"/>
      <c r="J158" s="1925"/>
    </row>
    <row r="159" spans="2:11" ht="34.5" customHeight="1" outlineLevel="1">
      <c r="B159" s="1968"/>
      <c r="C159" s="194"/>
      <c r="D159" s="225" t="s">
        <v>380</v>
      </c>
      <c r="E159" s="194"/>
      <c r="F159" s="1923"/>
      <c r="G159" s="1923"/>
      <c r="H159" s="1924"/>
      <c r="I159" s="1924"/>
      <c r="J159" s="1925"/>
    </row>
    <row r="160" spans="2:11" ht="34.5" customHeight="1" outlineLevel="1">
      <c r="B160" s="1968"/>
      <c r="C160" s="194"/>
      <c r="D160" s="226" t="s">
        <v>380</v>
      </c>
      <c r="E160" s="194"/>
      <c r="F160" s="1961"/>
      <c r="G160" s="1962"/>
      <c r="H160" s="1963"/>
      <c r="I160" s="1963"/>
      <c r="J160" s="1964"/>
    </row>
    <row r="161" spans="1:26" ht="15" customHeight="1" outlineLevel="1">
      <c r="B161" s="2489" t="s">
        <v>977</v>
      </c>
      <c r="C161" s="2026" t="s">
        <v>975</v>
      </c>
      <c r="D161" s="2026"/>
      <c r="E161" s="2026"/>
      <c r="F161" s="2026" t="s">
        <v>978</v>
      </c>
      <c r="G161" s="2026"/>
      <c r="H161" s="2027"/>
      <c r="I161" s="2027"/>
      <c r="J161" s="2028"/>
    </row>
    <row r="162" spans="1:26" ht="31.5" customHeight="1" outlineLevel="1">
      <c r="B162" s="1909"/>
      <c r="C162" s="195"/>
      <c r="D162" s="227" t="s">
        <v>979</v>
      </c>
      <c r="E162" s="196"/>
      <c r="F162" s="1934"/>
      <c r="G162" s="1934"/>
      <c r="H162" s="1935"/>
      <c r="I162" s="1935"/>
      <c r="J162" s="1936"/>
    </row>
    <row r="163" spans="1:26" ht="31.5" customHeight="1" outlineLevel="1">
      <c r="B163" s="1909"/>
      <c r="C163" s="197"/>
      <c r="D163" s="228" t="s">
        <v>979</v>
      </c>
      <c r="E163" s="198"/>
      <c r="F163" s="1923"/>
      <c r="G163" s="1923"/>
      <c r="H163" s="1924"/>
      <c r="I163" s="1924"/>
      <c r="J163" s="1925"/>
    </row>
    <row r="164" spans="1:26" ht="31.5" customHeight="1" outlineLevel="1">
      <c r="B164" s="1909"/>
      <c r="C164" s="197"/>
      <c r="D164" s="228" t="s">
        <v>979</v>
      </c>
      <c r="E164" s="198"/>
      <c r="F164" s="1923"/>
      <c r="G164" s="1923"/>
      <c r="H164" s="1924"/>
      <c r="I164" s="1924"/>
      <c r="J164" s="1925"/>
    </row>
    <row r="165" spans="1:26" ht="31.5" customHeight="1" outlineLevel="1">
      <c r="B165" s="1909"/>
      <c r="C165" s="197"/>
      <c r="D165" s="228" t="s">
        <v>979</v>
      </c>
      <c r="E165" s="198"/>
      <c r="F165" s="1923"/>
      <c r="G165" s="1923"/>
      <c r="H165" s="1924"/>
      <c r="I165" s="1924"/>
      <c r="J165" s="1925"/>
    </row>
    <row r="166" spans="1:26" ht="31.5" customHeight="1" outlineLevel="1">
      <c r="B166" s="1930"/>
      <c r="C166" s="199"/>
      <c r="D166" s="229" t="s">
        <v>979</v>
      </c>
      <c r="E166" s="200"/>
      <c r="F166" s="1958"/>
      <c r="G166" s="1958"/>
      <c r="H166" s="1959"/>
      <c r="I166" s="1959"/>
      <c r="J166" s="1960"/>
    </row>
    <row r="167" spans="1:26" ht="15" customHeight="1" outlineLevel="1">
      <c r="B167" s="2335" t="s">
        <v>980</v>
      </c>
      <c r="C167" s="1911" t="s">
        <v>981</v>
      </c>
      <c r="D167" s="1912"/>
      <c r="E167" s="1913"/>
      <c r="F167" s="2336" t="s">
        <v>982</v>
      </c>
      <c r="G167" s="2337"/>
      <c r="H167" s="2337"/>
      <c r="I167" s="2337"/>
      <c r="J167" s="2338"/>
    </row>
    <row r="168" spans="1:26" ht="30" customHeight="1" outlineLevel="1">
      <c r="B168" s="1909"/>
      <c r="C168" s="197"/>
      <c r="D168" s="228" t="s">
        <v>979</v>
      </c>
      <c r="E168" s="194"/>
      <c r="F168" s="2339"/>
      <c r="G168" s="2339"/>
      <c r="H168" s="2340"/>
      <c r="I168" s="2340"/>
      <c r="J168" s="2341"/>
    </row>
    <row r="169" spans="1:26" ht="30" customHeight="1" outlineLevel="1">
      <c r="B169" s="1909"/>
      <c r="C169" s="197"/>
      <c r="D169" s="228" t="s">
        <v>979</v>
      </c>
      <c r="E169" s="194"/>
      <c r="F169" s="1923"/>
      <c r="G169" s="1923"/>
      <c r="H169" s="1924"/>
      <c r="I169" s="1924"/>
      <c r="J169" s="1925"/>
    </row>
    <row r="170" spans="1:26" ht="30" customHeight="1" outlineLevel="1">
      <c r="B170" s="1909"/>
      <c r="C170" s="197"/>
      <c r="D170" s="228" t="s">
        <v>979</v>
      </c>
      <c r="E170" s="194"/>
      <c r="F170" s="1923"/>
      <c r="G170" s="1923"/>
      <c r="H170" s="1924"/>
      <c r="I170" s="1924"/>
      <c r="J170" s="1925"/>
    </row>
    <row r="171" spans="1:26" ht="30" customHeight="1" outlineLevel="1" thickBot="1">
      <c r="B171" s="1910"/>
      <c r="C171" s="201"/>
      <c r="D171" s="230" t="s">
        <v>979</v>
      </c>
      <c r="E171" s="202"/>
      <c r="F171" s="1926"/>
      <c r="G171" s="1926"/>
      <c r="H171" s="1927"/>
      <c r="I171" s="1927"/>
      <c r="J171" s="1928"/>
    </row>
    <row r="172" spans="1:26" s="222" customFormat="1" ht="18.75" customHeight="1" outlineLevel="1" thickBot="1">
      <c r="A172" s="218"/>
      <c r="B172" s="231"/>
      <c r="C172" s="218"/>
      <c r="D172" s="218"/>
      <c r="E172" s="218"/>
      <c r="F172" s="218"/>
      <c r="G172" s="219"/>
      <c r="H172" s="219"/>
      <c r="I172" s="219"/>
      <c r="J172" s="219"/>
      <c r="K172" s="219"/>
      <c r="L172" s="219"/>
      <c r="M172" s="220"/>
      <c r="N172" s="2011"/>
      <c r="O172" s="2011"/>
      <c r="P172" s="2011"/>
      <c r="Q172" s="2011"/>
      <c r="R172" s="221"/>
      <c r="V172" s="220"/>
      <c r="W172" s="220"/>
      <c r="X172" s="220"/>
      <c r="Y172" s="220"/>
      <c r="Z172" s="221"/>
    </row>
    <row r="173" spans="1:26" ht="18.75" customHeight="1" outlineLevel="1">
      <c r="B173" s="2015" t="s">
        <v>983</v>
      </c>
      <c r="C173" s="2017"/>
      <c r="D173" s="2018"/>
      <c r="E173" s="2018"/>
      <c r="F173" s="2018"/>
      <c r="G173" s="2018"/>
      <c r="H173" s="2018"/>
      <c r="I173" s="2018"/>
      <c r="J173" s="2019"/>
    </row>
    <row r="174" spans="1:26" ht="18.75" customHeight="1" outlineLevel="1">
      <c r="B174" s="1938"/>
      <c r="C174" s="1943"/>
      <c r="D174" s="1944"/>
      <c r="E174" s="1944"/>
      <c r="F174" s="1944"/>
      <c r="G174" s="1944"/>
      <c r="H174" s="1944"/>
      <c r="I174" s="1944"/>
      <c r="J174" s="1945"/>
    </row>
    <row r="175" spans="1:26" ht="18.75" customHeight="1" outlineLevel="1">
      <c r="B175" s="2016"/>
      <c r="C175" s="2020"/>
      <c r="D175" s="2021"/>
      <c r="E175" s="2021"/>
      <c r="F175" s="2021"/>
      <c r="G175" s="2021"/>
      <c r="H175" s="2021"/>
      <c r="I175" s="2021"/>
      <c r="J175" s="2022"/>
    </row>
    <row r="176" spans="1:26" ht="18.75" customHeight="1" outlineLevel="1">
      <c r="B176" s="2331" t="s">
        <v>984</v>
      </c>
      <c r="C176" s="2332"/>
      <c r="D176" s="2333"/>
      <c r="E176" s="2333"/>
      <c r="F176" s="2333"/>
      <c r="G176" s="2333"/>
      <c r="H176" s="2333"/>
      <c r="I176" s="2333"/>
      <c r="J176" s="2334"/>
    </row>
    <row r="177" spans="2:10" ht="18.75" customHeight="1" outlineLevel="1">
      <c r="B177" s="1938"/>
      <c r="C177" s="1943"/>
      <c r="D177" s="1944"/>
      <c r="E177" s="1944"/>
      <c r="F177" s="1944"/>
      <c r="G177" s="1944"/>
      <c r="H177" s="1944"/>
      <c r="I177" s="1944"/>
      <c r="J177" s="1945"/>
    </row>
    <row r="178" spans="2:10" ht="18.75" customHeight="1" outlineLevel="1" thickBot="1">
      <c r="B178" s="1939"/>
      <c r="C178" s="1946"/>
      <c r="D178" s="1947"/>
      <c r="E178" s="1947"/>
      <c r="F178" s="1947"/>
      <c r="G178" s="1947"/>
      <c r="H178" s="1947"/>
      <c r="I178" s="1947"/>
      <c r="J178" s="1948"/>
    </row>
    <row r="179" spans="2:10" ht="18.75" customHeight="1" outlineLevel="1" thickBot="1">
      <c r="B179" s="232"/>
      <c r="C179" s="233"/>
      <c r="D179" s="233"/>
      <c r="E179" s="233"/>
      <c r="F179" s="233"/>
      <c r="G179" s="233"/>
      <c r="H179" s="233"/>
      <c r="I179" s="233"/>
      <c r="J179" s="233"/>
    </row>
    <row r="180" spans="2:10" ht="18.75" customHeight="1" outlineLevel="1">
      <c r="B180" s="234" t="s">
        <v>985</v>
      </c>
      <c r="C180" s="235"/>
      <c r="D180" s="235"/>
      <c r="E180" s="235"/>
      <c r="F180" s="236"/>
      <c r="G180" s="236"/>
      <c r="H180" s="236"/>
      <c r="I180" s="236"/>
      <c r="J180" s="237"/>
    </row>
    <row r="181" spans="2:10" ht="18.75" customHeight="1" outlineLevel="1">
      <c r="B181" s="1896"/>
      <c r="C181" s="1897"/>
      <c r="D181" s="1897"/>
      <c r="E181" s="1897"/>
      <c r="F181" s="1897"/>
      <c r="G181" s="1897"/>
      <c r="H181" s="1897"/>
      <c r="I181" s="1897"/>
      <c r="J181" s="1898"/>
    </row>
    <row r="182" spans="2:10" ht="12" customHeight="1" outlineLevel="1" thickBot="1">
      <c r="B182" s="284"/>
      <c r="C182" s="238"/>
      <c r="D182" s="238"/>
      <c r="E182" s="238"/>
      <c r="F182" s="238"/>
      <c r="G182" s="238"/>
      <c r="H182" s="238"/>
      <c r="I182" s="238"/>
      <c r="J182" s="239"/>
    </row>
    <row r="183" spans="2:10" ht="17.25" customHeight="1"/>
    <row r="185" spans="2:10" ht="33.75" customHeight="1">
      <c r="B185" s="240" t="s">
        <v>968</v>
      </c>
      <c r="C185" s="1902">
        <f>個票ｰ1004!B241</f>
        <v>0</v>
      </c>
      <c r="D185" s="2475"/>
      <c r="E185" s="2475"/>
      <c r="F185" s="1904"/>
      <c r="G185" s="241" t="s">
        <v>969</v>
      </c>
      <c r="H185" s="1899">
        <v>13</v>
      </c>
      <c r="I185" s="2480"/>
      <c r="J185" s="1901"/>
    </row>
    <row r="186" spans="2:10" ht="30" customHeight="1" outlineLevel="1">
      <c r="B186" s="285" t="s">
        <v>970</v>
      </c>
      <c r="C186" s="1905"/>
      <c r="D186" s="1906"/>
      <c r="E186" s="1906"/>
      <c r="F186" s="1906"/>
      <c r="G186" s="1906"/>
      <c r="H186" s="1906"/>
      <c r="I186" s="1906"/>
      <c r="J186" s="1907"/>
    </row>
    <row r="187" spans="2:10" ht="30" customHeight="1" outlineLevel="1">
      <c r="B187" s="472" t="s">
        <v>972</v>
      </c>
      <c r="C187" s="2486"/>
      <c r="D187" s="2487"/>
      <c r="E187" s="2487"/>
      <c r="F187" s="2487"/>
      <c r="G187" s="2487"/>
      <c r="H187" s="2487"/>
      <c r="I187" s="2487"/>
      <c r="J187" s="2488"/>
    </row>
    <row r="188" spans="2:10" ht="30" customHeight="1" outlineLevel="1">
      <c r="B188" s="282" t="s">
        <v>973</v>
      </c>
      <c r="C188" s="1949"/>
      <c r="D188" s="1949"/>
      <c r="E188" s="1949"/>
      <c r="F188" s="1949"/>
      <c r="G188" s="1949"/>
      <c r="H188" s="1950"/>
      <c r="I188" s="1950"/>
      <c r="J188" s="1951"/>
    </row>
    <row r="189" spans="2:10" ht="14.25" customHeight="1" outlineLevel="1">
      <c r="B189" s="2029" t="s">
        <v>990</v>
      </c>
      <c r="C189" s="1931" t="s">
        <v>975</v>
      </c>
      <c r="D189" s="1931"/>
      <c r="E189" s="1931"/>
      <c r="F189" s="1931" t="s">
        <v>976</v>
      </c>
      <c r="G189" s="1931"/>
      <c r="H189" s="1932"/>
      <c r="I189" s="1932"/>
      <c r="J189" s="1933"/>
    </row>
    <row r="190" spans="2:10" ht="34.5" customHeight="1" outlineLevel="1">
      <c r="B190" s="2029"/>
      <c r="C190" s="194"/>
      <c r="D190" s="473" t="s">
        <v>380</v>
      </c>
      <c r="E190" s="194"/>
      <c r="F190" s="1934"/>
      <c r="G190" s="1934"/>
      <c r="H190" s="1935"/>
      <c r="I190" s="1935"/>
      <c r="J190" s="1936"/>
    </row>
    <row r="191" spans="2:10" ht="34.5" customHeight="1" outlineLevel="1">
      <c r="B191" s="2029"/>
      <c r="C191" s="194"/>
      <c r="D191" s="225" t="s">
        <v>380</v>
      </c>
      <c r="E191" s="194"/>
      <c r="F191" s="1923"/>
      <c r="G191" s="1923"/>
      <c r="H191" s="1924"/>
      <c r="I191" s="1924"/>
      <c r="J191" s="1925"/>
    </row>
    <row r="192" spans="2:10" ht="34.5" customHeight="1" outlineLevel="1">
      <c r="B192" s="2029"/>
      <c r="C192" s="194"/>
      <c r="D192" s="225" t="s">
        <v>380</v>
      </c>
      <c r="E192" s="194"/>
      <c r="F192" s="1923"/>
      <c r="G192" s="1923"/>
      <c r="H192" s="1924"/>
      <c r="I192" s="1924"/>
      <c r="J192" s="1925"/>
    </row>
    <row r="193" spans="1:26" ht="34.5" customHeight="1" outlineLevel="1">
      <c r="B193" s="2029"/>
      <c r="C193" s="194"/>
      <c r="D193" s="225" t="s">
        <v>380</v>
      </c>
      <c r="E193" s="194"/>
      <c r="F193" s="1923"/>
      <c r="G193" s="1923"/>
      <c r="H193" s="1924"/>
      <c r="I193" s="1924"/>
      <c r="J193" s="1925"/>
    </row>
    <row r="194" spans="1:26" ht="34.5" customHeight="1" outlineLevel="1">
      <c r="B194" s="2029"/>
      <c r="C194" s="194"/>
      <c r="D194" s="226" t="s">
        <v>380</v>
      </c>
      <c r="E194" s="194"/>
      <c r="F194" s="1961"/>
      <c r="G194" s="1962"/>
      <c r="H194" s="1963"/>
      <c r="I194" s="1963"/>
      <c r="J194" s="1964"/>
    </row>
    <row r="195" spans="1:26" ht="15" customHeight="1" outlineLevel="1">
      <c r="B195" s="2490" t="s">
        <v>991</v>
      </c>
      <c r="C195" s="1931" t="s">
        <v>975</v>
      </c>
      <c r="D195" s="1931"/>
      <c r="E195" s="1931"/>
      <c r="F195" s="1931" t="s">
        <v>978</v>
      </c>
      <c r="G195" s="1931"/>
      <c r="H195" s="1932"/>
      <c r="I195" s="1932"/>
      <c r="J195" s="1933"/>
    </row>
    <row r="196" spans="1:26" ht="31.5" customHeight="1" outlineLevel="1">
      <c r="B196" s="2031"/>
      <c r="C196" s="195"/>
      <c r="D196" s="227" t="s">
        <v>979</v>
      </c>
      <c r="E196" s="196"/>
      <c r="F196" s="1934"/>
      <c r="G196" s="1934"/>
      <c r="H196" s="1935"/>
      <c r="I196" s="1935"/>
      <c r="J196" s="1936"/>
    </row>
    <row r="197" spans="1:26" ht="31.5" customHeight="1" outlineLevel="1">
      <c r="B197" s="2031"/>
      <c r="C197" s="197"/>
      <c r="D197" s="228" t="s">
        <v>979</v>
      </c>
      <c r="E197" s="198"/>
      <c r="F197" s="1923"/>
      <c r="G197" s="1923"/>
      <c r="H197" s="1924"/>
      <c r="I197" s="1924"/>
      <c r="J197" s="1925"/>
    </row>
    <row r="198" spans="1:26" ht="31.5" customHeight="1" outlineLevel="1">
      <c r="B198" s="2031"/>
      <c r="C198" s="197"/>
      <c r="D198" s="228" t="s">
        <v>979</v>
      </c>
      <c r="E198" s="198"/>
      <c r="F198" s="1923"/>
      <c r="G198" s="1923"/>
      <c r="H198" s="1924"/>
      <c r="I198" s="1924"/>
      <c r="J198" s="1925"/>
    </row>
    <row r="199" spans="1:26" ht="31.5" customHeight="1" outlineLevel="1">
      <c r="B199" s="2031"/>
      <c r="C199" s="197"/>
      <c r="D199" s="228" t="s">
        <v>979</v>
      </c>
      <c r="E199" s="198"/>
      <c r="F199" s="1923"/>
      <c r="G199" s="1923"/>
      <c r="H199" s="1924"/>
      <c r="I199" s="1924"/>
      <c r="J199" s="1925"/>
    </row>
    <row r="200" spans="1:26" ht="31.5" customHeight="1" outlineLevel="1">
      <c r="B200" s="2032"/>
      <c r="C200" s="199"/>
      <c r="D200" s="229" t="s">
        <v>979</v>
      </c>
      <c r="E200" s="200"/>
      <c r="F200" s="1958"/>
      <c r="G200" s="1958"/>
      <c r="H200" s="1959"/>
      <c r="I200" s="1959"/>
      <c r="J200" s="1960"/>
    </row>
    <row r="201" spans="1:26" ht="15" customHeight="1" outlineLevel="1">
      <c r="B201" s="2335" t="s">
        <v>992</v>
      </c>
      <c r="C201" s="1911" t="s">
        <v>981</v>
      </c>
      <c r="D201" s="1912"/>
      <c r="E201" s="1913"/>
      <c r="F201" s="2336" t="s">
        <v>982</v>
      </c>
      <c r="G201" s="2337"/>
      <c r="H201" s="2337"/>
      <c r="I201" s="2337"/>
      <c r="J201" s="2338"/>
    </row>
    <row r="202" spans="1:26" ht="30" customHeight="1" outlineLevel="1">
      <c r="B202" s="1909"/>
      <c r="C202" s="197"/>
      <c r="D202" s="228" t="s">
        <v>979</v>
      </c>
      <c r="E202" s="194"/>
      <c r="F202" s="2339"/>
      <c r="G202" s="2339"/>
      <c r="H202" s="2340"/>
      <c r="I202" s="2340"/>
      <c r="J202" s="2341"/>
    </row>
    <row r="203" spans="1:26" ht="30" customHeight="1" outlineLevel="1">
      <c r="B203" s="1909"/>
      <c r="C203" s="197"/>
      <c r="D203" s="228" t="s">
        <v>979</v>
      </c>
      <c r="E203" s="194"/>
      <c r="F203" s="1923"/>
      <c r="G203" s="1923"/>
      <c r="H203" s="1924"/>
      <c r="I203" s="1924"/>
      <c r="J203" s="1925"/>
    </row>
    <row r="204" spans="1:26" ht="30" customHeight="1" outlineLevel="1">
      <c r="B204" s="1909"/>
      <c r="C204" s="197"/>
      <c r="D204" s="228" t="s">
        <v>979</v>
      </c>
      <c r="E204" s="194"/>
      <c r="F204" s="1923"/>
      <c r="G204" s="1923"/>
      <c r="H204" s="1924"/>
      <c r="I204" s="1924"/>
      <c r="J204" s="1925"/>
    </row>
    <row r="205" spans="1:26" ht="30" customHeight="1" outlineLevel="1" thickBot="1">
      <c r="B205" s="1910"/>
      <c r="C205" s="201"/>
      <c r="D205" s="230" t="s">
        <v>979</v>
      </c>
      <c r="E205" s="202"/>
      <c r="F205" s="1926"/>
      <c r="G205" s="1926"/>
      <c r="H205" s="1927"/>
      <c r="I205" s="1927"/>
      <c r="J205" s="1928"/>
    </row>
    <row r="206" spans="1:26" s="222" customFormat="1" ht="18.75" customHeight="1" outlineLevel="1" thickBot="1">
      <c r="A206" s="218"/>
      <c r="B206" s="231"/>
      <c r="C206" s="218"/>
      <c r="D206" s="218"/>
      <c r="E206" s="218"/>
      <c r="F206" s="218"/>
      <c r="G206" s="219"/>
      <c r="H206" s="219"/>
      <c r="I206" s="219"/>
      <c r="J206" s="219"/>
      <c r="K206" s="219"/>
      <c r="L206" s="219"/>
      <c r="M206" s="220"/>
      <c r="N206" s="2011"/>
      <c r="O206" s="2011"/>
      <c r="P206" s="2011"/>
      <c r="Q206" s="2011"/>
      <c r="R206" s="221"/>
      <c r="V206" s="220"/>
      <c r="W206" s="220"/>
      <c r="X206" s="220"/>
      <c r="Y206" s="220"/>
      <c r="Z206" s="221"/>
    </row>
    <row r="207" spans="1:26" ht="18.75" customHeight="1" outlineLevel="1">
      <c r="B207" s="2015" t="s">
        <v>983</v>
      </c>
      <c r="C207" s="2017"/>
      <c r="D207" s="2018"/>
      <c r="E207" s="2018"/>
      <c r="F207" s="2018"/>
      <c r="G207" s="2018"/>
      <c r="H207" s="2018"/>
      <c r="I207" s="2018"/>
      <c r="J207" s="2019"/>
    </row>
    <row r="208" spans="1:26" ht="18.75" customHeight="1" outlineLevel="1">
      <c r="B208" s="1938"/>
      <c r="C208" s="1943"/>
      <c r="D208" s="1944"/>
      <c r="E208" s="1944"/>
      <c r="F208" s="1944"/>
      <c r="G208" s="1944"/>
      <c r="H208" s="1944"/>
      <c r="I208" s="1944"/>
      <c r="J208" s="1945"/>
    </row>
    <row r="209" spans="2:10" ht="18.75" customHeight="1" outlineLevel="1">
      <c r="B209" s="2016"/>
      <c r="C209" s="2020"/>
      <c r="D209" s="2021"/>
      <c r="E209" s="2021"/>
      <c r="F209" s="2021"/>
      <c r="G209" s="2021"/>
      <c r="H209" s="2021"/>
      <c r="I209" s="2021"/>
      <c r="J209" s="2022"/>
    </row>
    <row r="210" spans="2:10" ht="18.75" customHeight="1" outlineLevel="1">
      <c r="B210" s="2331" t="s">
        <v>984</v>
      </c>
      <c r="C210" s="2332"/>
      <c r="D210" s="2333"/>
      <c r="E210" s="2333"/>
      <c r="F210" s="2333"/>
      <c r="G210" s="2333"/>
      <c r="H210" s="2333"/>
      <c r="I210" s="2333"/>
      <c r="J210" s="2334"/>
    </row>
    <row r="211" spans="2:10" ht="18.75" customHeight="1" outlineLevel="1">
      <c r="B211" s="1938"/>
      <c r="C211" s="1943"/>
      <c r="D211" s="1944"/>
      <c r="E211" s="1944"/>
      <c r="F211" s="1944"/>
      <c r="G211" s="1944"/>
      <c r="H211" s="1944"/>
      <c r="I211" s="1944"/>
      <c r="J211" s="1945"/>
    </row>
    <row r="212" spans="2:10" ht="18.75" customHeight="1" outlineLevel="1" thickBot="1">
      <c r="B212" s="1939"/>
      <c r="C212" s="1946"/>
      <c r="D212" s="1947"/>
      <c r="E212" s="1947"/>
      <c r="F212" s="1947"/>
      <c r="G212" s="1947"/>
      <c r="H212" s="1947"/>
      <c r="I212" s="1947"/>
      <c r="J212" s="1948"/>
    </row>
    <row r="213" spans="2:10" ht="18.75" customHeight="1" outlineLevel="1" thickBot="1">
      <c r="B213" s="232"/>
      <c r="C213" s="233"/>
      <c r="D213" s="233"/>
      <c r="E213" s="233"/>
      <c r="F213" s="233"/>
      <c r="G213" s="233"/>
      <c r="H213" s="233"/>
      <c r="I213" s="233"/>
      <c r="J213" s="233"/>
    </row>
    <row r="214" spans="2:10" ht="18.75" customHeight="1" outlineLevel="1">
      <c r="B214" s="234" t="s">
        <v>985</v>
      </c>
      <c r="C214" s="235"/>
      <c r="D214" s="235"/>
      <c r="E214" s="235"/>
      <c r="F214" s="236"/>
      <c r="G214" s="236"/>
      <c r="H214" s="236"/>
      <c r="I214" s="236"/>
      <c r="J214" s="237"/>
    </row>
    <row r="215" spans="2:10" ht="18.75" customHeight="1" outlineLevel="1">
      <c r="B215" s="1896"/>
      <c r="C215" s="1897"/>
      <c r="D215" s="1897"/>
      <c r="E215" s="1897"/>
      <c r="F215" s="1897"/>
      <c r="G215" s="1897"/>
      <c r="H215" s="1897"/>
      <c r="I215" s="1897"/>
      <c r="J215" s="1898"/>
    </row>
    <row r="216" spans="2:10" ht="12" customHeight="1" outlineLevel="1" thickBot="1">
      <c r="B216" s="284"/>
      <c r="C216" s="238"/>
      <c r="D216" s="238"/>
      <c r="E216" s="238"/>
      <c r="F216" s="238"/>
      <c r="G216" s="238"/>
      <c r="H216" s="238"/>
      <c r="I216" s="238"/>
      <c r="J216" s="239"/>
    </row>
    <row r="219" spans="2:10" ht="33.75" customHeight="1">
      <c r="B219" s="240" t="s">
        <v>968</v>
      </c>
      <c r="C219" s="1902">
        <f>個票ｰ1004!B242</f>
        <v>0</v>
      </c>
      <c r="D219" s="2475"/>
      <c r="E219" s="2475"/>
      <c r="F219" s="1904"/>
      <c r="G219" s="241" t="s">
        <v>969</v>
      </c>
      <c r="H219" s="1899">
        <v>14</v>
      </c>
      <c r="I219" s="2480"/>
      <c r="J219" s="1901"/>
    </row>
    <row r="220" spans="2:10" ht="30" customHeight="1" outlineLevel="1">
      <c r="B220" s="285" t="s">
        <v>970</v>
      </c>
      <c r="C220" s="1905"/>
      <c r="D220" s="1906"/>
      <c r="E220" s="1906"/>
      <c r="F220" s="1906"/>
      <c r="G220" s="1906"/>
      <c r="H220" s="1906"/>
      <c r="I220" s="1906"/>
      <c r="J220" s="1907"/>
    </row>
    <row r="221" spans="2:10" ht="30" customHeight="1" outlineLevel="1">
      <c r="B221" s="472" t="s">
        <v>972</v>
      </c>
      <c r="C221" s="2486"/>
      <c r="D221" s="2487"/>
      <c r="E221" s="2487"/>
      <c r="F221" s="2487"/>
      <c r="G221" s="2487"/>
      <c r="H221" s="2487"/>
      <c r="I221" s="2487"/>
      <c r="J221" s="2488"/>
    </row>
    <row r="222" spans="2:10" ht="30" customHeight="1" outlineLevel="1">
      <c r="B222" s="282" t="s">
        <v>973</v>
      </c>
      <c r="C222" s="1949"/>
      <c r="D222" s="1949"/>
      <c r="E222" s="1949"/>
      <c r="F222" s="1949"/>
      <c r="G222" s="1949"/>
      <c r="H222" s="1950"/>
      <c r="I222" s="1950"/>
      <c r="J222" s="1951"/>
    </row>
    <row r="223" spans="2:10" ht="14.25" customHeight="1" outlineLevel="1">
      <c r="B223" s="1968" t="s">
        <v>986</v>
      </c>
      <c r="C223" s="1931" t="s">
        <v>975</v>
      </c>
      <c r="D223" s="1931"/>
      <c r="E223" s="1931"/>
      <c r="F223" s="1931" t="s">
        <v>976</v>
      </c>
      <c r="G223" s="1931"/>
      <c r="H223" s="1932"/>
      <c r="I223" s="1932"/>
      <c r="J223" s="1933"/>
    </row>
    <row r="224" spans="2:10" ht="34.5" customHeight="1" outlineLevel="1">
      <c r="B224" s="1968"/>
      <c r="C224" s="194"/>
      <c r="D224" s="473" t="s">
        <v>380</v>
      </c>
      <c r="E224" s="194"/>
      <c r="F224" s="1934"/>
      <c r="G224" s="1934"/>
      <c r="H224" s="1935"/>
      <c r="I224" s="1935"/>
      <c r="J224" s="1936"/>
    </row>
    <row r="225" spans="1:26" ht="34.5" customHeight="1" outlineLevel="1">
      <c r="B225" s="1968"/>
      <c r="C225" s="194"/>
      <c r="D225" s="225" t="s">
        <v>380</v>
      </c>
      <c r="E225" s="194"/>
      <c r="F225" s="1923"/>
      <c r="G225" s="1923"/>
      <c r="H225" s="1924"/>
      <c r="I225" s="1924"/>
      <c r="J225" s="1925"/>
    </row>
    <row r="226" spans="1:26" ht="34.5" customHeight="1" outlineLevel="1">
      <c r="B226" s="1968"/>
      <c r="C226" s="194"/>
      <c r="D226" s="225" t="s">
        <v>380</v>
      </c>
      <c r="E226" s="194"/>
      <c r="F226" s="1923"/>
      <c r="G226" s="1923"/>
      <c r="H226" s="1924"/>
      <c r="I226" s="1924"/>
      <c r="J226" s="1925"/>
    </row>
    <row r="227" spans="1:26" ht="34.5" customHeight="1" outlineLevel="1">
      <c r="B227" s="1968"/>
      <c r="C227" s="194"/>
      <c r="D227" s="225" t="s">
        <v>380</v>
      </c>
      <c r="E227" s="194"/>
      <c r="F227" s="1923"/>
      <c r="G227" s="1923"/>
      <c r="H227" s="1924"/>
      <c r="I227" s="1924"/>
      <c r="J227" s="1925"/>
    </row>
    <row r="228" spans="1:26" ht="34.5" customHeight="1" outlineLevel="1">
      <c r="B228" s="1968"/>
      <c r="C228" s="194"/>
      <c r="D228" s="226" t="s">
        <v>380</v>
      </c>
      <c r="E228" s="194"/>
      <c r="F228" s="1961"/>
      <c r="G228" s="1962"/>
      <c r="H228" s="1963"/>
      <c r="I228" s="1963"/>
      <c r="J228" s="1964"/>
    </row>
    <row r="229" spans="1:26" ht="15" customHeight="1" outlineLevel="1">
      <c r="B229" s="2489" t="s">
        <v>977</v>
      </c>
      <c r="C229" s="1931" t="s">
        <v>975</v>
      </c>
      <c r="D229" s="1931"/>
      <c r="E229" s="1931"/>
      <c r="F229" s="1931" t="s">
        <v>978</v>
      </c>
      <c r="G229" s="1931"/>
      <c r="H229" s="1932"/>
      <c r="I229" s="1932"/>
      <c r="J229" s="1933"/>
    </row>
    <row r="230" spans="1:26" ht="31.5" customHeight="1" outlineLevel="1">
      <c r="B230" s="1909"/>
      <c r="C230" s="195"/>
      <c r="D230" s="227" t="s">
        <v>979</v>
      </c>
      <c r="E230" s="196"/>
      <c r="F230" s="1934"/>
      <c r="G230" s="1934"/>
      <c r="H230" s="1935"/>
      <c r="I230" s="1935"/>
      <c r="J230" s="1936"/>
    </row>
    <row r="231" spans="1:26" ht="31.5" customHeight="1" outlineLevel="1">
      <c r="B231" s="1909"/>
      <c r="C231" s="197"/>
      <c r="D231" s="228" t="s">
        <v>979</v>
      </c>
      <c r="E231" s="198"/>
      <c r="F231" s="1923"/>
      <c r="G231" s="1923"/>
      <c r="H231" s="1924"/>
      <c r="I231" s="1924"/>
      <c r="J231" s="1925"/>
    </row>
    <row r="232" spans="1:26" ht="31.5" customHeight="1" outlineLevel="1">
      <c r="B232" s="1909"/>
      <c r="C232" s="197"/>
      <c r="D232" s="228" t="s">
        <v>979</v>
      </c>
      <c r="E232" s="198"/>
      <c r="F232" s="1923"/>
      <c r="G232" s="1923"/>
      <c r="H232" s="1924"/>
      <c r="I232" s="1924"/>
      <c r="J232" s="1925"/>
    </row>
    <row r="233" spans="1:26" ht="31.5" customHeight="1" outlineLevel="1">
      <c r="B233" s="1909"/>
      <c r="C233" s="197"/>
      <c r="D233" s="228" t="s">
        <v>979</v>
      </c>
      <c r="E233" s="198"/>
      <c r="F233" s="1923"/>
      <c r="G233" s="1923"/>
      <c r="H233" s="1924"/>
      <c r="I233" s="1924"/>
      <c r="J233" s="1925"/>
    </row>
    <row r="234" spans="1:26" ht="31.5" customHeight="1" outlineLevel="1">
      <c r="B234" s="1930"/>
      <c r="C234" s="199"/>
      <c r="D234" s="229" t="s">
        <v>979</v>
      </c>
      <c r="E234" s="200"/>
      <c r="F234" s="1958"/>
      <c r="G234" s="1958"/>
      <c r="H234" s="1959"/>
      <c r="I234" s="1959"/>
      <c r="J234" s="1960"/>
    </row>
    <row r="235" spans="1:26" ht="15" customHeight="1" outlineLevel="1">
      <c r="B235" s="2335" t="s">
        <v>980</v>
      </c>
      <c r="C235" s="1911" t="s">
        <v>981</v>
      </c>
      <c r="D235" s="1912"/>
      <c r="E235" s="1913"/>
      <c r="F235" s="2336" t="s">
        <v>982</v>
      </c>
      <c r="G235" s="2337"/>
      <c r="H235" s="2337"/>
      <c r="I235" s="2337"/>
      <c r="J235" s="2338"/>
    </row>
    <row r="236" spans="1:26" ht="30" customHeight="1" outlineLevel="1">
      <c r="B236" s="1909"/>
      <c r="C236" s="197"/>
      <c r="D236" s="228" t="s">
        <v>979</v>
      </c>
      <c r="E236" s="194"/>
      <c r="F236" s="2339"/>
      <c r="G236" s="2339"/>
      <c r="H236" s="2340"/>
      <c r="I236" s="2340"/>
      <c r="J236" s="2341"/>
    </row>
    <row r="237" spans="1:26" ht="30" customHeight="1" outlineLevel="1">
      <c r="B237" s="1909"/>
      <c r="C237" s="197"/>
      <c r="D237" s="228" t="s">
        <v>979</v>
      </c>
      <c r="E237" s="194"/>
      <c r="F237" s="1923"/>
      <c r="G237" s="1923"/>
      <c r="H237" s="1924"/>
      <c r="I237" s="1924"/>
      <c r="J237" s="1925"/>
    </row>
    <row r="238" spans="1:26" ht="30" customHeight="1" outlineLevel="1">
      <c r="B238" s="1909"/>
      <c r="C238" s="197"/>
      <c r="D238" s="228" t="s">
        <v>979</v>
      </c>
      <c r="E238" s="194"/>
      <c r="F238" s="1923"/>
      <c r="G238" s="1923"/>
      <c r="H238" s="1924"/>
      <c r="I238" s="1924"/>
      <c r="J238" s="1925"/>
    </row>
    <row r="239" spans="1:26" ht="30" customHeight="1" outlineLevel="1" thickBot="1">
      <c r="B239" s="1910"/>
      <c r="C239" s="201"/>
      <c r="D239" s="230" t="s">
        <v>979</v>
      </c>
      <c r="E239" s="202"/>
      <c r="F239" s="1926"/>
      <c r="G239" s="1926"/>
      <c r="H239" s="1927"/>
      <c r="I239" s="1927"/>
      <c r="J239" s="1928"/>
    </row>
    <row r="240" spans="1:26" s="222" customFormat="1" ht="18.75" customHeight="1" outlineLevel="1" thickBot="1">
      <c r="A240" s="218"/>
      <c r="B240" s="231"/>
      <c r="C240" s="218"/>
      <c r="D240" s="218"/>
      <c r="E240" s="218"/>
      <c r="F240" s="218"/>
      <c r="G240" s="219"/>
      <c r="H240" s="219"/>
      <c r="I240" s="219"/>
      <c r="J240" s="219"/>
      <c r="K240" s="219"/>
      <c r="L240" s="219"/>
      <c r="M240" s="220"/>
      <c r="N240" s="2011"/>
      <c r="O240" s="2011"/>
      <c r="P240" s="2011"/>
      <c r="Q240" s="2011"/>
      <c r="R240" s="221"/>
      <c r="V240" s="220"/>
      <c r="W240" s="220"/>
      <c r="X240" s="220"/>
      <c r="Y240" s="220"/>
      <c r="Z240" s="221"/>
    </row>
    <row r="241" spans="2:11" ht="18.75" customHeight="1" outlineLevel="1">
      <c r="B241" s="2015" t="s">
        <v>983</v>
      </c>
      <c r="C241" s="2017"/>
      <c r="D241" s="2018"/>
      <c r="E241" s="2018"/>
      <c r="F241" s="2018"/>
      <c r="G241" s="2018"/>
      <c r="H241" s="2018"/>
      <c r="I241" s="2018"/>
      <c r="J241" s="2019"/>
    </row>
    <row r="242" spans="2:11" ht="18.75" customHeight="1" outlineLevel="1">
      <c r="B242" s="1938"/>
      <c r="C242" s="1943"/>
      <c r="D242" s="1944"/>
      <c r="E242" s="1944"/>
      <c r="F242" s="1944"/>
      <c r="G242" s="1944"/>
      <c r="H242" s="1944"/>
      <c r="I242" s="1944"/>
      <c r="J242" s="1945"/>
    </row>
    <row r="243" spans="2:11" ht="18.75" customHeight="1" outlineLevel="1">
      <c r="B243" s="2016"/>
      <c r="C243" s="2020"/>
      <c r="D243" s="2021"/>
      <c r="E243" s="2021"/>
      <c r="F243" s="2021"/>
      <c r="G243" s="2021"/>
      <c r="H243" s="2021"/>
      <c r="I243" s="2021"/>
      <c r="J243" s="2022"/>
    </row>
    <row r="244" spans="2:11" ht="18.75" customHeight="1" outlineLevel="1">
      <c r="B244" s="2331" t="s">
        <v>984</v>
      </c>
      <c r="C244" s="2332"/>
      <c r="D244" s="2333"/>
      <c r="E244" s="2333"/>
      <c r="F244" s="2333"/>
      <c r="G244" s="2333"/>
      <c r="H244" s="2333"/>
      <c r="I244" s="2333"/>
      <c r="J244" s="2334"/>
    </row>
    <row r="245" spans="2:11" ht="18.75" customHeight="1" outlineLevel="1">
      <c r="B245" s="1938"/>
      <c r="C245" s="1943"/>
      <c r="D245" s="1944"/>
      <c r="E245" s="1944"/>
      <c r="F245" s="1944"/>
      <c r="G245" s="1944"/>
      <c r="H245" s="1944"/>
      <c r="I245" s="1944"/>
      <c r="J245" s="1945"/>
    </row>
    <row r="246" spans="2:11" ht="18.75" customHeight="1" outlineLevel="1" thickBot="1">
      <c r="B246" s="1939"/>
      <c r="C246" s="1946"/>
      <c r="D246" s="1947"/>
      <c r="E246" s="1947"/>
      <c r="F246" s="1947"/>
      <c r="G246" s="1947"/>
      <c r="H246" s="1947"/>
      <c r="I246" s="1947"/>
      <c r="J246" s="1948"/>
    </row>
    <row r="247" spans="2:11" ht="18.75" customHeight="1" outlineLevel="1" thickBot="1">
      <c r="B247" s="232"/>
      <c r="C247" s="233"/>
      <c r="D247" s="233"/>
      <c r="E247" s="233"/>
      <c r="F247" s="233"/>
      <c r="G247" s="233"/>
      <c r="H247" s="233"/>
      <c r="I247" s="233"/>
      <c r="J247" s="233"/>
    </row>
    <row r="248" spans="2:11" ht="18.75" customHeight="1" outlineLevel="1">
      <c r="B248" s="234" t="s">
        <v>985</v>
      </c>
      <c r="C248" s="235"/>
      <c r="D248" s="235"/>
      <c r="E248" s="235"/>
      <c r="F248" s="236"/>
      <c r="G248" s="236"/>
      <c r="H248" s="236"/>
      <c r="I248" s="236"/>
      <c r="J248" s="237"/>
    </row>
    <row r="249" spans="2:11" ht="18.75" customHeight="1" outlineLevel="1">
      <c r="B249" s="1896"/>
      <c r="C249" s="1897"/>
      <c r="D249" s="1897"/>
      <c r="E249" s="1897"/>
      <c r="F249" s="1897"/>
      <c r="G249" s="1897"/>
      <c r="H249" s="1897"/>
      <c r="I249" s="1897"/>
      <c r="J249" s="1898"/>
    </row>
    <row r="250" spans="2:11" ht="12" customHeight="1" outlineLevel="1" thickBot="1">
      <c r="B250" s="284"/>
      <c r="C250" s="238"/>
      <c r="D250" s="238"/>
      <c r="E250" s="238"/>
      <c r="F250" s="238"/>
      <c r="G250" s="238"/>
      <c r="H250" s="238"/>
      <c r="I250" s="238"/>
      <c r="J250" s="239"/>
    </row>
    <row r="253" spans="2:11" ht="17.25" customHeight="1">
      <c r="B253" s="462"/>
      <c r="C253" s="462"/>
      <c r="D253" s="462"/>
      <c r="E253" s="462"/>
      <c r="F253" s="462"/>
      <c r="G253" s="462"/>
      <c r="H253" s="462"/>
      <c r="I253" s="462"/>
      <c r="J253" s="462"/>
      <c r="K253" s="462"/>
    </row>
    <row r="254" spans="2:11" ht="33.75" customHeight="1">
      <c r="B254" s="240" t="s">
        <v>968</v>
      </c>
      <c r="C254" s="1902">
        <f>個票ｰ1004!B243</f>
        <v>0</v>
      </c>
      <c r="D254" s="2475"/>
      <c r="E254" s="2475"/>
      <c r="F254" s="1904"/>
      <c r="G254" s="241" t="s">
        <v>969</v>
      </c>
      <c r="H254" s="1899">
        <v>15</v>
      </c>
      <c r="I254" s="2480"/>
      <c r="J254" s="1901"/>
    </row>
    <row r="255" spans="2:11" ht="30" customHeight="1" outlineLevel="1">
      <c r="B255" s="285" t="s">
        <v>970</v>
      </c>
      <c r="C255" s="1905"/>
      <c r="D255" s="1906"/>
      <c r="E255" s="1906"/>
      <c r="F255" s="1906"/>
      <c r="G255" s="1906"/>
      <c r="H255" s="1906"/>
      <c r="I255" s="1906"/>
      <c r="J255" s="1907"/>
    </row>
    <row r="256" spans="2:11" ht="30" customHeight="1" outlineLevel="1">
      <c r="B256" s="472" t="s">
        <v>972</v>
      </c>
      <c r="C256" s="2486"/>
      <c r="D256" s="2487"/>
      <c r="E256" s="2487"/>
      <c r="F256" s="2487"/>
      <c r="G256" s="2487"/>
      <c r="H256" s="2487"/>
      <c r="I256" s="2487"/>
      <c r="J256" s="2488"/>
    </row>
    <row r="257" spans="2:10" ht="30" customHeight="1" outlineLevel="1">
      <c r="B257" s="282" t="s">
        <v>973</v>
      </c>
      <c r="C257" s="1949"/>
      <c r="D257" s="1949"/>
      <c r="E257" s="1949"/>
      <c r="F257" s="1949"/>
      <c r="G257" s="1949"/>
      <c r="H257" s="1950"/>
      <c r="I257" s="1950"/>
      <c r="J257" s="1951"/>
    </row>
    <row r="258" spans="2:10" ht="14.25" customHeight="1" outlineLevel="1">
      <c r="B258" s="1968" t="s">
        <v>986</v>
      </c>
      <c r="C258" s="1931" t="s">
        <v>975</v>
      </c>
      <c r="D258" s="1931"/>
      <c r="E258" s="1931"/>
      <c r="F258" s="1931" t="s">
        <v>976</v>
      </c>
      <c r="G258" s="1931"/>
      <c r="H258" s="1932"/>
      <c r="I258" s="1932"/>
      <c r="J258" s="1933"/>
    </row>
    <row r="259" spans="2:10" ht="34.5" customHeight="1" outlineLevel="1">
      <c r="B259" s="1968"/>
      <c r="C259" s="194"/>
      <c r="D259" s="473" t="s">
        <v>380</v>
      </c>
      <c r="E259" s="194"/>
      <c r="F259" s="1934"/>
      <c r="G259" s="1934"/>
      <c r="H259" s="1935"/>
      <c r="I259" s="1935"/>
      <c r="J259" s="1936"/>
    </row>
    <row r="260" spans="2:10" ht="34.5" customHeight="1" outlineLevel="1">
      <c r="B260" s="1968"/>
      <c r="C260" s="194"/>
      <c r="D260" s="225" t="s">
        <v>380</v>
      </c>
      <c r="E260" s="194"/>
      <c r="F260" s="1923"/>
      <c r="G260" s="1923"/>
      <c r="H260" s="1924"/>
      <c r="I260" s="1924"/>
      <c r="J260" s="1925"/>
    </row>
    <row r="261" spans="2:10" ht="34.5" customHeight="1" outlineLevel="1">
      <c r="B261" s="1968"/>
      <c r="C261" s="194"/>
      <c r="D261" s="225" t="s">
        <v>380</v>
      </c>
      <c r="E261" s="194"/>
      <c r="F261" s="1923"/>
      <c r="G261" s="1923"/>
      <c r="H261" s="1924"/>
      <c r="I261" s="1924"/>
      <c r="J261" s="1925"/>
    </row>
    <row r="262" spans="2:10" ht="34.5" customHeight="1" outlineLevel="1">
      <c r="B262" s="1968"/>
      <c r="C262" s="194"/>
      <c r="D262" s="225" t="s">
        <v>380</v>
      </c>
      <c r="E262" s="194"/>
      <c r="F262" s="1923"/>
      <c r="G262" s="1923"/>
      <c r="H262" s="1924"/>
      <c r="I262" s="1924"/>
      <c r="J262" s="1925"/>
    </row>
    <row r="263" spans="2:10" ht="34.5" customHeight="1" outlineLevel="1">
      <c r="B263" s="1968"/>
      <c r="C263" s="194"/>
      <c r="D263" s="226" t="s">
        <v>380</v>
      </c>
      <c r="E263" s="194"/>
      <c r="F263" s="1961"/>
      <c r="G263" s="1962"/>
      <c r="H263" s="1963"/>
      <c r="I263" s="1963"/>
      <c r="J263" s="1964"/>
    </row>
    <row r="264" spans="2:10" ht="15" customHeight="1" outlineLevel="1">
      <c r="B264" s="2489" t="s">
        <v>977</v>
      </c>
      <c r="C264" s="1931" t="s">
        <v>975</v>
      </c>
      <c r="D264" s="1931"/>
      <c r="E264" s="1931"/>
      <c r="F264" s="1931" t="s">
        <v>978</v>
      </c>
      <c r="G264" s="1931"/>
      <c r="H264" s="1932"/>
      <c r="I264" s="1932"/>
      <c r="J264" s="1933"/>
    </row>
    <row r="265" spans="2:10" ht="31.5" customHeight="1" outlineLevel="1">
      <c r="B265" s="1909"/>
      <c r="C265" s="195"/>
      <c r="D265" s="227" t="s">
        <v>979</v>
      </c>
      <c r="E265" s="196"/>
      <c r="F265" s="1934"/>
      <c r="G265" s="1934"/>
      <c r="H265" s="1935"/>
      <c r="I265" s="1935"/>
      <c r="J265" s="1936"/>
    </row>
    <row r="266" spans="2:10" ht="31.5" customHeight="1" outlineLevel="1">
      <c r="B266" s="1909"/>
      <c r="C266" s="197"/>
      <c r="D266" s="228" t="s">
        <v>979</v>
      </c>
      <c r="E266" s="198"/>
      <c r="F266" s="1923"/>
      <c r="G266" s="1923"/>
      <c r="H266" s="1924"/>
      <c r="I266" s="1924"/>
      <c r="J266" s="1925"/>
    </row>
    <row r="267" spans="2:10" ht="31.5" customHeight="1" outlineLevel="1">
      <c r="B267" s="1909"/>
      <c r="C267" s="197"/>
      <c r="D267" s="228" t="s">
        <v>979</v>
      </c>
      <c r="E267" s="198"/>
      <c r="F267" s="1923"/>
      <c r="G267" s="1923"/>
      <c r="H267" s="1924"/>
      <c r="I267" s="1924"/>
      <c r="J267" s="1925"/>
    </row>
    <row r="268" spans="2:10" ht="31.5" customHeight="1" outlineLevel="1">
      <c r="B268" s="1909"/>
      <c r="C268" s="197"/>
      <c r="D268" s="228" t="s">
        <v>979</v>
      </c>
      <c r="E268" s="198"/>
      <c r="F268" s="1923"/>
      <c r="G268" s="1923"/>
      <c r="H268" s="1924"/>
      <c r="I268" s="1924"/>
      <c r="J268" s="1925"/>
    </row>
    <row r="269" spans="2:10" ht="31.5" customHeight="1" outlineLevel="1">
      <c r="B269" s="1930"/>
      <c r="C269" s="199"/>
      <c r="D269" s="229" t="s">
        <v>979</v>
      </c>
      <c r="E269" s="200"/>
      <c r="F269" s="1958"/>
      <c r="G269" s="1958"/>
      <c r="H269" s="1959"/>
      <c r="I269" s="1959"/>
      <c r="J269" s="1960"/>
    </row>
    <row r="270" spans="2:10" ht="15" customHeight="1" outlineLevel="1">
      <c r="B270" s="2335" t="s">
        <v>980</v>
      </c>
      <c r="C270" s="1911" t="s">
        <v>981</v>
      </c>
      <c r="D270" s="1912"/>
      <c r="E270" s="1913"/>
      <c r="F270" s="2336" t="s">
        <v>982</v>
      </c>
      <c r="G270" s="2337"/>
      <c r="H270" s="2337"/>
      <c r="I270" s="2337"/>
      <c r="J270" s="2338"/>
    </row>
    <row r="271" spans="2:10" ht="30" customHeight="1" outlineLevel="1">
      <c r="B271" s="1909"/>
      <c r="C271" s="197"/>
      <c r="D271" s="228" t="s">
        <v>979</v>
      </c>
      <c r="E271" s="194"/>
      <c r="F271" s="2344"/>
      <c r="G271" s="2344"/>
      <c r="H271" s="2345"/>
      <c r="I271" s="2345"/>
      <c r="J271" s="2346"/>
    </row>
    <row r="272" spans="2:10" ht="30" customHeight="1" outlineLevel="1">
      <c r="B272" s="1909"/>
      <c r="C272" s="197"/>
      <c r="D272" s="228" t="s">
        <v>979</v>
      </c>
      <c r="E272" s="194"/>
      <c r="F272" s="1952"/>
      <c r="G272" s="1952"/>
      <c r="H272" s="1953"/>
      <c r="I272" s="1953"/>
      <c r="J272" s="1954"/>
    </row>
    <row r="273" spans="1:26" ht="30" customHeight="1" outlineLevel="1">
      <c r="B273" s="1909"/>
      <c r="C273" s="197"/>
      <c r="D273" s="228" t="s">
        <v>979</v>
      </c>
      <c r="E273" s="194"/>
      <c r="F273" s="1952"/>
      <c r="G273" s="1952"/>
      <c r="H273" s="1953"/>
      <c r="I273" s="1953"/>
      <c r="J273" s="1954"/>
    </row>
    <row r="274" spans="1:26" ht="30" customHeight="1" outlineLevel="1" thickBot="1">
      <c r="B274" s="1910"/>
      <c r="C274" s="201"/>
      <c r="D274" s="230" t="s">
        <v>979</v>
      </c>
      <c r="E274" s="202"/>
      <c r="F274" s="1955"/>
      <c r="G274" s="1955"/>
      <c r="H274" s="1956"/>
      <c r="I274" s="1956"/>
      <c r="J274" s="1957"/>
    </row>
    <row r="275" spans="1:26" s="222" customFormat="1" ht="18.75" customHeight="1" outlineLevel="1" thickBot="1">
      <c r="A275" s="218"/>
      <c r="B275" s="231"/>
      <c r="C275" s="218"/>
      <c r="D275" s="218"/>
      <c r="E275" s="218"/>
      <c r="F275" s="218"/>
      <c r="G275" s="219"/>
      <c r="H275" s="219"/>
      <c r="I275" s="219"/>
      <c r="J275" s="219"/>
      <c r="K275" s="219"/>
      <c r="L275" s="219"/>
      <c r="M275" s="220"/>
      <c r="N275" s="2011"/>
      <c r="O275" s="2011"/>
      <c r="P275" s="2011"/>
      <c r="Q275" s="2011"/>
      <c r="R275" s="221"/>
      <c r="V275" s="220"/>
      <c r="W275" s="220"/>
      <c r="X275" s="220"/>
      <c r="Y275" s="220"/>
      <c r="Z275" s="221"/>
    </row>
    <row r="276" spans="1:26" ht="18.75" customHeight="1" outlineLevel="1">
      <c r="B276" s="2015" t="s">
        <v>983</v>
      </c>
      <c r="C276" s="2017"/>
      <c r="D276" s="2018"/>
      <c r="E276" s="2018"/>
      <c r="F276" s="2018"/>
      <c r="G276" s="2018"/>
      <c r="H276" s="2018"/>
      <c r="I276" s="2018"/>
      <c r="J276" s="2019"/>
    </row>
    <row r="277" spans="1:26" ht="18.75" customHeight="1" outlineLevel="1">
      <c r="B277" s="1938"/>
      <c r="C277" s="1943"/>
      <c r="D277" s="1944"/>
      <c r="E277" s="1944"/>
      <c r="F277" s="1944"/>
      <c r="G277" s="1944"/>
      <c r="H277" s="1944"/>
      <c r="I277" s="1944"/>
      <c r="J277" s="1945"/>
    </row>
    <row r="278" spans="1:26" ht="18.75" customHeight="1" outlineLevel="1">
      <c r="B278" s="2016"/>
      <c r="C278" s="2020"/>
      <c r="D278" s="2021"/>
      <c r="E278" s="2021"/>
      <c r="F278" s="2021"/>
      <c r="G278" s="2021"/>
      <c r="H278" s="2021"/>
      <c r="I278" s="2021"/>
      <c r="J278" s="2022"/>
    </row>
    <row r="279" spans="1:26" ht="18.75" customHeight="1" outlineLevel="1">
      <c r="B279" s="2331" t="s">
        <v>984</v>
      </c>
      <c r="C279" s="2332"/>
      <c r="D279" s="2333"/>
      <c r="E279" s="2333"/>
      <c r="F279" s="2333"/>
      <c r="G279" s="2333"/>
      <c r="H279" s="2333"/>
      <c r="I279" s="2333"/>
      <c r="J279" s="2334"/>
    </row>
    <row r="280" spans="1:26" ht="18.75" customHeight="1" outlineLevel="1">
      <c r="B280" s="1938"/>
      <c r="C280" s="1943"/>
      <c r="D280" s="1944"/>
      <c r="E280" s="1944"/>
      <c r="F280" s="1944"/>
      <c r="G280" s="1944"/>
      <c r="H280" s="1944"/>
      <c r="I280" s="1944"/>
      <c r="J280" s="1945"/>
    </row>
    <row r="281" spans="1:26" ht="18.75" customHeight="1" outlineLevel="1" thickBot="1">
      <c r="B281" s="1939"/>
      <c r="C281" s="1946"/>
      <c r="D281" s="1947"/>
      <c r="E281" s="1947"/>
      <c r="F281" s="1947"/>
      <c r="G281" s="1947"/>
      <c r="H281" s="1947"/>
      <c r="I281" s="1947"/>
      <c r="J281" s="1948"/>
    </row>
    <row r="282" spans="1:26" ht="18.75" customHeight="1" outlineLevel="1" thickBot="1">
      <c r="B282" s="232"/>
      <c r="C282" s="233"/>
      <c r="D282" s="233"/>
      <c r="E282" s="233"/>
      <c r="F282" s="233"/>
      <c r="G282" s="233"/>
      <c r="H282" s="233"/>
      <c r="I282" s="233"/>
      <c r="J282" s="233"/>
    </row>
    <row r="283" spans="1:26" ht="18.75" customHeight="1" outlineLevel="1">
      <c r="B283" s="234" t="s">
        <v>985</v>
      </c>
      <c r="C283" s="235"/>
      <c r="D283" s="235"/>
      <c r="E283" s="235"/>
      <c r="F283" s="236"/>
      <c r="G283" s="236"/>
      <c r="H283" s="236"/>
      <c r="I283" s="236"/>
      <c r="J283" s="237"/>
    </row>
    <row r="284" spans="1:26" ht="18.75" customHeight="1" outlineLevel="1">
      <c r="B284" s="1896"/>
      <c r="C284" s="1897"/>
      <c r="D284" s="1897"/>
      <c r="E284" s="1897"/>
      <c r="F284" s="1897"/>
      <c r="G284" s="1897"/>
      <c r="H284" s="1897"/>
      <c r="I284" s="1897"/>
      <c r="J284" s="1898"/>
    </row>
    <row r="285" spans="1:26" ht="12" customHeight="1" outlineLevel="1" thickBot="1">
      <c r="B285" s="284"/>
      <c r="C285" s="238"/>
      <c r="D285" s="238"/>
      <c r="E285" s="238"/>
      <c r="F285" s="238"/>
      <c r="G285" s="238"/>
      <c r="H285" s="238"/>
      <c r="I285" s="238"/>
      <c r="J285" s="239"/>
    </row>
    <row r="286" spans="1:26" ht="17.25" customHeight="1"/>
    <row r="288" spans="1:26" ht="33.75" customHeight="1">
      <c r="B288" s="240" t="s">
        <v>993</v>
      </c>
      <c r="C288" s="1902">
        <f>個票ｰ1004!B244</f>
        <v>0</v>
      </c>
      <c r="D288" s="2475"/>
      <c r="E288" s="2475"/>
      <c r="F288" s="1904"/>
      <c r="G288" s="241" t="s">
        <v>969</v>
      </c>
      <c r="H288" s="1899">
        <v>16</v>
      </c>
      <c r="I288" s="2480"/>
      <c r="J288" s="1901"/>
    </row>
    <row r="289" spans="2:10" ht="30" customHeight="1" outlineLevel="1">
      <c r="B289" s="285" t="s">
        <v>970</v>
      </c>
      <c r="C289" s="1905"/>
      <c r="D289" s="1906"/>
      <c r="E289" s="1906"/>
      <c r="F289" s="1906"/>
      <c r="G289" s="1906"/>
      <c r="H289" s="1906"/>
      <c r="I289" s="1906"/>
      <c r="J289" s="1907"/>
    </row>
    <row r="290" spans="2:10" ht="30" customHeight="1" outlineLevel="1">
      <c r="B290" s="472" t="s">
        <v>972</v>
      </c>
      <c r="C290" s="2486"/>
      <c r="D290" s="2487"/>
      <c r="E290" s="2487"/>
      <c r="F290" s="2487"/>
      <c r="G290" s="2487"/>
      <c r="H290" s="2487"/>
      <c r="I290" s="2487"/>
      <c r="J290" s="2488"/>
    </row>
    <row r="291" spans="2:10" ht="30" customHeight="1" outlineLevel="1">
      <c r="B291" s="282" t="s">
        <v>973</v>
      </c>
      <c r="C291" s="1949"/>
      <c r="D291" s="1949"/>
      <c r="E291" s="1949"/>
      <c r="F291" s="1949"/>
      <c r="G291" s="1949"/>
      <c r="H291" s="1950"/>
      <c r="I291" s="1950"/>
      <c r="J291" s="1951"/>
    </row>
    <row r="292" spans="2:10" ht="14.25" customHeight="1" outlineLevel="1">
      <c r="B292" s="1968" t="s">
        <v>986</v>
      </c>
      <c r="C292" s="1931" t="s">
        <v>975</v>
      </c>
      <c r="D292" s="1931"/>
      <c r="E292" s="1931"/>
      <c r="F292" s="1931" t="s">
        <v>976</v>
      </c>
      <c r="G292" s="1931"/>
      <c r="H292" s="1932"/>
      <c r="I292" s="1932"/>
      <c r="J292" s="1933"/>
    </row>
    <row r="293" spans="2:10" ht="34.5" customHeight="1" outlineLevel="1">
      <c r="B293" s="1968"/>
      <c r="C293" s="194"/>
      <c r="D293" s="473" t="s">
        <v>380</v>
      </c>
      <c r="E293" s="194"/>
      <c r="F293" s="1934"/>
      <c r="G293" s="1934"/>
      <c r="H293" s="1935"/>
      <c r="I293" s="1935"/>
      <c r="J293" s="1936"/>
    </row>
    <row r="294" spans="2:10" ht="34.5" customHeight="1" outlineLevel="1">
      <c r="B294" s="1968"/>
      <c r="C294" s="194"/>
      <c r="D294" s="225" t="s">
        <v>380</v>
      </c>
      <c r="E294" s="194"/>
      <c r="F294" s="1923"/>
      <c r="G294" s="1923"/>
      <c r="H294" s="1924"/>
      <c r="I294" s="1924"/>
      <c r="J294" s="1925"/>
    </row>
    <row r="295" spans="2:10" ht="34.5" customHeight="1" outlineLevel="1">
      <c r="B295" s="1968"/>
      <c r="C295" s="194"/>
      <c r="D295" s="225" t="s">
        <v>380</v>
      </c>
      <c r="E295" s="194"/>
      <c r="F295" s="1923"/>
      <c r="G295" s="1923"/>
      <c r="H295" s="1924"/>
      <c r="I295" s="1924"/>
      <c r="J295" s="1925"/>
    </row>
    <row r="296" spans="2:10" ht="34.5" customHeight="1" outlineLevel="1">
      <c r="B296" s="1968"/>
      <c r="C296" s="194"/>
      <c r="D296" s="225" t="s">
        <v>380</v>
      </c>
      <c r="E296" s="194"/>
      <c r="F296" s="1923"/>
      <c r="G296" s="1923"/>
      <c r="H296" s="1924"/>
      <c r="I296" s="1924"/>
      <c r="J296" s="1925"/>
    </row>
    <row r="297" spans="2:10" ht="34.5" customHeight="1" outlineLevel="1">
      <c r="B297" s="1968"/>
      <c r="C297" s="194"/>
      <c r="D297" s="226" t="s">
        <v>380</v>
      </c>
      <c r="E297" s="194"/>
      <c r="F297" s="1961"/>
      <c r="G297" s="1962"/>
      <c r="H297" s="1963"/>
      <c r="I297" s="1963"/>
      <c r="J297" s="1964"/>
    </row>
    <row r="298" spans="2:10" ht="15" customHeight="1" outlineLevel="1">
      <c r="B298" s="2489" t="s">
        <v>977</v>
      </c>
      <c r="C298" s="1931" t="s">
        <v>975</v>
      </c>
      <c r="D298" s="1931"/>
      <c r="E298" s="1931"/>
      <c r="F298" s="1931" t="s">
        <v>978</v>
      </c>
      <c r="G298" s="1931"/>
      <c r="H298" s="1932"/>
      <c r="I298" s="1932"/>
      <c r="J298" s="1933"/>
    </row>
    <row r="299" spans="2:10" ht="31.5" customHeight="1" outlineLevel="1">
      <c r="B299" s="1909"/>
      <c r="C299" s="195"/>
      <c r="D299" s="227" t="s">
        <v>979</v>
      </c>
      <c r="E299" s="196"/>
      <c r="F299" s="1934"/>
      <c r="G299" s="1934"/>
      <c r="H299" s="1935"/>
      <c r="I299" s="1935"/>
      <c r="J299" s="1936"/>
    </row>
    <row r="300" spans="2:10" ht="31.5" customHeight="1" outlineLevel="1">
      <c r="B300" s="1909"/>
      <c r="C300" s="197"/>
      <c r="D300" s="228" t="s">
        <v>979</v>
      </c>
      <c r="E300" s="198"/>
      <c r="F300" s="1923"/>
      <c r="G300" s="1923"/>
      <c r="H300" s="1924"/>
      <c r="I300" s="1924"/>
      <c r="J300" s="1925"/>
    </row>
    <row r="301" spans="2:10" ht="31.5" customHeight="1" outlineLevel="1">
      <c r="B301" s="1909"/>
      <c r="C301" s="197"/>
      <c r="D301" s="228" t="s">
        <v>979</v>
      </c>
      <c r="E301" s="198"/>
      <c r="F301" s="1923"/>
      <c r="G301" s="1923"/>
      <c r="H301" s="1924"/>
      <c r="I301" s="1924"/>
      <c r="J301" s="1925"/>
    </row>
    <row r="302" spans="2:10" ht="31.5" customHeight="1" outlineLevel="1">
      <c r="B302" s="1909"/>
      <c r="C302" s="197"/>
      <c r="D302" s="228" t="s">
        <v>979</v>
      </c>
      <c r="E302" s="198"/>
      <c r="F302" s="1923"/>
      <c r="G302" s="1923"/>
      <c r="H302" s="1924"/>
      <c r="I302" s="1924"/>
      <c r="J302" s="1925"/>
    </row>
    <row r="303" spans="2:10" ht="31.5" customHeight="1" outlineLevel="1">
      <c r="B303" s="1930"/>
      <c r="C303" s="199"/>
      <c r="D303" s="229" t="s">
        <v>979</v>
      </c>
      <c r="E303" s="200"/>
      <c r="F303" s="1958"/>
      <c r="G303" s="1958"/>
      <c r="H303" s="1959"/>
      <c r="I303" s="1959"/>
      <c r="J303" s="1960"/>
    </row>
    <row r="304" spans="2:10" ht="15" customHeight="1" outlineLevel="1">
      <c r="B304" s="2335" t="s">
        <v>980</v>
      </c>
      <c r="C304" s="1911" t="s">
        <v>981</v>
      </c>
      <c r="D304" s="1912"/>
      <c r="E304" s="1913"/>
      <c r="F304" s="2336" t="s">
        <v>982</v>
      </c>
      <c r="G304" s="2337"/>
      <c r="H304" s="2337"/>
      <c r="I304" s="2337"/>
      <c r="J304" s="2338"/>
    </row>
    <row r="305" spans="1:26" ht="30" customHeight="1" outlineLevel="1">
      <c r="B305" s="1909"/>
      <c r="C305" s="197"/>
      <c r="D305" s="228" t="s">
        <v>979</v>
      </c>
      <c r="E305" s="194"/>
      <c r="F305" s="2344"/>
      <c r="G305" s="2344"/>
      <c r="H305" s="2345"/>
      <c r="I305" s="2345"/>
      <c r="J305" s="2346"/>
    </row>
    <row r="306" spans="1:26" ht="30" customHeight="1" outlineLevel="1">
      <c r="B306" s="1909"/>
      <c r="C306" s="197"/>
      <c r="D306" s="228" t="s">
        <v>979</v>
      </c>
      <c r="E306" s="194"/>
      <c r="F306" s="1952"/>
      <c r="G306" s="1952"/>
      <c r="H306" s="1953"/>
      <c r="I306" s="1953"/>
      <c r="J306" s="1954"/>
    </row>
    <row r="307" spans="1:26" ht="30" customHeight="1" outlineLevel="1">
      <c r="B307" s="1909"/>
      <c r="C307" s="197"/>
      <c r="D307" s="228" t="s">
        <v>979</v>
      </c>
      <c r="E307" s="194"/>
      <c r="F307" s="1952"/>
      <c r="G307" s="1952"/>
      <c r="H307" s="1953"/>
      <c r="I307" s="1953"/>
      <c r="J307" s="1954"/>
    </row>
    <row r="308" spans="1:26" ht="30" customHeight="1" outlineLevel="1" thickBot="1">
      <c r="B308" s="1910"/>
      <c r="C308" s="201"/>
      <c r="D308" s="230" t="s">
        <v>979</v>
      </c>
      <c r="E308" s="202"/>
      <c r="F308" s="1955"/>
      <c r="G308" s="1955"/>
      <c r="H308" s="1956"/>
      <c r="I308" s="1956"/>
      <c r="J308" s="1957"/>
    </row>
    <row r="309" spans="1:26" s="222" customFormat="1" ht="18.75" customHeight="1" outlineLevel="1" thickBot="1">
      <c r="A309" s="218"/>
      <c r="B309" s="231"/>
      <c r="C309" s="218"/>
      <c r="D309" s="218"/>
      <c r="E309" s="218"/>
      <c r="F309" s="218"/>
      <c r="G309" s="219"/>
      <c r="H309" s="219"/>
      <c r="I309" s="219"/>
      <c r="J309" s="219"/>
      <c r="K309" s="219"/>
      <c r="L309" s="219"/>
      <c r="M309" s="220"/>
      <c r="N309" s="2011"/>
      <c r="O309" s="2011"/>
      <c r="P309" s="2011"/>
      <c r="Q309" s="2011"/>
      <c r="R309" s="221"/>
      <c r="V309" s="220"/>
      <c r="W309" s="220"/>
      <c r="X309" s="220"/>
      <c r="Y309" s="220"/>
      <c r="Z309" s="221"/>
    </row>
    <row r="310" spans="1:26" ht="18.75" customHeight="1" outlineLevel="1">
      <c r="B310" s="2015" t="s">
        <v>983</v>
      </c>
      <c r="C310" s="2017"/>
      <c r="D310" s="2018"/>
      <c r="E310" s="2018"/>
      <c r="F310" s="2018"/>
      <c r="G310" s="2018"/>
      <c r="H310" s="2018"/>
      <c r="I310" s="2018"/>
      <c r="J310" s="2019"/>
    </row>
    <row r="311" spans="1:26" ht="18.75" customHeight="1" outlineLevel="1">
      <c r="B311" s="1938"/>
      <c r="C311" s="1943"/>
      <c r="D311" s="1944"/>
      <c r="E311" s="1944"/>
      <c r="F311" s="1944"/>
      <c r="G311" s="1944"/>
      <c r="H311" s="1944"/>
      <c r="I311" s="1944"/>
      <c r="J311" s="1945"/>
    </row>
    <row r="312" spans="1:26" ht="18.75" customHeight="1" outlineLevel="1">
      <c r="B312" s="2016"/>
      <c r="C312" s="2020"/>
      <c r="D312" s="2021"/>
      <c r="E312" s="2021"/>
      <c r="F312" s="2021"/>
      <c r="G312" s="2021"/>
      <c r="H312" s="2021"/>
      <c r="I312" s="2021"/>
      <c r="J312" s="2022"/>
    </row>
    <row r="313" spans="1:26" ht="18.75" customHeight="1" outlineLevel="1">
      <c r="B313" s="2331" t="s">
        <v>984</v>
      </c>
      <c r="C313" s="2332"/>
      <c r="D313" s="2333"/>
      <c r="E313" s="2333"/>
      <c r="F313" s="2333"/>
      <c r="G313" s="2333"/>
      <c r="H313" s="2333"/>
      <c r="I313" s="2333"/>
      <c r="J313" s="2334"/>
    </row>
    <row r="314" spans="1:26" ht="18.75" customHeight="1" outlineLevel="1">
      <c r="B314" s="1938"/>
      <c r="C314" s="1943"/>
      <c r="D314" s="1944"/>
      <c r="E314" s="1944"/>
      <c r="F314" s="1944"/>
      <c r="G314" s="1944"/>
      <c r="H314" s="1944"/>
      <c r="I314" s="1944"/>
      <c r="J314" s="1945"/>
    </row>
    <row r="315" spans="1:26" ht="18.75" customHeight="1" outlineLevel="1" thickBot="1">
      <c r="B315" s="1939"/>
      <c r="C315" s="1946"/>
      <c r="D315" s="1947"/>
      <c r="E315" s="1947"/>
      <c r="F315" s="1947"/>
      <c r="G315" s="1947"/>
      <c r="H315" s="1947"/>
      <c r="I315" s="1947"/>
      <c r="J315" s="1948"/>
    </row>
    <row r="316" spans="1:26" ht="18.75" customHeight="1" outlineLevel="1" thickBot="1">
      <c r="B316" s="232"/>
      <c r="C316" s="233"/>
      <c r="D316" s="233"/>
      <c r="E316" s="233"/>
      <c r="F316" s="233"/>
      <c r="G316" s="233"/>
      <c r="H316" s="233"/>
      <c r="I316" s="233"/>
      <c r="J316" s="233"/>
    </row>
    <row r="317" spans="1:26" ht="18.75" customHeight="1" outlineLevel="1">
      <c r="B317" s="234" t="s">
        <v>985</v>
      </c>
      <c r="C317" s="235"/>
      <c r="D317" s="235"/>
      <c r="E317" s="235"/>
      <c r="F317" s="236"/>
      <c r="G317" s="236"/>
      <c r="H317" s="236"/>
      <c r="I317" s="236"/>
      <c r="J317" s="237"/>
    </row>
    <row r="318" spans="1:26" ht="18.75" customHeight="1" outlineLevel="1">
      <c r="B318" s="1896"/>
      <c r="C318" s="1897"/>
      <c r="D318" s="1897"/>
      <c r="E318" s="1897"/>
      <c r="F318" s="1897"/>
      <c r="G318" s="1897"/>
      <c r="H318" s="1897"/>
      <c r="I318" s="1897"/>
      <c r="J318" s="1898"/>
    </row>
    <row r="319" spans="1:26" ht="12" customHeight="1" outlineLevel="1" thickBot="1">
      <c r="B319" s="284"/>
      <c r="C319" s="238"/>
      <c r="D319" s="238"/>
      <c r="E319" s="238"/>
      <c r="F319" s="238"/>
      <c r="G319" s="238"/>
      <c r="H319" s="238"/>
      <c r="I319" s="238"/>
      <c r="J319" s="239"/>
    </row>
    <row r="322" spans="2:10" ht="33.75" customHeight="1">
      <c r="B322" s="240" t="s">
        <v>968</v>
      </c>
      <c r="C322" s="1902">
        <f>個票ｰ1004!B245</f>
        <v>0</v>
      </c>
      <c r="D322" s="2475"/>
      <c r="E322" s="2475"/>
      <c r="F322" s="1904"/>
      <c r="G322" s="241" t="s">
        <v>969</v>
      </c>
      <c r="H322" s="1899">
        <v>17</v>
      </c>
      <c r="I322" s="2480"/>
      <c r="J322" s="1901"/>
    </row>
    <row r="323" spans="2:10" ht="30" customHeight="1" outlineLevel="1">
      <c r="B323" s="285" t="s">
        <v>970</v>
      </c>
      <c r="C323" s="1905"/>
      <c r="D323" s="1906"/>
      <c r="E323" s="1906"/>
      <c r="F323" s="1906"/>
      <c r="G323" s="1906"/>
      <c r="H323" s="1906"/>
      <c r="I323" s="1906"/>
      <c r="J323" s="1907"/>
    </row>
    <row r="324" spans="2:10" ht="30" customHeight="1" outlineLevel="1">
      <c r="B324" s="472" t="s">
        <v>972</v>
      </c>
      <c r="C324" s="2486"/>
      <c r="D324" s="2487"/>
      <c r="E324" s="2487"/>
      <c r="F324" s="2487"/>
      <c r="G324" s="2487"/>
      <c r="H324" s="2487"/>
      <c r="I324" s="2487"/>
      <c r="J324" s="2488"/>
    </row>
    <row r="325" spans="2:10" ht="30" customHeight="1" outlineLevel="1">
      <c r="B325" s="282" t="s">
        <v>973</v>
      </c>
      <c r="C325" s="1949"/>
      <c r="D325" s="1949"/>
      <c r="E325" s="1949"/>
      <c r="F325" s="1949"/>
      <c r="G325" s="1949"/>
      <c r="H325" s="1950"/>
      <c r="I325" s="1950"/>
      <c r="J325" s="1951"/>
    </row>
    <row r="326" spans="2:10" ht="14.25" customHeight="1" outlineLevel="1">
      <c r="B326" s="1968" t="s">
        <v>986</v>
      </c>
      <c r="C326" s="1931" t="s">
        <v>975</v>
      </c>
      <c r="D326" s="1931"/>
      <c r="E326" s="1931"/>
      <c r="F326" s="1931" t="s">
        <v>976</v>
      </c>
      <c r="G326" s="1931"/>
      <c r="H326" s="1932"/>
      <c r="I326" s="1932"/>
      <c r="J326" s="1933"/>
    </row>
    <row r="327" spans="2:10" ht="34.5" customHeight="1" outlineLevel="1">
      <c r="B327" s="1968"/>
      <c r="C327" s="194"/>
      <c r="D327" s="473" t="s">
        <v>380</v>
      </c>
      <c r="E327" s="194"/>
      <c r="F327" s="1934"/>
      <c r="G327" s="1934"/>
      <c r="H327" s="1935"/>
      <c r="I327" s="1935"/>
      <c r="J327" s="1936"/>
    </row>
    <row r="328" spans="2:10" ht="34.5" customHeight="1" outlineLevel="1">
      <c r="B328" s="1968"/>
      <c r="C328" s="194"/>
      <c r="D328" s="225" t="s">
        <v>380</v>
      </c>
      <c r="E328" s="194"/>
      <c r="F328" s="1923"/>
      <c r="G328" s="1923"/>
      <c r="H328" s="1924"/>
      <c r="I328" s="1924"/>
      <c r="J328" s="1925"/>
    </row>
    <row r="329" spans="2:10" ht="34.5" customHeight="1" outlineLevel="1">
      <c r="B329" s="1968"/>
      <c r="C329" s="194"/>
      <c r="D329" s="225" t="s">
        <v>380</v>
      </c>
      <c r="E329" s="194"/>
      <c r="F329" s="1923"/>
      <c r="G329" s="1923"/>
      <c r="H329" s="1924"/>
      <c r="I329" s="1924"/>
      <c r="J329" s="1925"/>
    </row>
    <row r="330" spans="2:10" ht="34.5" customHeight="1" outlineLevel="1">
      <c r="B330" s="1968"/>
      <c r="C330" s="194"/>
      <c r="D330" s="225" t="s">
        <v>380</v>
      </c>
      <c r="E330" s="194"/>
      <c r="F330" s="1923"/>
      <c r="G330" s="1923"/>
      <c r="H330" s="1924"/>
      <c r="I330" s="1924"/>
      <c r="J330" s="1925"/>
    </row>
    <row r="331" spans="2:10" ht="34.5" customHeight="1" outlineLevel="1">
      <c r="B331" s="1968"/>
      <c r="C331" s="194"/>
      <c r="D331" s="226" t="s">
        <v>380</v>
      </c>
      <c r="E331" s="194"/>
      <c r="F331" s="1961"/>
      <c r="G331" s="1962"/>
      <c r="H331" s="1963"/>
      <c r="I331" s="1963"/>
      <c r="J331" s="1964"/>
    </row>
    <row r="332" spans="2:10" ht="15" customHeight="1" outlineLevel="1">
      <c r="B332" s="2489" t="s">
        <v>977</v>
      </c>
      <c r="C332" s="1931" t="s">
        <v>975</v>
      </c>
      <c r="D332" s="1931"/>
      <c r="E332" s="1931"/>
      <c r="F332" s="1931" t="s">
        <v>978</v>
      </c>
      <c r="G332" s="1931"/>
      <c r="H332" s="1932"/>
      <c r="I332" s="1932"/>
      <c r="J332" s="1933"/>
    </row>
    <row r="333" spans="2:10" ht="31.5" customHeight="1" outlineLevel="1">
      <c r="B333" s="1909"/>
      <c r="C333" s="195"/>
      <c r="D333" s="227" t="s">
        <v>979</v>
      </c>
      <c r="E333" s="196"/>
      <c r="F333" s="1934"/>
      <c r="G333" s="1934"/>
      <c r="H333" s="1935"/>
      <c r="I333" s="1935"/>
      <c r="J333" s="1936"/>
    </row>
    <row r="334" spans="2:10" ht="31.5" customHeight="1" outlineLevel="1">
      <c r="B334" s="1909"/>
      <c r="C334" s="197"/>
      <c r="D334" s="228" t="s">
        <v>979</v>
      </c>
      <c r="E334" s="198"/>
      <c r="F334" s="1923"/>
      <c r="G334" s="1923"/>
      <c r="H334" s="1924"/>
      <c r="I334" s="1924"/>
      <c r="J334" s="1925"/>
    </row>
    <row r="335" spans="2:10" ht="31.5" customHeight="1" outlineLevel="1">
      <c r="B335" s="1909"/>
      <c r="C335" s="197"/>
      <c r="D335" s="228" t="s">
        <v>979</v>
      </c>
      <c r="E335" s="198"/>
      <c r="F335" s="1923"/>
      <c r="G335" s="1923"/>
      <c r="H335" s="1924"/>
      <c r="I335" s="1924"/>
      <c r="J335" s="1925"/>
    </row>
    <row r="336" spans="2:10" ht="31.5" customHeight="1" outlineLevel="1">
      <c r="B336" s="1909"/>
      <c r="C336" s="197"/>
      <c r="D336" s="228" t="s">
        <v>979</v>
      </c>
      <c r="E336" s="198"/>
      <c r="F336" s="1923"/>
      <c r="G336" s="1923"/>
      <c r="H336" s="1924"/>
      <c r="I336" s="1924"/>
      <c r="J336" s="1925"/>
    </row>
    <row r="337" spans="1:26" ht="31.5" customHeight="1" outlineLevel="1">
      <c r="B337" s="1930"/>
      <c r="C337" s="199"/>
      <c r="D337" s="229" t="s">
        <v>979</v>
      </c>
      <c r="E337" s="200"/>
      <c r="F337" s="1958"/>
      <c r="G337" s="1958"/>
      <c r="H337" s="1959"/>
      <c r="I337" s="1959"/>
      <c r="J337" s="1960"/>
    </row>
    <row r="338" spans="1:26" ht="15" customHeight="1" outlineLevel="1">
      <c r="B338" s="2335" t="s">
        <v>980</v>
      </c>
      <c r="C338" s="1911" t="s">
        <v>981</v>
      </c>
      <c r="D338" s="1912"/>
      <c r="E338" s="1913"/>
      <c r="F338" s="2336" t="s">
        <v>982</v>
      </c>
      <c r="G338" s="2337"/>
      <c r="H338" s="2337"/>
      <c r="I338" s="2337"/>
      <c r="J338" s="2338"/>
    </row>
    <row r="339" spans="1:26" ht="30" customHeight="1" outlineLevel="1">
      <c r="B339" s="1909"/>
      <c r="C339" s="197"/>
      <c r="D339" s="228" t="s">
        <v>979</v>
      </c>
      <c r="E339" s="194"/>
      <c r="F339" s="2344"/>
      <c r="G339" s="2344"/>
      <c r="H339" s="2345"/>
      <c r="I339" s="2345"/>
      <c r="J339" s="2346"/>
    </row>
    <row r="340" spans="1:26" ht="30" customHeight="1" outlineLevel="1">
      <c r="B340" s="1909"/>
      <c r="C340" s="197"/>
      <c r="D340" s="228" t="s">
        <v>979</v>
      </c>
      <c r="E340" s="194"/>
      <c r="F340" s="1952"/>
      <c r="G340" s="1952"/>
      <c r="H340" s="1953"/>
      <c r="I340" s="1953"/>
      <c r="J340" s="1954"/>
    </row>
    <row r="341" spans="1:26" ht="30" customHeight="1" outlineLevel="1">
      <c r="B341" s="1909"/>
      <c r="C341" s="197"/>
      <c r="D341" s="228" t="s">
        <v>979</v>
      </c>
      <c r="E341" s="194"/>
      <c r="F341" s="1952"/>
      <c r="G341" s="1952"/>
      <c r="H341" s="1953"/>
      <c r="I341" s="1953"/>
      <c r="J341" s="1954"/>
    </row>
    <row r="342" spans="1:26" ht="30" customHeight="1" outlineLevel="1" thickBot="1">
      <c r="B342" s="1910"/>
      <c r="C342" s="201"/>
      <c r="D342" s="230" t="s">
        <v>979</v>
      </c>
      <c r="E342" s="202"/>
      <c r="F342" s="1955"/>
      <c r="G342" s="1955"/>
      <c r="H342" s="1956"/>
      <c r="I342" s="1956"/>
      <c r="J342" s="1957"/>
    </row>
    <row r="343" spans="1:26" s="222" customFormat="1" ht="18.75" customHeight="1" outlineLevel="1" thickBot="1">
      <c r="A343" s="218"/>
      <c r="B343" s="231"/>
      <c r="C343" s="218"/>
      <c r="D343" s="218"/>
      <c r="E343" s="218"/>
      <c r="F343" s="218"/>
      <c r="G343" s="219"/>
      <c r="H343" s="219"/>
      <c r="I343" s="219"/>
      <c r="J343" s="219"/>
      <c r="K343" s="219"/>
      <c r="L343" s="219"/>
      <c r="M343" s="220"/>
      <c r="N343" s="2011"/>
      <c r="O343" s="2011"/>
      <c r="P343" s="2011"/>
      <c r="Q343" s="2011"/>
      <c r="R343" s="221"/>
      <c r="V343" s="220"/>
      <c r="W343" s="220"/>
      <c r="X343" s="220"/>
      <c r="Y343" s="220"/>
      <c r="Z343" s="221"/>
    </row>
    <row r="344" spans="1:26" ht="18.75" customHeight="1" outlineLevel="1">
      <c r="B344" s="2015" t="s">
        <v>983</v>
      </c>
      <c r="C344" s="2017"/>
      <c r="D344" s="2018"/>
      <c r="E344" s="2018"/>
      <c r="F344" s="2018"/>
      <c r="G344" s="2018"/>
      <c r="H344" s="2018"/>
      <c r="I344" s="2018"/>
      <c r="J344" s="2019"/>
    </row>
    <row r="345" spans="1:26" ht="18.75" customHeight="1" outlineLevel="1">
      <c r="B345" s="1938"/>
      <c r="C345" s="1943"/>
      <c r="D345" s="1944"/>
      <c r="E345" s="1944"/>
      <c r="F345" s="1944"/>
      <c r="G345" s="1944"/>
      <c r="H345" s="1944"/>
      <c r="I345" s="1944"/>
      <c r="J345" s="1945"/>
    </row>
    <row r="346" spans="1:26" ht="18.75" customHeight="1" outlineLevel="1">
      <c r="B346" s="2016"/>
      <c r="C346" s="2020"/>
      <c r="D346" s="2021"/>
      <c r="E346" s="2021"/>
      <c r="F346" s="2021"/>
      <c r="G346" s="2021"/>
      <c r="H346" s="2021"/>
      <c r="I346" s="2021"/>
      <c r="J346" s="2022"/>
    </row>
    <row r="347" spans="1:26" ht="18.75" customHeight="1" outlineLevel="1">
      <c r="B347" s="2331" t="s">
        <v>984</v>
      </c>
      <c r="C347" s="2332"/>
      <c r="D347" s="2333"/>
      <c r="E347" s="2333"/>
      <c r="F347" s="2333"/>
      <c r="G347" s="2333"/>
      <c r="H347" s="2333"/>
      <c r="I347" s="2333"/>
      <c r="J347" s="2334"/>
    </row>
    <row r="348" spans="1:26" ht="18.75" customHeight="1" outlineLevel="1">
      <c r="B348" s="1938"/>
      <c r="C348" s="1943"/>
      <c r="D348" s="1944"/>
      <c r="E348" s="1944"/>
      <c r="F348" s="1944"/>
      <c r="G348" s="1944"/>
      <c r="H348" s="1944"/>
      <c r="I348" s="1944"/>
      <c r="J348" s="1945"/>
    </row>
    <row r="349" spans="1:26" ht="18.75" customHeight="1" outlineLevel="1" thickBot="1">
      <c r="B349" s="1939"/>
      <c r="C349" s="1946"/>
      <c r="D349" s="1947"/>
      <c r="E349" s="1947"/>
      <c r="F349" s="1947"/>
      <c r="G349" s="1947"/>
      <c r="H349" s="1947"/>
      <c r="I349" s="1947"/>
      <c r="J349" s="1948"/>
    </row>
    <row r="350" spans="1:26" ht="18.75" customHeight="1" outlineLevel="1" thickBot="1">
      <c r="B350" s="232"/>
      <c r="C350" s="233"/>
      <c r="D350" s="233"/>
      <c r="E350" s="233"/>
      <c r="F350" s="233"/>
      <c r="G350" s="233"/>
      <c r="H350" s="233"/>
      <c r="I350" s="233"/>
      <c r="J350" s="233"/>
    </row>
    <row r="351" spans="1:26" ht="18.75" customHeight="1" outlineLevel="1">
      <c r="B351" s="234" t="s">
        <v>985</v>
      </c>
      <c r="C351" s="235"/>
      <c r="D351" s="235"/>
      <c r="E351" s="235"/>
      <c r="F351" s="236"/>
      <c r="G351" s="236"/>
      <c r="H351" s="236"/>
      <c r="I351" s="236"/>
      <c r="J351" s="237"/>
    </row>
    <row r="352" spans="1:26" ht="18.75" customHeight="1" outlineLevel="1">
      <c r="B352" s="1896"/>
      <c r="C352" s="1897"/>
      <c r="D352" s="1897"/>
      <c r="E352" s="1897"/>
      <c r="F352" s="1897"/>
      <c r="G352" s="1897"/>
      <c r="H352" s="1897"/>
      <c r="I352" s="1897"/>
      <c r="J352" s="1898"/>
    </row>
    <row r="353" spans="2:11" ht="12" customHeight="1" outlineLevel="1" thickBot="1">
      <c r="B353" s="284"/>
      <c r="C353" s="238"/>
      <c r="D353" s="238"/>
      <c r="E353" s="238"/>
      <c r="F353" s="238"/>
      <c r="G353" s="238"/>
      <c r="H353" s="238"/>
      <c r="I353" s="238"/>
      <c r="J353" s="239"/>
    </row>
    <row r="356" spans="2:11" ht="17.25" customHeight="1">
      <c r="B356" s="462"/>
      <c r="C356" s="462"/>
      <c r="D356" s="462"/>
      <c r="E356" s="462"/>
      <c r="F356" s="462"/>
      <c r="G356" s="462"/>
      <c r="H356" s="462"/>
      <c r="I356" s="462"/>
      <c r="J356" s="462"/>
      <c r="K356" s="462"/>
    </row>
    <row r="357" spans="2:11" ht="33.75" customHeight="1">
      <c r="B357" s="240" t="s">
        <v>968</v>
      </c>
      <c r="C357" s="1902">
        <f>個票ｰ1004!B246</f>
        <v>0</v>
      </c>
      <c r="D357" s="2475"/>
      <c r="E357" s="2475"/>
      <c r="F357" s="1904"/>
      <c r="G357" s="241" t="s">
        <v>969</v>
      </c>
      <c r="H357" s="1899">
        <v>18</v>
      </c>
      <c r="I357" s="2480"/>
      <c r="J357" s="1901"/>
    </row>
    <row r="358" spans="2:11" ht="30" customHeight="1" outlineLevel="1">
      <c r="B358" s="285" t="s">
        <v>970</v>
      </c>
      <c r="C358" s="1905"/>
      <c r="D358" s="1906"/>
      <c r="E358" s="1906"/>
      <c r="F358" s="1906"/>
      <c r="G358" s="1906"/>
      <c r="H358" s="1906"/>
      <c r="I358" s="1906"/>
      <c r="J358" s="1907"/>
    </row>
    <row r="359" spans="2:11" ht="30" customHeight="1" outlineLevel="1">
      <c r="B359" s="472" t="s">
        <v>972</v>
      </c>
      <c r="C359" s="2486"/>
      <c r="D359" s="2487"/>
      <c r="E359" s="2487"/>
      <c r="F359" s="2487"/>
      <c r="G359" s="2487"/>
      <c r="H359" s="2487"/>
      <c r="I359" s="2487"/>
      <c r="J359" s="2488"/>
    </row>
    <row r="360" spans="2:11" ht="30" customHeight="1" outlineLevel="1">
      <c r="B360" s="282" t="s">
        <v>973</v>
      </c>
      <c r="C360" s="1949"/>
      <c r="D360" s="1949"/>
      <c r="E360" s="1949"/>
      <c r="F360" s="1949"/>
      <c r="G360" s="1949"/>
      <c r="H360" s="1950"/>
      <c r="I360" s="1950"/>
      <c r="J360" s="1951"/>
    </row>
    <row r="361" spans="2:11" ht="14.25" customHeight="1" outlineLevel="1">
      <c r="B361" s="1968" t="s">
        <v>986</v>
      </c>
      <c r="C361" s="1931" t="s">
        <v>975</v>
      </c>
      <c r="D361" s="1931"/>
      <c r="E361" s="1931"/>
      <c r="F361" s="1931" t="s">
        <v>976</v>
      </c>
      <c r="G361" s="1931"/>
      <c r="H361" s="1932"/>
      <c r="I361" s="1932"/>
      <c r="J361" s="1933"/>
    </row>
    <row r="362" spans="2:11" ht="34.5" customHeight="1" outlineLevel="1">
      <c r="B362" s="1968"/>
      <c r="C362" s="194"/>
      <c r="D362" s="473" t="s">
        <v>380</v>
      </c>
      <c r="E362" s="194"/>
      <c r="F362" s="1934"/>
      <c r="G362" s="1934"/>
      <c r="H362" s="1935"/>
      <c r="I362" s="1935"/>
      <c r="J362" s="1936"/>
    </row>
    <row r="363" spans="2:11" ht="34.5" customHeight="1" outlineLevel="1">
      <c r="B363" s="1968"/>
      <c r="C363" s="194"/>
      <c r="D363" s="225" t="s">
        <v>380</v>
      </c>
      <c r="E363" s="194"/>
      <c r="F363" s="1923"/>
      <c r="G363" s="1923"/>
      <c r="H363" s="1924"/>
      <c r="I363" s="1924"/>
      <c r="J363" s="1925"/>
    </row>
    <row r="364" spans="2:11" ht="34.5" customHeight="1" outlineLevel="1">
      <c r="B364" s="1968"/>
      <c r="C364" s="194"/>
      <c r="D364" s="225" t="s">
        <v>380</v>
      </c>
      <c r="E364" s="194"/>
      <c r="F364" s="1923"/>
      <c r="G364" s="1923"/>
      <c r="H364" s="1924"/>
      <c r="I364" s="1924"/>
      <c r="J364" s="1925"/>
    </row>
    <row r="365" spans="2:11" ht="34.5" customHeight="1" outlineLevel="1">
      <c r="B365" s="1968"/>
      <c r="C365" s="194"/>
      <c r="D365" s="225" t="s">
        <v>380</v>
      </c>
      <c r="E365" s="194"/>
      <c r="F365" s="1923"/>
      <c r="G365" s="1923"/>
      <c r="H365" s="1924"/>
      <c r="I365" s="1924"/>
      <c r="J365" s="1925"/>
    </row>
    <row r="366" spans="2:11" ht="34.5" customHeight="1" outlineLevel="1">
      <c r="B366" s="1968"/>
      <c r="C366" s="194"/>
      <c r="D366" s="226" t="s">
        <v>380</v>
      </c>
      <c r="E366" s="194"/>
      <c r="F366" s="1961"/>
      <c r="G366" s="1962"/>
      <c r="H366" s="1963"/>
      <c r="I366" s="1963"/>
      <c r="J366" s="1964"/>
    </row>
    <row r="367" spans="2:11" ht="15" customHeight="1" outlineLevel="1">
      <c r="B367" s="2489" t="s">
        <v>977</v>
      </c>
      <c r="C367" s="1931" t="s">
        <v>975</v>
      </c>
      <c r="D367" s="1931"/>
      <c r="E367" s="1931"/>
      <c r="F367" s="1931" t="s">
        <v>978</v>
      </c>
      <c r="G367" s="1931"/>
      <c r="H367" s="1932"/>
      <c r="I367" s="1932"/>
      <c r="J367" s="1933"/>
    </row>
    <row r="368" spans="2:11" ht="31.5" customHeight="1" outlineLevel="1">
      <c r="B368" s="1909"/>
      <c r="C368" s="195"/>
      <c r="D368" s="227" t="s">
        <v>979</v>
      </c>
      <c r="E368" s="196"/>
      <c r="F368" s="1934"/>
      <c r="G368" s="1934"/>
      <c r="H368" s="1935"/>
      <c r="I368" s="1935"/>
      <c r="J368" s="1936"/>
    </row>
    <row r="369" spans="1:26" ht="31.5" customHeight="1" outlineLevel="1">
      <c r="B369" s="1909"/>
      <c r="C369" s="197"/>
      <c r="D369" s="228" t="s">
        <v>979</v>
      </c>
      <c r="E369" s="198"/>
      <c r="F369" s="1923"/>
      <c r="G369" s="1923"/>
      <c r="H369" s="1924"/>
      <c r="I369" s="1924"/>
      <c r="J369" s="1925"/>
    </row>
    <row r="370" spans="1:26" ht="31.5" customHeight="1" outlineLevel="1">
      <c r="B370" s="1909"/>
      <c r="C370" s="197"/>
      <c r="D370" s="228" t="s">
        <v>979</v>
      </c>
      <c r="E370" s="198"/>
      <c r="F370" s="1923"/>
      <c r="G370" s="1923"/>
      <c r="H370" s="1924"/>
      <c r="I370" s="1924"/>
      <c r="J370" s="1925"/>
    </row>
    <row r="371" spans="1:26" ht="31.5" customHeight="1" outlineLevel="1">
      <c r="B371" s="1909"/>
      <c r="C371" s="197"/>
      <c r="D371" s="228" t="s">
        <v>979</v>
      </c>
      <c r="E371" s="198"/>
      <c r="F371" s="1923"/>
      <c r="G371" s="1923"/>
      <c r="H371" s="1924"/>
      <c r="I371" s="1924"/>
      <c r="J371" s="1925"/>
    </row>
    <row r="372" spans="1:26" ht="31.5" customHeight="1" outlineLevel="1">
      <c r="B372" s="1930"/>
      <c r="C372" s="199"/>
      <c r="D372" s="229" t="s">
        <v>979</v>
      </c>
      <c r="E372" s="200"/>
      <c r="F372" s="1958"/>
      <c r="G372" s="1958"/>
      <c r="H372" s="1959"/>
      <c r="I372" s="1959"/>
      <c r="J372" s="1960"/>
    </row>
    <row r="373" spans="1:26" ht="15" customHeight="1" outlineLevel="1">
      <c r="B373" s="2335" t="s">
        <v>980</v>
      </c>
      <c r="C373" s="1911" t="s">
        <v>981</v>
      </c>
      <c r="D373" s="1912"/>
      <c r="E373" s="1913"/>
      <c r="F373" s="2336" t="s">
        <v>982</v>
      </c>
      <c r="G373" s="2337"/>
      <c r="H373" s="2337"/>
      <c r="I373" s="2337"/>
      <c r="J373" s="2338"/>
    </row>
    <row r="374" spans="1:26" ht="30" customHeight="1" outlineLevel="1">
      <c r="B374" s="1909"/>
      <c r="C374" s="197"/>
      <c r="D374" s="228" t="s">
        <v>979</v>
      </c>
      <c r="E374" s="194"/>
      <c r="F374" s="2339"/>
      <c r="G374" s="2339"/>
      <c r="H374" s="2340"/>
      <c r="I374" s="2340"/>
      <c r="J374" s="2341"/>
    </row>
    <row r="375" spans="1:26" ht="30" customHeight="1" outlineLevel="1">
      <c r="B375" s="1909"/>
      <c r="C375" s="197"/>
      <c r="D375" s="228" t="s">
        <v>979</v>
      </c>
      <c r="E375" s="194"/>
      <c r="F375" s="1923"/>
      <c r="G375" s="1923"/>
      <c r="H375" s="1924"/>
      <c r="I375" s="1924"/>
      <c r="J375" s="1925"/>
    </row>
    <row r="376" spans="1:26" ht="30" customHeight="1" outlineLevel="1">
      <c r="B376" s="1909"/>
      <c r="C376" s="197"/>
      <c r="D376" s="228" t="s">
        <v>979</v>
      </c>
      <c r="E376" s="194"/>
      <c r="F376" s="1923"/>
      <c r="G376" s="1923"/>
      <c r="H376" s="1924"/>
      <c r="I376" s="1924"/>
      <c r="J376" s="1925"/>
    </row>
    <row r="377" spans="1:26" ht="30" customHeight="1" outlineLevel="1" thickBot="1">
      <c r="B377" s="1910"/>
      <c r="C377" s="201"/>
      <c r="D377" s="230" t="s">
        <v>979</v>
      </c>
      <c r="E377" s="202"/>
      <c r="F377" s="1926"/>
      <c r="G377" s="1926"/>
      <c r="H377" s="1927"/>
      <c r="I377" s="1927"/>
      <c r="J377" s="1928"/>
    </row>
    <row r="378" spans="1:26" s="222" customFormat="1" ht="18.75" customHeight="1" outlineLevel="1" thickBot="1">
      <c r="A378" s="218"/>
      <c r="B378" s="231"/>
      <c r="C378" s="218"/>
      <c r="D378" s="218"/>
      <c r="E378" s="218"/>
      <c r="F378" s="218"/>
      <c r="G378" s="219"/>
      <c r="H378" s="219"/>
      <c r="I378" s="219"/>
      <c r="J378" s="219"/>
      <c r="K378" s="219"/>
      <c r="L378" s="219"/>
      <c r="M378" s="220"/>
      <c r="N378" s="2011"/>
      <c r="O378" s="2011"/>
      <c r="P378" s="2011"/>
      <c r="Q378" s="2011"/>
      <c r="R378" s="221"/>
      <c r="V378" s="220"/>
      <c r="W378" s="220"/>
      <c r="X378" s="220"/>
      <c r="Y378" s="220"/>
      <c r="Z378" s="221"/>
    </row>
    <row r="379" spans="1:26" ht="18.75" customHeight="1" outlineLevel="1">
      <c r="B379" s="2015" t="s">
        <v>983</v>
      </c>
      <c r="C379" s="2017"/>
      <c r="D379" s="2018"/>
      <c r="E379" s="2018"/>
      <c r="F379" s="2018"/>
      <c r="G379" s="2018"/>
      <c r="H379" s="2018"/>
      <c r="I379" s="2018"/>
      <c r="J379" s="2019"/>
    </row>
    <row r="380" spans="1:26" ht="18.75" customHeight="1" outlineLevel="1">
      <c r="B380" s="1938"/>
      <c r="C380" s="1943"/>
      <c r="D380" s="1944"/>
      <c r="E380" s="1944"/>
      <c r="F380" s="1944"/>
      <c r="G380" s="1944"/>
      <c r="H380" s="1944"/>
      <c r="I380" s="1944"/>
      <c r="J380" s="1945"/>
    </row>
    <row r="381" spans="1:26" ht="18.75" customHeight="1" outlineLevel="1">
      <c r="B381" s="2016"/>
      <c r="C381" s="2020"/>
      <c r="D381" s="2021"/>
      <c r="E381" s="2021"/>
      <c r="F381" s="2021"/>
      <c r="G381" s="2021"/>
      <c r="H381" s="2021"/>
      <c r="I381" s="2021"/>
      <c r="J381" s="2022"/>
    </row>
    <row r="382" spans="1:26" ht="18.75" customHeight="1" outlineLevel="1">
      <c r="B382" s="2331" t="s">
        <v>984</v>
      </c>
      <c r="C382" s="2332"/>
      <c r="D382" s="2333"/>
      <c r="E382" s="2333"/>
      <c r="F382" s="2333"/>
      <c r="G382" s="2333"/>
      <c r="H382" s="2333"/>
      <c r="I382" s="2333"/>
      <c r="J382" s="2334"/>
    </row>
    <row r="383" spans="1:26" ht="18.75" customHeight="1" outlineLevel="1">
      <c r="B383" s="1938"/>
      <c r="C383" s="1943"/>
      <c r="D383" s="1944"/>
      <c r="E383" s="1944"/>
      <c r="F383" s="1944"/>
      <c r="G383" s="1944"/>
      <c r="H383" s="1944"/>
      <c r="I383" s="1944"/>
      <c r="J383" s="1945"/>
    </row>
    <row r="384" spans="1:26" ht="18.75" customHeight="1" outlineLevel="1" thickBot="1">
      <c r="B384" s="1939"/>
      <c r="C384" s="1946"/>
      <c r="D384" s="1947"/>
      <c r="E384" s="1947"/>
      <c r="F384" s="1947"/>
      <c r="G384" s="1947"/>
      <c r="H384" s="1947"/>
      <c r="I384" s="1947"/>
      <c r="J384" s="1948"/>
    </row>
    <row r="385" spans="2:10" ht="18.75" customHeight="1" outlineLevel="1" thickBot="1">
      <c r="B385" s="232"/>
      <c r="C385" s="233"/>
      <c r="D385" s="233"/>
      <c r="E385" s="233"/>
      <c r="F385" s="233"/>
      <c r="G385" s="233"/>
      <c r="H385" s="233"/>
      <c r="I385" s="233"/>
      <c r="J385" s="233"/>
    </row>
    <row r="386" spans="2:10" ht="18.75" customHeight="1" outlineLevel="1">
      <c r="B386" s="234" t="s">
        <v>985</v>
      </c>
      <c r="C386" s="235"/>
      <c r="D386" s="235"/>
      <c r="E386" s="235"/>
      <c r="F386" s="236"/>
      <c r="G386" s="236"/>
      <c r="H386" s="236"/>
      <c r="I386" s="236"/>
      <c r="J386" s="237"/>
    </row>
    <row r="387" spans="2:10" ht="18.75" customHeight="1" outlineLevel="1">
      <c r="B387" s="1896"/>
      <c r="C387" s="1897"/>
      <c r="D387" s="1897"/>
      <c r="E387" s="1897"/>
      <c r="F387" s="1897"/>
      <c r="G387" s="1897"/>
      <c r="H387" s="1897"/>
      <c r="I387" s="1897"/>
      <c r="J387" s="1898"/>
    </row>
    <row r="388" spans="2:10" ht="12" customHeight="1" outlineLevel="1" thickBot="1">
      <c r="B388" s="284"/>
      <c r="C388" s="238"/>
      <c r="D388" s="238"/>
      <c r="E388" s="238"/>
      <c r="F388" s="238"/>
      <c r="G388" s="238"/>
      <c r="H388" s="238"/>
      <c r="I388" s="238"/>
      <c r="J388" s="239"/>
    </row>
    <row r="389" spans="2:10" ht="17.25" customHeight="1"/>
    <row r="391" spans="2:10" ht="33.75" customHeight="1">
      <c r="B391" s="240" t="s">
        <v>968</v>
      </c>
      <c r="C391" s="1902">
        <f>個票ｰ1004!B247</f>
        <v>0</v>
      </c>
      <c r="D391" s="2475"/>
      <c r="E391" s="2475"/>
      <c r="F391" s="1904"/>
      <c r="G391" s="241" t="s">
        <v>969</v>
      </c>
      <c r="H391" s="1899">
        <v>19</v>
      </c>
      <c r="I391" s="2480"/>
      <c r="J391" s="1901"/>
    </row>
    <row r="392" spans="2:10" ht="30" customHeight="1" outlineLevel="1">
      <c r="B392" s="285" t="s">
        <v>970</v>
      </c>
      <c r="C392" s="1905"/>
      <c r="D392" s="1906"/>
      <c r="E392" s="1906"/>
      <c r="F392" s="1906"/>
      <c r="G392" s="1906"/>
      <c r="H392" s="1906"/>
      <c r="I392" s="1906"/>
      <c r="J392" s="1907"/>
    </row>
    <row r="393" spans="2:10" ht="30" customHeight="1" outlineLevel="1">
      <c r="B393" s="472" t="s">
        <v>972</v>
      </c>
      <c r="C393" s="2486"/>
      <c r="D393" s="2487"/>
      <c r="E393" s="2487"/>
      <c r="F393" s="2487"/>
      <c r="G393" s="2487"/>
      <c r="H393" s="2487"/>
      <c r="I393" s="2487"/>
      <c r="J393" s="2488"/>
    </row>
    <row r="394" spans="2:10" ht="30" customHeight="1" outlineLevel="1">
      <c r="B394" s="282" t="s">
        <v>973</v>
      </c>
      <c r="C394" s="1949"/>
      <c r="D394" s="1949"/>
      <c r="E394" s="1949"/>
      <c r="F394" s="1949"/>
      <c r="G394" s="1949"/>
      <c r="H394" s="1950"/>
      <c r="I394" s="1950"/>
      <c r="J394" s="1951"/>
    </row>
    <row r="395" spans="2:10" ht="14.25" customHeight="1" outlineLevel="1">
      <c r="B395" s="1968" t="s">
        <v>986</v>
      </c>
      <c r="C395" s="1931" t="s">
        <v>975</v>
      </c>
      <c r="D395" s="1931"/>
      <c r="E395" s="1931"/>
      <c r="F395" s="1931" t="s">
        <v>976</v>
      </c>
      <c r="G395" s="1931"/>
      <c r="H395" s="1932"/>
      <c r="I395" s="1932"/>
      <c r="J395" s="1933"/>
    </row>
    <row r="396" spans="2:10" ht="34.5" customHeight="1" outlineLevel="1">
      <c r="B396" s="1968"/>
      <c r="C396" s="194"/>
      <c r="D396" s="473" t="s">
        <v>380</v>
      </c>
      <c r="E396" s="194"/>
      <c r="F396" s="1934"/>
      <c r="G396" s="1934"/>
      <c r="H396" s="1935"/>
      <c r="I396" s="1935"/>
      <c r="J396" s="1936"/>
    </row>
    <row r="397" spans="2:10" ht="34.5" customHeight="1" outlineLevel="1">
      <c r="B397" s="1968"/>
      <c r="C397" s="194"/>
      <c r="D397" s="225" t="s">
        <v>380</v>
      </c>
      <c r="E397" s="194"/>
      <c r="F397" s="1923"/>
      <c r="G397" s="1923"/>
      <c r="H397" s="1924"/>
      <c r="I397" s="1924"/>
      <c r="J397" s="1925"/>
    </row>
    <row r="398" spans="2:10" ht="34.5" customHeight="1" outlineLevel="1">
      <c r="B398" s="1968"/>
      <c r="C398" s="194"/>
      <c r="D398" s="225" t="s">
        <v>380</v>
      </c>
      <c r="E398" s="194"/>
      <c r="F398" s="1923"/>
      <c r="G398" s="1923"/>
      <c r="H398" s="1924"/>
      <c r="I398" s="1924"/>
      <c r="J398" s="1925"/>
    </row>
    <row r="399" spans="2:10" ht="34.5" customHeight="1" outlineLevel="1">
      <c r="B399" s="1968"/>
      <c r="C399" s="194"/>
      <c r="D399" s="225" t="s">
        <v>380</v>
      </c>
      <c r="E399" s="194"/>
      <c r="F399" s="1923"/>
      <c r="G399" s="1923"/>
      <c r="H399" s="1924"/>
      <c r="I399" s="1924"/>
      <c r="J399" s="1925"/>
    </row>
    <row r="400" spans="2:10" ht="34.5" customHeight="1" outlineLevel="1">
      <c r="B400" s="1968"/>
      <c r="C400" s="194"/>
      <c r="D400" s="226" t="s">
        <v>380</v>
      </c>
      <c r="E400" s="194"/>
      <c r="F400" s="1961"/>
      <c r="G400" s="1962"/>
      <c r="H400" s="1963"/>
      <c r="I400" s="1963"/>
      <c r="J400" s="1964"/>
    </row>
    <row r="401" spans="1:26" ht="15" customHeight="1" outlineLevel="1">
      <c r="B401" s="2489" t="s">
        <v>977</v>
      </c>
      <c r="C401" s="1931" t="s">
        <v>975</v>
      </c>
      <c r="D401" s="1931"/>
      <c r="E401" s="1931"/>
      <c r="F401" s="1931" t="s">
        <v>978</v>
      </c>
      <c r="G401" s="1931"/>
      <c r="H401" s="1932"/>
      <c r="I401" s="1932"/>
      <c r="J401" s="1933"/>
    </row>
    <row r="402" spans="1:26" ht="31.5" customHeight="1" outlineLevel="1">
      <c r="B402" s="1909"/>
      <c r="C402" s="195"/>
      <c r="D402" s="227" t="s">
        <v>979</v>
      </c>
      <c r="E402" s="196"/>
      <c r="F402" s="1934"/>
      <c r="G402" s="1934"/>
      <c r="H402" s="1935"/>
      <c r="I402" s="1935"/>
      <c r="J402" s="1936"/>
    </row>
    <row r="403" spans="1:26" ht="31.5" customHeight="1" outlineLevel="1">
      <c r="B403" s="1909"/>
      <c r="C403" s="197"/>
      <c r="D403" s="228" t="s">
        <v>979</v>
      </c>
      <c r="E403" s="198"/>
      <c r="F403" s="1923"/>
      <c r="G403" s="1923"/>
      <c r="H403" s="1924"/>
      <c r="I403" s="1924"/>
      <c r="J403" s="1925"/>
    </row>
    <row r="404" spans="1:26" ht="31.5" customHeight="1" outlineLevel="1">
      <c r="B404" s="1909"/>
      <c r="C404" s="197"/>
      <c r="D404" s="228" t="s">
        <v>979</v>
      </c>
      <c r="E404" s="198"/>
      <c r="F404" s="1923"/>
      <c r="G404" s="1923"/>
      <c r="H404" s="1924"/>
      <c r="I404" s="1924"/>
      <c r="J404" s="1925"/>
    </row>
    <row r="405" spans="1:26" ht="31.5" customHeight="1" outlineLevel="1">
      <c r="B405" s="1909"/>
      <c r="C405" s="197"/>
      <c r="D405" s="228" t="s">
        <v>979</v>
      </c>
      <c r="E405" s="198"/>
      <c r="F405" s="1923"/>
      <c r="G405" s="1923"/>
      <c r="H405" s="1924"/>
      <c r="I405" s="1924"/>
      <c r="J405" s="1925"/>
    </row>
    <row r="406" spans="1:26" ht="31.5" customHeight="1" outlineLevel="1">
      <c r="B406" s="1930"/>
      <c r="C406" s="199"/>
      <c r="D406" s="229" t="s">
        <v>979</v>
      </c>
      <c r="E406" s="200"/>
      <c r="F406" s="1958"/>
      <c r="G406" s="1958"/>
      <c r="H406" s="1959"/>
      <c r="I406" s="1959"/>
      <c r="J406" s="1960"/>
    </row>
    <row r="407" spans="1:26" ht="15" customHeight="1" outlineLevel="1">
      <c r="B407" s="2335" t="s">
        <v>980</v>
      </c>
      <c r="C407" s="1911" t="s">
        <v>981</v>
      </c>
      <c r="D407" s="1912"/>
      <c r="E407" s="1913"/>
      <c r="F407" s="2336" t="s">
        <v>982</v>
      </c>
      <c r="G407" s="2337"/>
      <c r="H407" s="2337"/>
      <c r="I407" s="2337"/>
      <c r="J407" s="2338"/>
    </row>
    <row r="408" spans="1:26" ht="30" customHeight="1" outlineLevel="1">
      <c r="B408" s="1909"/>
      <c r="C408" s="197"/>
      <c r="D408" s="228" t="s">
        <v>979</v>
      </c>
      <c r="E408" s="194"/>
      <c r="F408" s="2339"/>
      <c r="G408" s="2339"/>
      <c r="H408" s="2340"/>
      <c r="I408" s="2340"/>
      <c r="J408" s="2341"/>
    </row>
    <row r="409" spans="1:26" ht="30" customHeight="1" outlineLevel="1">
      <c r="B409" s="1909"/>
      <c r="C409" s="197"/>
      <c r="D409" s="228" t="s">
        <v>979</v>
      </c>
      <c r="E409" s="194"/>
      <c r="F409" s="1923"/>
      <c r="G409" s="1923"/>
      <c r="H409" s="1924"/>
      <c r="I409" s="1924"/>
      <c r="J409" s="1925"/>
    </row>
    <row r="410" spans="1:26" ht="30" customHeight="1" outlineLevel="1">
      <c r="B410" s="1909"/>
      <c r="C410" s="197"/>
      <c r="D410" s="228" t="s">
        <v>979</v>
      </c>
      <c r="E410" s="194"/>
      <c r="F410" s="1923"/>
      <c r="G410" s="1923"/>
      <c r="H410" s="1924"/>
      <c r="I410" s="1924"/>
      <c r="J410" s="1925"/>
    </row>
    <row r="411" spans="1:26" ht="30" customHeight="1" outlineLevel="1" thickBot="1">
      <c r="B411" s="1910"/>
      <c r="C411" s="201"/>
      <c r="D411" s="230" t="s">
        <v>979</v>
      </c>
      <c r="E411" s="202"/>
      <c r="F411" s="1926"/>
      <c r="G411" s="1926"/>
      <c r="H411" s="1927"/>
      <c r="I411" s="1927"/>
      <c r="J411" s="1928"/>
    </row>
    <row r="412" spans="1:26" s="222" customFormat="1" ht="18.75" customHeight="1" outlineLevel="1" thickBot="1">
      <c r="A412" s="218"/>
      <c r="B412" s="231"/>
      <c r="C412" s="218"/>
      <c r="D412" s="218"/>
      <c r="E412" s="218"/>
      <c r="F412" s="218"/>
      <c r="G412" s="219"/>
      <c r="H412" s="219"/>
      <c r="I412" s="219"/>
      <c r="J412" s="219"/>
      <c r="K412" s="219"/>
      <c r="L412" s="219"/>
      <c r="M412" s="220"/>
      <c r="N412" s="2011"/>
      <c r="O412" s="2011"/>
      <c r="P412" s="2011"/>
      <c r="Q412" s="2011"/>
      <c r="R412" s="221"/>
      <c r="V412" s="220"/>
      <c r="W412" s="220"/>
      <c r="X412" s="220"/>
      <c r="Y412" s="220"/>
      <c r="Z412" s="221"/>
    </row>
    <row r="413" spans="1:26" ht="18.75" customHeight="1" outlineLevel="1">
      <c r="B413" s="2015" t="s">
        <v>983</v>
      </c>
      <c r="C413" s="2017"/>
      <c r="D413" s="2018"/>
      <c r="E413" s="2018"/>
      <c r="F413" s="2018"/>
      <c r="G413" s="2018"/>
      <c r="H413" s="2018"/>
      <c r="I413" s="2018"/>
      <c r="J413" s="2019"/>
    </row>
    <row r="414" spans="1:26" ht="18.75" customHeight="1" outlineLevel="1">
      <c r="B414" s="1938"/>
      <c r="C414" s="1943"/>
      <c r="D414" s="1944"/>
      <c r="E414" s="1944"/>
      <c r="F414" s="1944"/>
      <c r="G414" s="1944"/>
      <c r="H414" s="1944"/>
      <c r="I414" s="1944"/>
      <c r="J414" s="1945"/>
    </row>
    <row r="415" spans="1:26" ht="18.75" customHeight="1" outlineLevel="1">
      <c r="B415" s="2016"/>
      <c r="C415" s="2020"/>
      <c r="D415" s="2021"/>
      <c r="E415" s="2021"/>
      <c r="F415" s="2021"/>
      <c r="G415" s="2021"/>
      <c r="H415" s="2021"/>
      <c r="I415" s="2021"/>
      <c r="J415" s="2022"/>
    </row>
    <row r="416" spans="1:26" ht="18.75" customHeight="1" outlineLevel="1">
      <c r="B416" s="2331" t="s">
        <v>984</v>
      </c>
      <c r="C416" s="2332"/>
      <c r="D416" s="2333"/>
      <c r="E416" s="2333"/>
      <c r="F416" s="2333"/>
      <c r="G416" s="2333"/>
      <c r="H416" s="2333"/>
      <c r="I416" s="2333"/>
      <c r="J416" s="2334"/>
    </row>
    <row r="417" spans="2:10" ht="18.75" customHeight="1" outlineLevel="1">
      <c r="B417" s="1938"/>
      <c r="C417" s="1943"/>
      <c r="D417" s="1944"/>
      <c r="E417" s="1944"/>
      <c r="F417" s="1944"/>
      <c r="G417" s="1944"/>
      <c r="H417" s="1944"/>
      <c r="I417" s="1944"/>
      <c r="J417" s="1945"/>
    </row>
    <row r="418" spans="2:10" ht="18.75" customHeight="1" outlineLevel="1" thickBot="1">
      <c r="B418" s="1939"/>
      <c r="C418" s="1946"/>
      <c r="D418" s="1947"/>
      <c r="E418" s="1947"/>
      <c r="F418" s="1947"/>
      <c r="G418" s="1947"/>
      <c r="H418" s="1947"/>
      <c r="I418" s="1947"/>
      <c r="J418" s="1948"/>
    </row>
    <row r="419" spans="2:10" ht="18.75" customHeight="1" outlineLevel="1" thickBot="1">
      <c r="B419" s="232"/>
      <c r="C419" s="233"/>
      <c r="D419" s="233"/>
      <c r="E419" s="233"/>
      <c r="F419" s="233"/>
      <c r="G419" s="233"/>
      <c r="H419" s="233"/>
      <c r="I419" s="233"/>
      <c r="J419" s="233"/>
    </row>
    <row r="420" spans="2:10" ht="18.75" customHeight="1" outlineLevel="1">
      <c r="B420" s="234" t="s">
        <v>985</v>
      </c>
      <c r="C420" s="235"/>
      <c r="D420" s="235"/>
      <c r="E420" s="235"/>
      <c r="F420" s="236"/>
      <c r="G420" s="236"/>
      <c r="H420" s="236"/>
      <c r="I420" s="236"/>
      <c r="J420" s="237"/>
    </row>
    <row r="421" spans="2:10" ht="18.75" customHeight="1" outlineLevel="1">
      <c r="B421" s="1896"/>
      <c r="C421" s="1897"/>
      <c r="D421" s="1897"/>
      <c r="E421" s="1897"/>
      <c r="F421" s="1897"/>
      <c r="G421" s="1897"/>
      <c r="H421" s="1897"/>
      <c r="I421" s="1897"/>
      <c r="J421" s="1898"/>
    </row>
    <row r="422" spans="2:10" ht="12" customHeight="1" outlineLevel="1" thickBot="1">
      <c r="B422" s="284"/>
      <c r="C422" s="238"/>
      <c r="D422" s="238"/>
      <c r="E422" s="238"/>
      <c r="F422" s="238"/>
      <c r="G422" s="238"/>
      <c r="H422" s="238"/>
      <c r="I422" s="238"/>
      <c r="J422" s="239"/>
    </row>
    <row r="425" spans="2:10" ht="33" customHeight="1">
      <c r="B425" s="240" t="s">
        <v>968</v>
      </c>
      <c r="C425" s="1902">
        <f>個票ｰ1004!B248</f>
        <v>0</v>
      </c>
      <c r="D425" s="2475"/>
      <c r="E425" s="2475"/>
      <c r="F425" s="1904"/>
      <c r="G425" s="241" t="s">
        <v>969</v>
      </c>
      <c r="H425" s="1899">
        <v>20</v>
      </c>
      <c r="I425" s="2480"/>
      <c r="J425" s="1901"/>
    </row>
    <row r="426" spans="2:10" ht="30" customHeight="1" outlineLevel="1">
      <c r="B426" s="285" t="s">
        <v>970</v>
      </c>
      <c r="C426" s="1905"/>
      <c r="D426" s="1906"/>
      <c r="E426" s="1906"/>
      <c r="F426" s="1906"/>
      <c r="G426" s="1906"/>
      <c r="H426" s="1906"/>
      <c r="I426" s="1906"/>
      <c r="J426" s="1907"/>
    </row>
    <row r="427" spans="2:10" ht="30" customHeight="1" outlineLevel="1">
      <c r="B427" s="472" t="s">
        <v>972</v>
      </c>
      <c r="C427" s="2486"/>
      <c r="D427" s="2487"/>
      <c r="E427" s="2487"/>
      <c r="F427" s="2487"/>
      <c r="G427" s="2487"/>
      <c r="H427" s="2487"/>
      <c r="I427" s="2487"/>
      <c r="J427" s="2488"/>
    </row>
    <row r="428" spans="2:10" ht="30" customHeight="1" outlineLevel="1">
      <c r="B428" s="282" t="s">
        <v>973</v>
      </c>
      <c r="C428" s="1949"/>
      <c r="D428" s="1949"/>
      <c r="E428" s="1949"/>
      <c r="F428" s="1949"/>
      <c r="G428" s="1949"/>
      <c r="H428" s="1950"/>
      <c r="I428" s="1950"/>
      <c r="J428" s="1951"/>
    </row>
    <row r="429" spans="2:10" ht="14.25" customHeight="1" outlineLevel="1">
      <c r="B429" s="1968" t="s">
        <v>986</v>
      </c>
      <c r="C429" s="1931" t="s">
        <v>975</v>
      </c>
      <c r="D429" s="1931"/>
      <c r="E429" s="1931"/>
      <c r="F429" s="1931" t="s">
        <v>976</v>
      </c>
      <c r="G429" s="1931"/>
      <c r="H429" s="1932"/>
      <c r="I429" s="1932"/>
      <c r="J429" s="1933"/>
    </row>
    <row r="430" spans="2:10" ht="34.5" customHeight="1" outlineLevel="1">
      <c r="B430" s="1968"/>
      <c r="C430" s="194"/>
      <c r="D430" s="473" t="s">
        <v>380</v>
      </c>
      <c r="E430" s="194"/>
      <c r="F430" s="1934"/>
      <c r="G430" s="1934"/>
      <c r="H430" s="1935"/>
      <c r="I430" s="1935"/>
      <c r="J430" s="1936"/>
    </row>
    <row r="431" spans="2:10" ht="34.5" customHeight="1" outlineLevel="1">
      <c r="B431" s="1968"/>
      <c r="C431" s="194"/>
      <c r="D431" s="225" t="s">
        <v>380</v>
      </c>
      <c r="E431" s="194"/>
      <c r="F431" s="1923"/>
      <c r="G431" s="1923"/>
      <c r="H431" s="1924"/>
      <c r="I431" s="1924"/>
      <c r="J431" s="1925"/>
    </row>
    <row r="432" spans="2:10" ht="34.5" customHeight="1" outlineLevel="1">
      <c r="B432" s="1968"/>
      <c r="C432" s="194"/>
      <c r="D432" s="225" t="s">
        <v>380</v>
      </c>
      <c r="E432" s="194"/>
      <c r="F432" s="1923"/>
      <c r="G432" s="1923"/>
      <c r="H432" s="1924"/>
      <c r="I432" s="1924"/>
      <c r="J432" s="1925"/>
    </row>
    <row r="433" spans="1:26" ht="34.5" customHeight="1" outlineLevel="1">
      <c r="B433" s="1968"/>
      <c r="C433" s="194"/>
      <c r="D433" s="225" t="s">
        <v>380</v>
      </c>
      <c r="E433" s="194"/>
      <c r="F433" s="1923"/>
      <c r="G433" s="1923"/>
      <c r="H433" s="1924"/>
      <c r="I433" s="1924"/>
      <c r="J433" s="1925"/>
    </row>
    <row r="434" spans="1:26" ht="34.5" customHeight="1" outlineLevel="1">
      <c r="B434" s="1968"/>
      <c r="C434" s="194"/>
      <c r="D434" s="226" t="s">
        <v>380</v>
      </c>
      <c r="E434" s="194"/>
      <c r="F434" s="1961"/>
      <c r="G434" s="1962"/>
      <c r="H434" s="1963"/>
      <c r="I434" s="1963"/>
      <c r="J434" s="1964"/>
    </row>
    <row r="435" spans="1:26" ht="15" customHeight="1" outlineLevel="1">
      <c r="B435" s="2489" t="s">
        <v>977</v>
      </c>
      <c r="C435" s="1931" t="s">
        <v>975</v>
      </c>
      <c r="D435" s="1931"/>
      <c r="E435" s="1931"/>
      <c r="F435" s="1931" t="s">
        <v>978</v>
      </c>
      <c r="G435" s="1931"/>
      <c r="H435" s="1932"/>
      <c r="I435" s="1932"/>
      <c r="J435" s="1933"/>
    </row>
    <row r="436" spans="1:26" ht="31.5" customHeight="1" outlineLevel="1">
      <c r="B436" s="1909"/>
      <c r="C436" s="195"/>
      <c r="D436" s="227" t="s">
        <v>979</v>
      </c>
      <c r="E436" s="196"/>
      <c r="F436" s="1934"/>
      <c r="G436" s="1934"/>
      <c r="H436" s="1935"/>
      <c r="I436" s="1935"/>
      <c r="J436" s="1936"/>
    </row>
    <row r="437" spans="1:26" ht="31.5" customHeight="1" outlineLevel="1">
      <c r="B437" s="1909"/>
      <c r="C437" s="197"/>
      <c r="D437" s="228" t="s">
        <v>979</v>
      </c>
      <c r="E437" s="198"/>
      <c r="F437" s="1923"/>
      <c r="G437" s="1923"/>
      <c r="H437" s="1924"/>
      <c r="I437" s="1924"/>
      <c r="J437" s="1925"/>
    </row>
    <row r="438" spans="1:26" ht="31.5" customHeight="1" outlineLevel="1">
      <c r="B438" s="1909"/>
      <c r="C438" s="197"/>
      <c r="D438" s="228" t="s">
        <v>979</v>
      </c>
      <c r="E438" s="198"/>
      <c r="F438" s="1923"/>
      <c r="G438" s="1923"/>
      <c r="H438" s="1924"/>
      <c r="I438" s="1924"/>
      <c r="J438" s="1925"/>
    </row>
    <row r="439" spans="1:26" ht="31.5" customHeight="1" outlineLevel="1">
      <c r="B439" s="1909"/>
      <c r="C439" s="197"/>
      <c r="D439" s="228" t="s">
        <v>979</v>
      </c>
      <c r="E439" s="198"/>
      <c r="F439" s="1923"/>
      <c r="G439" s="1923"/>
      <c r="H439" s="1924"/>
      <c r="I439" s="1924"/>
      <c r="J439" s="1925"/>
    </row>
    <row r="440" spans="1:26" ht="31.5" customHeight="1" outlineLevel="1">
      <c r="B440" s="1930"/>
      <c r="C440" s="199"/>
      <c r="D440" s="229" t="s">
        <v>979</v>
      </c>
      <c r="E440" s="200"/>
      <c r="F440" s="1958"/>
      <c r="G440" s="1958"/>
      <c r="H440" s="1959"/>
      <c r="I440" s="1959"/>
      <c r="J440" s="1960"/>
    </row>
    <row r="441" spans="1:26" ht="15" customHeight="1" outlineLevel="1">
      <c r="B441" s="2335" t="s">
        <v>980</v>
      </c>
      <c r="C441" s="1911" t="s">
        <v>981</v>
      </c>
      <c r="D441" s="1912"/>
      <c r="E441" s="1913"/>
      <c r="F441" s="2336" t="s">
        <v>982</v>
      </c>
      <c r="G441" s="2337"/>
      <c r="H441" s="2337"/>
      <c r="I441" s="2337"/>
      <c r="J441" s="2338"/>
    </row>
    <row r="442" spans="1:26" ht="30" customHeight="1" outlineLevel="1">
      <c r="B442" s="1909"/>
      <c r="C442" s="197"/>
      <c r="D442" s="228" t="s">
        <v>979</v>
      </c>
      <c r="E442" s="194"/>
      <c r="F442" s="2339"/>
      <c r="G442" s="2339"/>
      <c r="H442" s="2340"/>
      <c r="I442" s="2340"/>
      <c r="J442" s="2341"/>
    </row>
    <row r="443" spans="1:26" ht="30" customHeight="1" outlineLevel="1">
      <c r="B443" s="1909"/>
      <c r="C443" s="197"/>
      <c r="D443" s="228" t="s">
        <v>979</v>
      </c>
      <c r="E443" s="194"/>
      <c r="F443" s="1923"/>
      <c r="G443" s="1923"/>
      <c r="H443" s="1924"/>
      <c r="I443" s="1924"/>
      <c r="J443" s="1925"/>
    </row>
    <row r="444" spans="1:26" ht="30" customHeight="1" outlineLevel="1">
      <c r="B444" s="1909"/>
      <c r="C444" s="197"/>
      <c r="D444" s="228" t="s">
        <v>979</v>
      </c>
      <c r="E444" s="194"/>
      <c r="F444" s="1923"/>
      <c r="G444" s="1923"/>
      <c r="H444" s="1924"/>
      <c r="I444" s="1924"/>
      <c r="J444" s="1925"/>
    </row>
    <row r="445" spans="1:26" ht="30" customHeight="1" outlineLevel="1" thickBot="1">
      <c r="B445" s="1910"/>
      <c r="C445" s="201"/>
      <c r="D445" s="230" t="s">
        <v>979</v>
      </c>
      <c r="E445" s="202"/>
      <c r="F445" s="1926"/>
      <c r="G445" s="1926"/>
      <c r="H445" s="1927"/>
      <c r="I445" s="1927"/>
      <c r="J445" s="1928"/>
    </row>
    <row r="446" spans="1:26" s="222" customFormat="1" ht="18.75" customHeight="1" outlineLevel="1" thickBot="1">
      <c r="A446" s="218"/>
      <c r="B446" s="231"/>
      <c r="C446" s="218"/>
      <c r="D446" s="218"/>
      <c r="E446" s="218"/>
      <c r="F446" s="218"/>
      <c r="G446" s="219"/>
      <c r="H446" s="219"/>
      <c r="I446" s="219"/>
      <c r="J446" s="219"/>
      <c r="K446" s="219"/>
      <c r="L446" s="219"/>
      <c r="M446" s="220"/>
      <c r="N446" s="2011"/>
      <c r="O446" s="2011"/>
      <c r="P446" s="2011"/>
      <c r="Q446" s="2011"/>
      <c r="R446" s="221"/>
      <c r="V446" s="220"/>
      <c r="W446" s="220"/>
      <c r="X446" s="220"/>
      <c r="Y446" s="220"/>
      <c r="Z446" s="221"/>
    </row>
    <row r="447" spans="1:26" ht="18.75" customHeight="1" outlineLevel="1">
      <c r="B447" s="2015" t="s">
        <v>983</v>
      </c>
      <c r="C447" s="2017"/>
      <c r="D447" s="2018"/>
      <c r="E447" s="2018"/>
      <c r="F447" s="2018"/>
      <c r="G447" s="2018"/>
      <c r="H447" s="2018"/>
      <c r="I447" s="2018"/>
      <c r="J447" s="2019"/>
    </row>
    <row r="448" spans="1:26" ht="18.75" customHeight="1" outlineLevel="1">
      <c r="B448" s="1938"/>
      <c r="C448" s="1943"/>
      <c r="D448" s="1944"/>
      <c r="E448" s="1944"/>
      <c r="F448" s="1944"/>
      <c r="G448" s="1944"/>
      <c r="H448" s="1944"/>
      <c r="I448" s="1944"/>
      <c r="J448" s="1945"/>
    </row>
    <row r="449" spans="2:10" ht="18.75" customHeight="1" outlineLevel="1">
      <c r="B449" s="2016"/>
      <c r="C449" s="2020"/>
      <c r="D449" s="2021"/>
      <c r="E449" s="2021"/>
      <c r="F449" s="2021"/>
      <c r="G449" s="2021"/>
      <c r="H449" s="2021"/>
      <c r="I449" s="2021"/>
      <c r="J449" s="2022"/>
    </row>
    <row r="450" spans="2:10" ht="18.75" customHeight="1" outlineLevel="1">
      <c r="B450" s="2331" t="s">
        <v>984</v>
      </c>
      <c r="C450" s="2332"/>
      <c r="D450" s="2333"/>
      <c r="E450" s="2333"/>
      <c r="F450" s="2333"/>
      <c r="G450" s="2333"/>
      <c r="H450" s="2333"/>
      <c r="I450" s="2333"/>
      <c r="J450" s="2334"/>
    </row>
    <row r="451" spans="2:10" ht="18.75" customHeight="1" outlineLevel="1">
      <c r="B451" s="1938"/>
      <c r="C451" s="1943"/>
      <c r="D451" s="1944"/>
      <c r="E451" s="1944"/>
      <c r="F451" s="1944"/>
      <c r="G451" s="1944"/>
      <c r="H451" s="1944"/>
      <c r="I451" s="1944"/>
      <c r="J451" s="1945"/>
    </row>
    <row r="452" spans="2:10" ht="18.75" customHeight="1" outlineLevel="1" thickBot="1">
      <c r="B452" s="1939"/>
      <c r="C452" s="1946"/>
      <c r="D452" s="1947"/>
      <c r="E452" s="1947"/>
      <c r="F452" s="1947"/>
      <c r="G452" s="1947"/>
      <c r="H452" s="1947"/>
      <c r="I452" s="1947"/>
      <c r="J452" s="1948"/>
    </row>
    <row r="453" spans="2:10" ht="18.75" customHeight="1" outlineLevel="1" thickBot="1">
      <c r="B453" s="232"/>
      <c r="C453" s="233"/>
      <c r="D453" s="233"/>
      <c r="E453" s="233"/>
      <c r="F453" s="233"/>
      <c r="G453" s="233"/>
      <c r="H453" s="233"/>
      <c r="I453" s="233"/>
      <c r="J453" s="233"/>
    </row>
    <row r="454" spans="2:10" ht="18.75" customHeight="1" outlineLevel="1">
      <c r="B454" s="234" t="s">
        <v>985</v>
      </c>
      <c r="C454" s="235"/>
      <c r="D454" s="235"/>
      <c r="E454" s="235"/>
      <c r="F454" s="236"/>
      <c r="G454" s="236"/>
      <c r="H454" s="236"/>
      <c r="I454" s="236"/>
      <c r="J454" s="237"/>
    </row>
    <row r="455" spans="2:10" ht="18.75" customHeight="1" outlineLevel="1">
      <c r="B455" s="1896"/>
      <c r="C455" s="1897"/>
      <c r="D455" s="1897"/>
      <c r="E455" s="1897"/>
      <c r="F455" s="1897"/>
      <c r="G455" s="1897"/>
      <c r="H455" s="1897"/>
      <c r="I455" s="1897"/>
      <c r="J455" s="1898"/>
    </row>
    <row r="456" spans="2:10" ht="12" customHeight="1" outlineLevel="1" thickBot="1">
      <c r="B456" s="284"/>
      <c r="C456" s="238"/>
      <c r="D456" s="238"/>
      <c r="E456" s="238"/>
      <c r="F456" s="238"/>
      <c r="G456" s="238"/>
      <c r="H456" s="238"/>
      <c r="I456" s="238"/>
      <c r="J456" s="239"/>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35" priority="5" operator="equal">
      <formula>0</formula>
    </cfRule>
  </conditionalFormatting>
  <conditionalFormatting sqref="E25:J27">
    <cfRule type="expression" dxfId="34" priority="1">
      <formula>$H$23="含んでいない"</formula>
    </cfRule>
  </conditionalFormatting>
  <conditionalFormatting sqref="F28:J28">
    <cfRule type="expression" dxfId="33" priority="2">
      <formula>$E$27="○"</formula>
    </cfRule>
  </conditionalFormatting>
  <conditionalFormatting sqref="H3:K3">
    <cfRule type="cellIs" dxfId="32" priority="4" operator="equal">
      <formula>0</formula>
    </cfRule>
  </conditionalFormatting>
  <conditionalFormatting sqref="H32:K32">
    <cfRule type="cellIs" dxfId="31"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C38D1835-7331-49D1-88A3-1AB52D6E97AA}">
      <formula1>"含んでいる,含んでいない"</formula1>
    </dataValidation>
    <dataValidation type="list" allowBlank="1" showInputMessage="1" showErrorMessage="1" sqref="E25:E27" xr:uid="{B621898A-A291-4E78-8D81-19D152DA1E2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56"/>
  <sheetViews>
    <sheetView showGridLines="0" view="pageBreakPreview" zoomScaleNormal="100" zoomScaleSheetLayoutView="100" workbookViewId="0">
      <selection activeCell="E13" sqref="E13:R13"/>
    </sheetView>
  </sheetViews>
  <sheetFormatPr defaultColWidth="9" defaultRowHeight="12" outlineLevelRow="1"/>
  <cols>
    <col min="1" max="3" width="6.625" style="96" customWidth="1"/>
    <col min="4" max="4" width="7.125" style="96" customWidth="1"/>
    <col min="5" max="11" width="6.625" style="96" customWidth="1"/>
    <col min="12" max="16" width="6.625" style="1" customWidth="1"/>
    <col min="17" max="17" width="7.375" style="1" customWidth="1"/>
    <col min="18" max="18" width="8" style="96" customWidth="1"/>
    <col min="19" max="20" width="9.125" style="96" customWidth="1"/>
    <col min="21" max="21" width="26.5" style="96" customWidth="1"/>
    <col min="22" max="23" width="3.125" style="96" customWidth="1"/>
    <col min="24" max="26" width="9" style="96"/>
    <col min="27" max="29" width="9.875" style="96" customWidth="1"/>
    <col min="30" max="48" width="9" style="96"/>
    <col min="49" max="49" width="9" style="96" customWidth="1"/>
    <col min="50" max="16384" width="9" style="96"/>
  </cols>
  <sheetData>
    <row r="1" spans="1:33" ht="15" customHeight="1">
      <c r="A1" s="275"/>
      <c r="B1" s="275"/>
      <c r="C1" s="141"/>
      <c r="L1" s="142"/>
      <c r="M1" s="142"/>
      <c r="N1" s="142"/>
      <c r="O1" s="1610" t="s">
        <v>580</v>
      </c>
      <c r="P1" s="1610"/>
      <c r="Q1" s="1610"/>
      <c r="R1" s="1610"/>
      <c r="AE1" s="294" t="s">
        <v>581</v>
      </c>
      <c r="AF1" s="295" t="s">
        <v>582</v>
      </c>
      <c r="AG1" s="295"/>
    </row>
    <row r="2" spans="1:33" ht="15" customHeight="1">
      <c r="A2" s="275"/>
      <c r="B2" s="275"/>
      <c r="C2" s="141"/>
      <c r="L2" s="142"/>
      <c r="M2" s="142"/>
      <c r="N2" s="142"/>
      <c r="O2" s="1610" t="s">
        <v>583</v>
      </c>
      <c r="P2" s="1610"/>
      <c r="Q2" s="1610"/>
      <c r="R2" s="1610"/>
      <c r="AE2" s="294"/>
      <c r="AF2" s="295"/>
      <c r="AG2" s="295"/>
    </row>
    <row r="3" spans="1:33" ht="15" customHeight="1">
      <c r="A3" s="275"/>
      <c r="B3" s="143"/>
      <c r="C3" s="144"/>
      <c r="D3" s="145"/>
      <c r="F3" s="146"/>
      <c r="L3" s="142"/>
      <c r="M3" s="142"/>
      <c r="N3" s="142"/>
      <c r="O3" s="1611">
        <f>'申請書・総括票（共通）'!L3</f>
        <v>0</v>
      </c>
      <c r="P3" s="1611"/>
      <c r="Q3" s="1611"/>
      <c r="R3" s="1611"/>
      <c r="AE3" s="294" t="s">
        <v>584</v>
      </c>
      <c r="AF3" s="295" t="s">
        <v>582</v>
      </c>
      <c r="AG3" s="294"/>
    </row>
    <row r="4" spans="1:33" ht="6.75" customHeight="1">
      <c r="A4" s="275"/>
      <c r="B4" s="143"/>
      <c r="C4" s="144"/>
      <c r="D4" s="145"/>
      <c r="L4" s="147"/>
      <c r="M4" s="147"/>
      <c r="N4" s="147"/>
      <c r="O4" s="147"/>
      <c r="P4" s="147"/>
      <c r="Q4" s="147"/>
      <c r="R4" s="147"/>
      <c r="AE4" s="294" t="s">
        <v>585</v>
      </c>
      <c r="AF4" s="295" t="s">
        <v>586</v>
      </c>
      <c r="AG4" s="294"/>
    </row>
    <row r="5" spans="1:33" ht="24" customHeight="1">
      <c r="A5" s="1576" t="s">
        <v>587</v>
      </c>
      <c r="B5" s="1576"/>
      <c r="C5" s="1576"/>
      <c r="D5" s="1576"/>
      <c r="E5" s="1576"/>
      <c r="F5" s="1576"/>
      <c r="G5" s="1576"/>
      <c r="H5" s="1576"/>
      <c r="I5" s="1576"/>
      <c r="J5" s="1576"/>
      <c r="K5" s="1576"/>
      <c r="L5" s="1576"/>
      <c r="M5" s="1576"/>
      <c r="N5" s="1576"/>
      <c r="O5" s="1576"/>
      <c r="P5" s="1576"/>
      <c r="Q5" s="1576"/>
      <c r="R5" s="1576"/>
      <c r="AE5" s="294" t="s">
        <v>65</v>
      </c>
      <c r="AF5" s="295" t="s">
        <v>588</v>
      </c>
      <c r="AG5" s="294"/>
    </row>
    <row r="6" spans="1:33" ht="8.25" customHeight="1">
      <c r="A6" s="272"/>
      <c r="B6" s="272"/>
      <c r="C6" s="272"/>
      <c r="D6" s="272"/>
      <c r="E6" s="272"/>
      <c r="F6" s="272"/>
      <c r="G6" s="272"/>
      <c r="H6" s="272"/>
      <c r="I6" s="272"/>
      <c r="J6" s="272"/>
      <c r="K6" s="272"/>
      <c r="L6" s="272"/>
      <c r="M6" s="272"/>
      <c r="N6" s="272"/>
      <c r="O6" s="272"/>
      <c r="P6" s="272"/>
      <c r="Q6" s="272"/>
      <c r="R6" s="272"/>
      <c r="AE6" s="294" t="s">
        <v>589</v>
      </c>
      <c r="AF6" s="295"/>
      <c r="AG6" s="294"/>
    </row>
    <row r="7" spans="1:33" ht="45" customHeight="1">
      <c r="A7" s="1129" t="s">
        <v>590</v>
      </c>
      <c r="B7" s="1179"/>
      <c r="C7" s="1577">
        <f>'申請書・総括票（共通）'!C19</f>
        <v>0</v>
      </c>
      <c r="D7" s="1577"/>
      <c r="E7" s="1577"/>
      <c r="F7" s="1577"/>
      <c r="G7" s="1577"/>
      <c r="H7" s="1577"/>
      <c r="I7" s="1577"/>
      <c r="J7" s="1577"/>
      <c r="K7" s="1577"/>
      <c r="L7" s="1577"/>
      <c r="M7" s="1577"/>
      <c r="N7" s="1577"/>
      <c r="O7" s="1577"/>
      <c r="P7" s="1577"/>
      <c r="Q7" s="1577"/>
      <c r="R7" s="1577"/>
      <c r="AE7" s="294" t="s">
        <v>591</v>
      </c>
      <c r="AF7" s="295"/>
      <c r="AG7" s="294"/>
    </row>
    <row r="8" spans="1:33" ht="44.25" customHeight="1">
      <c r="A8" s="1179" t="s">
        <v>592</v>
      </c>
      <c r="B8" s="1179"/>
      <c r="C8" s="1577">
        <f>'申請書・総括票（共通）'!B43</f>
        <v>0</v>
      </c>
      <c r="D8" s="1577"/>
      <c r="E8" s="1577"/>
      <c r="F8" s="1577"/>
      <c r="G8" s="1577"/>
      <c r="H8" s="1577"/>
      <c r="I8" s="1577"/>
      <c r="J8" s="1577"/>
      <c r="K8" s="1577"/>
      <c r="L8" s="1577"/>
      <c r="M8" s="1577"/>
      <c r="N8" s="1129" t="s">
        <v>593</v>
      </c>
      <c r="O8" s="1129"/>
      <c r="P8" s="1578">
        <f>'申請書・総括票（共通）'!A43</f>
        <v>1005</v>
      </c>
      <c r="Q8" s="1578"/>
      <c r="R8" s="1578"/>
    </row>
    <row r="9" spans="1:33" ht="36.75" customHeight="1">
      <c r="A9" s="1588" t="s">
        <v>594</v>
      </c>
      <c r="B9" s="1548"/>
      <c r="C9" s="1589"/>
      <c r="D9" s="2101"/>
      <c r="E9" s="2101"/>
      <c r="F9" s="2101"/>
      <c r="G9" s="2101"/>
      <c r="H9" s="2101"/>
      <c r="I9" s="1591"/>
      <c r="J9" s="1588" t="s">
        <v>595</v>
      </c>
      <c r="K9" s="1548"/>
      <c r="L9" s="1592"/>
      <c r="M9" s="2102"/>
      <c r="N9" s="2102"/>
      <c r="O9" s="2102"/>
      <c r="P9" s="2102"/>
      <c r="Q9" s="2102"/>
      <c r="R9" s="1594"/>
    </row>
    <row r="10" spans="1:33" ht="9" customHeight="1">
      <c r="R10" s="1"/>
    </row>
    <row r="11" spans="1:33" ht="18.75" customHeight="1">
      <c r="A11" s="148" t="s">
        <v>596</v>
      </c>
    </row>
    <row r="12" spans="1:33" ht="3.75" customHeight="1">
      <c r="A12" s="148"/>
    </row>
    <row r="13" spans="1:33" ht="47.25" customHeight="1">
      <c r="A13" s="1142" t="s">
        <v>597</v>
      </c>
      <c r="B13" s="1142"/>
      <c r="C13" s="1142"/>
      <c r="D13" s="1142"/>
      <c r="E13" s="2100"/>
      <c r="F13" s="2100"/>
      <c r="G13" s="2100"/>
      <c r="H13" s="2100"/>
      <c r="I13" s="2100"/>
      <c r="J13" s="2100"/>
      <c r="K13" s="2100"/>
      <c r="L13" s="2100"/>
      <c r="M13" s="2100"/>
      <c r="N13" s="2100"/>
      <c r="O13" s="2100"/>
      <c r="P13" s="2100"/>
      <c r="Q13" s="2100"/>
      <c r="R13" s="2100"/>
    </row>
    <row r="14" spans="1:33" ht="26.25" customHeight="1">
      <c r="A14" s="1552" t="s">
        <v>598</v>
      </c>
      <c r="B14" s="1553"/>
      <c r="C14" s="1553"/>
      <c r="D14" s="1554"/>
      <c r="E14" s="5"/>
      <c r="F14" s="149" t="s">
        <v>599</v>
      </c>
      <c r="G14" s="6"/>
      <c r="H14" s="150" t="s">
        <v>600</v>
      </c>
      <c r="I14" s="1555" t="s">
        <v>601</v>
      </c>
      <c r="J14" s="1553"/>
      <c r="K14" s="1553"/>
      <c r="L14" s="1556"/>
      <c r="M14" s="1579"/>
      <c r="N14" s="1580"/>
      <c r="O14" s="149" t="s">
        <v>602</v>
      </c>
      <c r="P14" s="1581"/>
      <c r="Q14" s="1581"/>
      <c r="R14" s="1582"/>
    </row>
    <row r="15" spans="1:33" ht="26.25" customHeight="1">
      <c r="A15" s="1583" t="s">
        <v>603</v>
      </c>
      <c r="B15" s="1584"/>
      <c r="C15" s="1584"/>
      <c r="D15" s="1585"/>
      <c r="E15" s="1586"/>
      <c r="F15" s="2098"/>
      <c r="G15" s="2098"/>
      <c r="H15" s="151" t="s">
        <v>512</v>
      </c>
      <c r="I15" s="1562" t="s">
        <v>604</v>
      </c>
      <c r="J15" s="1560"/>
      <c r="K15" s="1560"/>
      <c r="L15" s="1561"/>
      <c r="M15" s="1563"/>
      <c r="N15" s="2099"/>
      <c r="O15" s="2099"/>
      <c r="P15" s="2099"/>
      <c r="Q15" s="2099"/>
      <c r="R15" s="1565"/>
    </row>
    <row r="16" spans="1:33" ht="13.35" customHeight="1">
      <c r="A16" s="1571" t="s">
        <v>605</v>
      </c>
      <c r="B16" s="1572"/>
      <c r="C16" s="1572"/>
      <c r="D16" s="1573"/>
      <c r="E16" s="273" t="s">
        <v>606</v>
      </c>
      <c r="F16" s="1599" t="s">
        <v>607</v>
      </c>
      <c r="G16" s="2103"/>
      <c r="H16" s="1601"/>
      <c r="I16" s="1602" t="s">
        <v>608</v>
      </c>
      <c r="J16" s="1572"/>
      <c r="K16" s="1572"/>
      <c r="L16" s="1573"/>
      <c r="M16" s="474" t="s">
        <v>609</v>
      </c>
      <c r="N16" s="474" t="s">
        <v>610</v>
      </c>
      <c r="O16" s="474" t="s">
        <v>611</v>
      </c>
      <c r="P16" s="474" t="s">
        <v>612</v>
      </c>
      <c r="Q16" s="474" t="s">
        <v>613</v>
      </c>
      <c r="R16" s="474" t="s">
        <v>614</v>
      </c>
    </row>
    <row r="17" spans="1:21 16384:16384" ht="18" customHeight="1">
      <c r="A17" s="1596"/>
      <c r="B17" s="1597"/>
      <c r="C17" s="1597"/>
      <c r="D17" s="1598"/>
      <c r="E17" s="1604"/>
      <c r="F17" s="1545"/>
      <c r="G17" s="1384"/>
      <c r="H17" s="1546"/>
      <c r="I17" s="1603"/>
      <c r="J17" s="1597"/>
      <c r="K17" s="1597"/>
      <c r="L17" s="1598"/>
      <c r="M17" s="7"/>
      <c r="N17" s="7"/>
      <c r="O17" s="7"/>
      <c r="P17" s="7"/>
      <c r="Q17" s="7"/>
      <c r="R17" s="7"/>
    </row>
    <row r="18" spans="1:21 16384:16384" ht="13.35" customHeight="1">
      <c r="A18" s="1596"/>
      <c r="B18" s="1597"/>
      <c r="C18" s="1597"/>
      <c r="D18" s="1598"/>
      <c r="E18" s="1604"/>
      <c r="F18" s="1547" t="s">
        <v>615</v>
      </c>
      <c r="G18" s="2104"/>
      <c r="H18" s="1548"/>
      <c r="I18" s="1603"/>
      <c r="J18" s="1597"/>
      <c r="K18" s="1597"/>
      <c r="L18" s="1598"/>
      <c r="M18" s="152" t="s">
        <v>616</v>
      </c>
      <c r="N18" s="152" t="s">
        <v>617</v>
      </c>
      <c r="O18" s="152" t="s">
        <v>618</v>
      </c>
      <c r="P18" s="152" t="s">
        <v>619</v>
      </c>
      <c r="Q18" s="152" t="s">
        <v>620</v>
      </c>
      <c r="R18" s="152" t="s">
        <v>621</v>
      </c>
    </row>
    <row r="19" spans="1:21 16384:16384" ht="18" customHeight="1">
      <c r="A19" s="1552"/>
      <c r="B19" s="1553"/>
      <c r="C19" s="1553"/>
      <c r="D19" s="1556"/>
      <c r="E19" s="1605"/>
      <c r="F19" s="1549"/>
      <c r="G19" s="1550"/>
      <c r="H19" s="1551"/>
      <c r="I19" s="1555"/>
      <c r="J19" s="1553"/>
      <c r="K19" s="1553"/>
      <c r="L19" s="1556"/>
      <c r="M19" s="7"/>
      <c r="N19" s="7"/>
      <c r="O19" s="7"/>
      <c r="P19" s="7"/>
      <c r="Q19" s="7"/>
      <c r="R19" s="7"/>
    </row>
    <row r="20" spans="1:21 16384:16384" ht="26.25" customHeight="1">
      <c r="A20" s="1559" t="s">
        <v>622</v>
      </c>
      <c r="B20" s="1560"/>
      <c r="C20" s="1560"/>
      <c r="D20" s="1561"/>
      <c r="E20" s="1315"/>
      <c r="F20" s="1320"/>
      <c r="G20" s="2105"/>
      <c r="H20" s="1316"/>
      <c r="I20" s="1562" t="s">
        <v>623</v>
      </c>
      <c r="J20" s="1560"/>
      <c r="K20" s="1560"/>
      <c r="L20" s="1561"/>
      <c r="M20" s="1563"/>
      <c r="N20" s="2099"/>
      <c r="O20" s="2099"/>
      <c r="P20" s="2099"/>
      <c r="Q20" s="2099"/>
      <c r="R20" s="1565"/>
    </row>
    <row r="21" spans="1:21 16384:16384" ht="26.25" customHeight="1">
      <c r="A21" s="1566" t="s">
        <v>624</v>
      </c>
      <c r="B21" s="1567"/>
      <c r="C21" s="1567"/>
      <c r="D21" s="1568"/>
      <c r="E21" s="2491"/>
      <c r="F21" s="2492"/>
      <c r="G21" s="2492"/>
      <c r="H21" s="475" t="s">
        <v>625</v>
      </c>
      <c r="I21" s="1571" t="s">
        <v>626</v>
      </c>
      <c r="J21" s="1572"/>
      <c r="K21" s="1572"/>
      <c r="L21" s="1573"/>
      <c r="M21" s="1574"/>
      <c r="N21" s="2108"/>
      <c r="O21" s="2109" t="s">
        <v>512</v>
      </c>
      <c r="P21" s="2109"/>
      <c r="Q21" s="2109"/>
      <c r="R21" s="1284"/>
    </row>
    <row r="22" spans="1:21 16384:16384" ht="9.9499999999999993" customHeight="1">
      <c r="A22" s="1521" t="s">
        <v>627</v>
      </c>
      <c r="B22" s="1522"/>
      <c r="C22" s="1522"/>
      <c r="D22" s="1523"/>
      <c r="E22" s="153" t="s">
        <v>628</v>
      </c>
      <c r="F22" s="1530"/>
      <c r="G22" s="1531"/>
      <c r="H22" s="475" t="s">
        <v>625</v>
      </c>
      <c r="I22" s="1532" t="s">
        <v>629</v>
      </c>
      <c r="J22" s="1522"/>
      <c r="K22" s="1522"/>
      <c r="L22" s="1523"/>
      <c r="M22" s="153" t="s">
        <v>628</v>
      </c>
      <c r="N22" s="1537"/>
      <c r="O22" s="1538"/>
      <c r="P22" s="1289" t="s">
        <v>512</v>
      </c>
      <c r="Q22" s="1289"/>
      <c r="R22" s="1290"/>
    </row>
    <row r="23" spans="1:21 16384:16384" ht="9.9499999999999993" customHeight="1">
      <c r="A23" s="1524"/>
      <c r="B23" s="1525"/>
      <c r="C23" s="1525"/>
      <c r="D23" s="1526"/>
      <c r="E23" s="154" t="s">
        <v>630</v>
      </c>
      <c r="F23" s="1539"/>
      <c r="G23" s="1540"/>
      <c r="H23" s="155" t="s">
        <v>625</v>
      </c>
      <c r="I23" s="1533"/>
      <c r="J23" s="1525"/>
      <c r="K23" s="1525"/>
      <c r="L23" s="1526"/>
      <c r="M23" s="154" t="s">
        <v>630</v>
      </c>
      <c r="N23" s="1541"/>
      <c r="O23" s="1542"/>
      <c r="P23" s="1254" t="s">
        <v>512</v>
      </c>
      <c r="Q23" s="1254"/>
      <c r="R23" s="1255"/>
    </row>
    <row r="24" spans="1:21 16384:16384" ht="9.9499999999999993" customHeight="1">
      <c r="A24" s="1527"/>
      <c r="B24" s="1528"/>
      <c r="C24" s="1528"/>
      <c r="D24" s="1529"/>
      <c r="E24" s="156" t="s">
        <v>631</v>
      </c>
      <c r="F24" s="1543"/>
      <c r="G24" s="1544"/>
      <c r="H24" s="157" t="s">
        <v>625</v>
      </c>
      <c r="I24" s="1534"/>
      <c r="J24" s="1535"/>
      <c r="K24" s="1535"/>
      <c r="L24" s="1536"/>
      <c r="M24" s="156" t="s">
        <v>631</v>
      </c>
      <c r="N24" s="1557"/>
      <c r="O24" s="1558"/>
      <c r="P24" s="1508" t="s">
        <v>512</v>
      </c>
      <c r="Q24" s="1508"/>
      <c r="R24" s="1509"/>
    </row>
    <row r="25" spans="1:21 16384:16384" ht="30.95" customHeight="1">
      <c r="A25" s="1500" t="s">
        <v>632</v>
      </c>
      <c r="B25" s="1501"/>
      <c r="C25" s="1501"/>
      <c r="D25" s="1510"/>
      <c r="E25" s="2493" t="s">
        <v>633</v>
      </c>
      <c r="F25" s="2494"/>
      <c r="G25" s="2494"/>
      <c r="H25" s="2494"/>
      <c r="I25" s="2494"/>
      <c r="J25" s="2495" t="s">
        <v>634</v>
      </c>
      <c r="K25" s="2496"/>
      <c r="L25" s="2496"/>
      <c r="M25" s="2496"/>
      <c r="N25" s="2497"/>
      <c r="O25" s="2494" t="s">
        <v>635</v>
      </c>
      <c r="P25" s="2496"/>
      <c r="Q25" s="2496"/>
      <c r="R25" s="2497"/>
    </row>
    <row r="26" spans="1:21 16384:16384" ht="18" customHeight="1">
      <c r="A26" s="1502"/>
      <c r="B26" s="1503"/>
      <c r="C26" s="1503"/>
      <c r="D26" s="1504"/>
      <c r="E26" s="1516"/>
      <c r="F26" s="2118"/>
      <c r="G26" s="2118"/>
      <c r="H26" s="2118"/>
      <c r="I26" s="2118"/>
      <c r="J26" s="1516"/>
      <c r="K26" s="2118"/>
      <c r="L26" s="2118"/>
      <c r="M26" s="2118"/>
      <c r="N26" s="1518"/>
      <c r="O26" s="2119"/>
      <c r="P26" s="2119"/>
      <c r="Q26" s="2119"/>
      <c r="R26" s="1520"/>
    </row>
    <row r="27" spans="1:21 16384:16384" ht="28.5" customHeight="1">
      <c r="A27" s="1500" t="s">
        <v>636</v>
      </c>
      <c r="B27" s="1501"/>
      <c r="C27" s="1501"/>
      <c r="D27" s="1501"/>
      <c r="E27" s="1505" t="s">
        <v>637</v>
      </c>
      <c r="F27" s="2110"/>
      <c r="G27" s="2110"/>
      <c r="H27" s="2110"/>
      <c r="I27" s="1507"/>
      <c r="J27" s="1505" t="s">
        <v>638</v>
      </c>
      <c r="K27" s="2110"/>
      <c r="L27" s="2110"/>
      <c r="M27" s="2110"/>
      <c r="N27" s="1507"/>
      <c r="O27" s="1505" t="s">
        <v>639</v>
      </c>
      <c r="P27" s="2110"/>
      <c r="Q27" s="2110"/>
      <c r="R27" s="1507"/>
    </row>
    <row r="28" spans="1:21 16384:16384" ht="18" customHeight="1">
      <c r="A28" s="1502"/>
      <c r="B28" s="1503"/>
      <c r="C28" s="1503"/>
      <c r="D28" s="1504"/>
      <c r="E28" s="1206"/>
      <c r="F28" s="2111"/>
      <c r="G28" s="2111"/>
      <c r="H28" s="2111"/>
      <c r="I28" s="2111"/>
      <c r="J28" s="1206"/>
      <c r="K28" s="2111"/>
      <c r="L28" s="2111"/>
      <c r="M28" s="2111"/>
      <c r="N28" s="1207"/>
      <c r="O28" s="2112"/>
      <c r="P28" s="2112"/>
      <c r="Q28" s="2112"/>
      <c r="R28" s="1265"/>
      <c r="U28" s="299"/>
      <c r="XFD28" s="299"/>
    </row>
    <row r="29" spans="1:21 16384:16384" ht="43.5" customHeight="1">
      <c r="A29" s="1473" t="s">
        <v>640</v>
      </c>
      <c r="B29" s="1474"/>
      <c r="C29" s="1474"/>
      <c r="D29" s="1474"/>
      <c r="E29" s="1475"/>
      <c r="F29" s="2120"/>
      <c r="G29" s="2120"/>
      <c r="H29" s="2120"/>
      <c r="I29" s="2120"/>
      <c r="J29" s="2120"/>
      <c r="K29" s="2120"/>
      <c r="L29" s="2120"/>
      <c r="M29" s="2120"/>
      <c r="N29" s="2120"/>
      <c r="O29" s="2120"/>
      <c r="P29" s="2120"/>
      <c r="Q29" s="2120"/>
      <c r="R29" s="1477"/>
    </row>
    <row r="30" spans="1:21 16384:16384" s="2" customFormat="1" ht="11.25" customHeight="1">
      <c r="A30" s="1478" t="s">
        <v>641</v>
      </c>
      <c r="B30" s="1479"/>
      <c r="C30" s="1479"/>
      <c r="D30" s="1480"/>
      <c r="E30" s="2498" t="s">
        <v>642</v>
      </c>
      <c r="F30" s="2499"/>
      <c r="G30" s="2499"/>
      <c r="H30" s="2500" t="s">
        <v>643</v>
      </c>
      <c r="I30" s="2500"/>
      <c r="J30" s="2500"/>
      <c r="K30" s="2500" t="s">
        <v>644</v>
      </c>
      <c r="L30" s="2500"/>
      <c r="M30" s="2500"/>
      <c r="N30" s="2500" t="s">
        <v>645</v>
      </c>
      <c r="O30" s="2500"/>
      <c r="P30" s="2500"/>
      <c r="Q30" s="2501"/>
      <c r="R30" s="2502"/>
    </row>
    <row r="31" spans="1:21 16384:16384" s="2" customFormat="1" ht="11.25" customHeight="1">
      <c r="A31" s="1481"/>
      <c r="B31" s="1482"/>
      <c r="C31" s="1482"/>
      <c r="D31" s="1483"/>
      <c r="E31" s="1494"/>
      <c r="F31" s="1496"/>
      <c r="G31" s="1495"/>
      <c r="H31" s="1494"/>
      <c r="I31" s="1496"/>
      <c r="J31" s="1495"/>
      <c r="K31" s="1494"/>
      <c r="L31" s="1496"/>
      <c r="M31" s="1495"/>
      <c r="N31" s="1494"/>
      <c r="O31" s="1496"/>
      <c r="P31" s="1495"/>
      <c r="Q31" s="1492"/>
      <c r="R31" s="1493"/>
    </row>
    <row r="32" spans="1:21 16384:16384" s="2" customFormat="1" ht="11.25" customHeight="1">
      <c r="A32" s="1481"/>
      <c r="B32" s="1482"/>
      <c r="C32" s="1482"/>
      <c r="D32" s="1483"/>
      <c r="E32" s="1498" t="s">
        <v>646</v>
      </c>
      <c r="F32" s="1498"/>
      <c r="G32" s="1498"/>
      <c r="H32" s="1498"/>
      <c r="I32" s="2500" t="s">
        <v>647</v>
      </c>
      <c r="J32" s="2500"/>
      <c r="K32" s="2500"/>
      <c r="L32" s="2500"/>
      <c r="M32" s="2500" t="s">
        <v>648</v>
      </c>
      <c r="N32" s="2500"/>
      <c r="O32" s="2500"/>
      <c r="P32" s="2500"/>
      <c r="Q32" s="1492"/>
      <c r="R32" s="1493"/>
    </row>
    <row r="33" spans="1:26" s="2" customFormat="1" ht="11.25" customHeight="1">
      <c r="A33" s="1481"/>
      <c r="B33" s="1482"/>
      <c r="C33" s="1482"/>
      <c r="D33" s="1483"/>
      <c r="E33" s="1497"/>
      <c r="F33" s="1497"/>
      <c r="G33" s="1497"/>
      <c r="H33" s="1494"/>
      <c r="I33" s="1499"/>
      <c r="J33" s="1499"/>
      <c r="K33" s="1499"/>
      <c r="L33" s="1499"/>
      <c r="M33" s="1499"/>
      <c r="N33" s="1499"/>
      <c r="O33" s="1499"/>
      <c r="P33" s="1499"/>
      <c r="Q33" s="1492"/>
      <c r="R33" s="1493"/>
    </row>
    <row r="34" spans="1:26" s="2" customFormat="1" ht="11.25" customHeight="1">
      <c r="A34" s="1481"/>
      <c r="B34" s="1482"/>
      <c r="C34" s="1482"/>
      <c r="D34" s="1483"/>
      <c r="E34" s="2500" t="s">
        <v>649</v>
      </c>
      <c r="F34" s="2500"/>
      <c r="G34" s="2500"/>
      <c r="H34" s="2500"/>
      <c r="I34" s="2500" t="s">
        <v>650</v>
      </c>
      <c r="J34" s="2500"/>
      <c r="K34" s="2500"/>
      <c r="L34" s="2500"/>
      <c r="M34" s="2500" t="s">
        <v>651</v>
      </c>
      <c r="N34" s="2500"/>
      <c r="O34" s="2500"/>
      <c r="P34" s="2500"/>
      <c r="Q34" s="1492"/>
      <c r="R34" s="1493"/>
    </row>
    <row r="35" spans="1:26" s="2" customFormat="1" ht="11.25" customHeight="1">
      <c r="A35" s="1484"/>
      <c r="B35" s="1485"/>
      <c r="C35" s="1485"/>
      <c r="D35" s="1486"/>
      <c r="E35" s="1497"/>
      <c r="F35" s="1497"/>
      <c r="G35" s="1497"/>
      <c r="H35" s="1497"/>
      <c r="I35" s="1497"/>
      <c r="J35" s="1497"/>
      <c r="K35" s="1497"/>
      <c r="L35" s="1497"/>
      <c r="M35" s="1497"/>
      <c r="N35" s="1497"/>
      <c r="O35" s="1497"/>
      <c r="P35" s="1497"/>
      <c r="Q35" s="1494"/>
      <c r="R35" s="1495"/>
    </row>
    <row r="36" spans="1:26" s="2" customFormat="1" ht="57" customHeight="1">
      <c r="A36" s="1272" t="s">
        <v>652</v>
      </c>
      <c r="B36" s="1273"/>
      <c r="C36" s="1273"/>
      <c r="D36" s="1273"/>
      <c r="E36" s="1143"/>
      <c r="F36" s="2109"/>
      <c r="G36" s="2109"/>
      <c r="H36" s="2109"/>
      <c r="I36" s="2109"/>
      <c r="J36" s="2109"/>
      <c r="K36" s="2109"/>
      <c r="L36" s="2109"/>
      <c r="M36" s="2109"/>
      <c r="N36" s="2109"/>
      <c r="O36" s="2109"/>
      <c r="P36" s="2109"/>
      <c r="Q36" s="2109"/>
      <c r="R36" s="1284"/>
    </row>
    <row r="37" spans="1:26" s="2" customFormat="1" ht="19.5" customHeight="1">
      <c r="A37" s="1444" t="s">
        <v>653</v>
      </c>
      <c r="B37" s="1444"/>
      <c r="C37" s="1444"/>
      <c r="D37" s="1444"/>
      <c r="E37" s="1444"/>
      <c r="F37" s="1444"/>
      <c r="G37" s="1444"/>
      <c r="H37" s="1444"/>
      <c r="I37" s="1444"/>
      <c r="J37" s="1444"/>
      <c r="K37" s="1444"/>
      <c r="L37" s="1444"/>
      <c r="M37" s="1444"/>
      <c r="N37" s="1444"/>
      <c r="O37" s="1444"/>
      <c r="P37" s="1444"/>
      <c r="Q37" s="1444"/>
      <c r="R37" s="1444"/>
    </row>
    <row r="38" spans="1:26" s="2" customFormat="1" ht="28.5" customHeight="1">
      <c r="A38" s="1444"/>
      <c r="B38" s="1444"/>
      <c r="C38" s="1444"/>
      <c r="D38" s="1444"/>
      <c r="E38" s="1444"/>
      <c r="F38" s="1444"/>
      <c r="G38" s="1444"/>
      <c r="H38" s="1444"/>
      <c r="I38" s="1444"/>
      <c r="J38" s="1444"/>
      <c r="K38" s="1444"/>
      <c r="L38" s="1444"/>
      <c r="M38" s="1444"/>
      <c r="N38" s="1444"/>
      <c r="O38" s="1444"/>
      <c r="P38" s="1444"/>
      <c r="Q38" s="1444"/>
      <c r="R38" s="1444"/>
    </row>
    <row r="39" spans="1:26" s="2" customFormat="1" ht="11.25">
      <c r="A39" s="1444" t="s">
        <v>654</v>
      </c>
      <c r="B39" s="1444"/>
      <c r="C39" s="1444"/>
      <c r="D39" s="1444"/>
      <c r="E39" s="1444"/>
      <c r="F39" s="1444"/>
      <c r="G39" s="1444"/>
      <c r="H39" s="1444"/>
      <c r="I39" s="1444"/>
      <c r="J39" s="1444"/>
      <c r="K39" s="1444"/>
      <c r="L39" s="1444"/>
      <c r="M39" s="1444"/>
      <c r="N39" s="1444"/>
      <c r="O39" s="1444"/>
      <c r="P39" s="1444"/>
      <c r="Q39" s="1444"/>
      <c r="R39" s="1444"/>
    </row>
    <row r="40" spans="1:26" s="2" customFormat="1" ht="11.25">
      <c r="A40" s="1444"/>
      <c r="B40" s="1444"/>
      <c r="C40" s="1444"/>
      <c r="D40" s="1444"/>
      <c r="E40" s="1444"/>
      <c r="F40" s="1444"/>
      <c r="G40" s="1444"/>
      <c r="H40" s="1444"/>
      <c r="I40" s="1444"/>
      <c r="J40" s="1444"/>
      <c r="K40" s="1444"/>
      <c r="L40" s="1444"/>
      <c r="M40" s="1444"/>
      <c r="N40" s="1444"/>
      <c r="O40" s="1444"/>
      <c r="P40" s="1444"/>
      <c r="Q40" s="1444"/>
      <c r="R40" s="1444"/>
    </row>
    <row r="41" spans="1:26" s="2" customFormat="1" ht="26.25" customHeight="1">
      <c r="A41" s="1444"/>
      <c r="B41" s="1444"/>
      <c r="C41" s="1444"/>
      <c r="D41" s="1444"/>
      <c r="E41" s="1444"/>
      <c r="F41" s="1444"/>
      <c r="G41" s="1444"/>
      <c r="H41" s="1444"/>
      <c r="I41" s="1444"/>
      <c r="J41" s="1444"/>
      <c r="K41" s="1444"/>
      <c r="L41" s="1444"/>
      <c r="M41" s="1444"/>
      <c r="N41" s="1444"/>
      <c r="O41" s="1444"/>
      <c r="P41" s="1444"/>
      <c r="Q41" s="1444"/>
      <c r="R41" s="1444"/>
    </row>
    <row r="42" spans="1:26" s="2" customFormat="1">
      <c r="A42" s="1444" t="s">
        <v>655</v>
      </c>
      <c r="B42" s="1444"/>
      <c r="C42" s="1444"/>
      <c r="D42" s="1444"/>
      <c r="E42" s="1444"/>
      <c r="F42" s="1444"/>
      <c r="G42" s="1444"/>
      <c r="H42" s="1444"/>
      <c r="I42" s="1444"/>
      <c r="J42" s="1444"/>
      <c r="K42" s="1444"/>
      <c r="L42" s="1444"/>
      <c r="M42" s="1444"/>
      <c r="N42" s="1444"/>
      <c r="O42" s="1444"/>
      <c r="P42" s="1444"/>
      <c r="Q42" s="1444"/>
      <c r="R42" s="1444"/>
    </row>
    <row r="43" spans="1:26" s="2" customFormat="1" ht="11.25">
      <c r="A43" s="158" t="s">
        <v>656</v>
      </c>
      <c r="B43" s="276"/>
      <c r="C43" s="276"/>
      <c r="D43" s="276"/>
      <c r="E43" s="276"/>
      <c r="F43" s="276"/>
      <c r="G43" s="158"/>
      <c r="H43" s="276"/>
      <c r="I43" s="276"/>
      <c r="J43" s="276"/>
      <c r="K43" s="276"/>
      <c r="L43" s="276"/>
      <c r="M43" s="276"/>
      <c r="N43" s="276"/>
      <c r="O43" s="276"/>
      <c r="P43" s="276"/>
      <c r="Q43" s="276"/>
      <c r="R43" s="276"/>
    </row>
    <row r="44" spans="1:26" s="2" customFormat="1">
      <c r="A44" s="1367" t="s">
        <v>657</v>
      </c>
      <c r="B44" s="1367"/>
      <c r="C44" s="1367"/>
      <c r="D44" s="1368"/>
      <c r="E44" s="562"/>
      <c r="F44" s="562"/>
      <c r="G44" s="562"/>
      <c r="H44" s="562"/>
      <c r="I44" s="562"/>
      <c r="J44" s="562"/>
      <c r="K44" s="562"/>
      <c r="L44" s="562"/>
      <c r="M44" s="562"/>
      <c r="N44" s="562"/>
      <c r="O44" s="562"/>
      <c r="P44" s="562"/>
      <c r="Q44" s="562"/>
      <c r="R44" s="562"/>
      <c r="S44" s="3"/>
      <c r="T44" s="36"/>
      <c r="U44" s="36"/>
      <c r="V44" s="36"/>
      <c r="W44" s="36"/>
      <c r="X44" s="36"/>
      <c r="Y44" s="36"/>
      <c r="Z44" s="36"/>
    </row>
    <row r="45" spans="1:26" s="2" customFormat="1">
      <c r="A45" s="1367"/>
      <c r="B45" s="1367"/>
      <c r="C45" s="1367"/>
      <c r="D45" s="562"/>
      <c r="E45" s="562"/>
      <c r="F45" s="562"/>
      <c r="G45" s="562"/>
      <c r="H45" s="562"/>
      <c r="I45" s="562"/>
      <c r="J45" s="562"/>
      <c r="K45" s="562"/>
      <c r="L45" s="562"/>
      <c r="M45" s="562"/>
      <c r="N45" s="562"/>
      <c r="O45" s="562"/>
      <c r="P45" s="562"/>
      <c r="Q45" s="562"/>
      <c r="R45" s="562"/>
      <c r="S45" s="3"/>
      <c r="T45" s="36"/>
      <c r="U45" s="36"/>
      <c r="V45" s="36"/>
      <c r="W45" s="36"/>
      <c r="X45" s="36"/>
      <c r="Y45" s="36"/>
      <c r="Z45" s="36"/>
    </row>
    <row r="46" spans="1:26" s="301" customFormat="1" ht="31.5" customHeight="1">
      <c r="A46" s="1379" t="s">
        <v>1016</v>
      </c>
      <c r="B46" s="1368"/>
      <c r="C46" s="1368"/>
      <c r="D46" s="1368"/>
      <c r="E46" s="1368"/>
      <c r="F46" s="1368"/>
      <c r="G46" s="1368"/>
      <c r="H46" s="1368"/>
      <c r="I46" s="1368"/>
      <c r="J46" s="1368"/>
      <c r="K46" s="1368"/>
      <c r="L46" s="1368"/>
      <c r="M46" s="1368"/>
      <c r="N46" s="1368"/>
      <c r="O46" s="1368"/>
      <c r="P46" s="1368"/>
      <c r="Q46" s="1368"/>
      <c r="R46" s="1368"/>
      <c r="S46" s="344"/>
      <c r="T46" s="344"/>
      <c r="U46" s="344"/>
      <c r="V46" s="344"/>
      <c r="W46" s="344"/>
      <c r="X46" s="344"/>
      <c r="Y46" s="344"/>
      <c r="Z46" s="344"/>
    </row>
    <row r="47" spans="1:26" s="2" customFormat="1" ht="12" customHeight="1">
      <c r="A47" s="2503" t="s">
        <v>659</v>
      </c>
      <c r="B47" s="2504"/>
      <c r="C47" s="2504"/>
      <c r="D47" s="2505"/>
      <c r="E47" s="1396" t="s">
        <v>660</v>
      </c>
      <c r="F47" s="1396"/>
      <c r="G47" s="1396"/>
      <c r="H47" s="1396"/>
      <c r="I47" s="1396"/>
      <c r="J47" s="1396"/>
      <c r="K47" s="1396"/>
      <c r="L47" s="1396"/>
      <c r="M47" s="1396"/>
      <c r="N47" s="1396"/>
      <c r="O47" s="1396"/>
      <c r="P47" s="1396"/>
      <c r="Q47" s="1396"/>
      <c r="R47" s="1396"/>
      <c r="S47" s="3"/>
      <c r="T47" s="36"/>
      <c r="U47" s="36"/>
      <c r="V47" s="36"/>
      <c r="W47" s="36"/>
      <c r="X47" s="36"/>
      <c r="Y47" s="36"/>
      <c r="Z47" s="36"/>
    </row>
    <row r="48" spans="1:26" s="2" customFormat="1" ht="30" customHeight="1">
      <c r="A48" s="833"/>
      <c r="B48" s="834"/>
      <c r="C48" s="834"/>
      <c r="D48" s="1372"/>
      <c r="E48" s="2506"/>
      <c r="F48" s="1396"/>
      <c r="G48" s="1396"/>
      <c r="H48" s="1396"/>
      <c r="I48" s="1396"/>
      <c r="J48" s="1396"/>
      <c r="K48" s="1396"/>
      <c r="L48" s="1396"/>
      <c r="M48" s="1396"/>
      <c r="N48" s="1396"/>
      <c r="O48" s="1396"/>
      <c r="P48" s="1396"/>
      <c r="Q48" s="1396"/>
      <c r="R48" s="1396"/>
      <c r="S48" s="3"/>
      <c r="T48" s="36"/>
      <c r="U48" s="36"/>
      <c r="V48" s="36"/>
      <c r="W48" s="36"/>
      <c r="X48" s="36"/>
      <c r="Y48" s="36"/>
      <c r="Z48" s="36"/>
    </row>
    <row r="49" spans="1:26" s="2" customFormat="1" ht="22.5" customHeight="1">
      <c r="A49" s="833"/>
      <c r="B49" s="834"/>
      <c r="C49" s="834"/>
      <c r="D49" s="1372"/>
      <c r="E49" s="345"/>
      <c r="F49" s="1376" t="s">
        <v>661</v>
      </c>
      <c r="G49" s="2130"/>
      <c r="H49" s="2130"/>
      <c r="I49" s="2130"/>
      <c r="J49" s="2130"/>
      <c r="K49" s="2130"/>
      <c r="L49" s="2130"/>
      <c r="M49" s="2130"/>
      <c r="N49" s="2130"/>
      <c r="O49" s="2130"/>
      <c r="P49" s="2130"/>
      <c r="Q49" s="2130"/>
      <c r="R49" s="1378"/>
      <c r="S49" s="146" t="str">
        <f>IF(COUNTIF(ロール対応表ｰ1005!$D$58:$S$58,F49)=0,"【ERROR正しいロールを選択してください】","")</f>
        <v/>
      </c>
      <c r="T49" s="36"/>
      <c r="U49" s="36"/>
      <c r="V49" s="36"/>
      <c r="W49" s="36"/>
      <c r="X49" s="36"/>
      <c r="Y49" s="36"/>
      <c r="Z49" s="36"/>
    </row>
    <row r="50" spans="1:26" s="2" customFormat="1" ht="12" customHeight="1">
      <c r="A50" s="833"/>
      <c r="B50" s="834"/>
      <c r="C50" s="834"/>
      <c r="D50" s="1372"/>
      <c r="E50" s="2506" t="s">
        <v>662</v>
      </c>
      <c r="F50" s="1396"/>
      <c r="G50" s="1396"/>
      <c r="H50" s="1396"/>
      <c r="I50" s="1396"/>
      <c r="J50" s="1396"/>
      <c r="K50" s="1396"/>
      <c r="L50" s="1396"/>
      <c r="M50" s="1396"/>
      <c r="N50" s="1396"/>
      <c r="O50" s="1396"/>
      <c r="P50" s="1396"/>
      <c r="Q50" s="1396"/>
      <c r="R50" s="1396"/>
      <c r="S50" s="146"/>
      <c r="T50" s="36"/>
      <c r="U50" s="36"/>
      <c r="V50" s="36"/>
      <c r="W50" s="36"/>
      <c r="X50" s="36"/>
      <c r="Y50" s="36"/>
      <c r="Z50" s="36"/>
    </row>
    <row r="51" spans="1:26" s="2" customFormat="1" ht="22.5" customHeight="1">
      <c r="A51" s="1373"/>
      <c r="B51" s="1374"/>
      <c r="C51" s="1374"/>
      <c r="D51" s="1375"/>
      <c r="E51" s="346"/>
      <c r="F51" s="1376" t="s">
        <v>663</v>
      </c>
      <c r="G51" s="2130"/>
      <c r="H51" s="2130"/>
      <c r="I51" s="2130"/>
      <c r="J51" s="2130"/>
      <c r="K51" s="2130"/>
      <c r="L51" s="2130"/>
      <c r="M51" s="2130"/>
      <c r="N51" s="2130"/>
      <c r="O51" s="2130"/>
      <c r="P51" s="2130"/>
      <c r="Q51" s="2130"/>
      <c r="R51" s="1378"/>
      <c r="S51" s="146" t="str">
        <f>IF(COUNTIF(ロール対応表ｰ1005!$D$59:$S$59,F51)=0,"【ERROR正しいロールを選択してください】","")</f>
        <v/>
      </c>
      <c r="T51" s="36"/>
      <c r="U51" s="36"/>
      <c r="V51" s="36"/>
      <c r="W51" s="36"/>
      <c r="X51" s="36"/>
      <c r="Y51" s="36"/>
      <c r="Z51" s="36"/>
    </row>
    <row r="52" spans="1:26" s="2" customFormat="1" ht="30" customHeight="1">
      <c r="A52" s="1142" t="s">
        <v>664</v>
      </c>
      <c r="B52" s="1142"/>
      <c r="C52" s="1142"/>
      <c r="D52" s="1142"/>
      <c r="E52" s="1612" t="s">
        <v>665</v>
      </c>
      <c r="F52" s="2579"/>
      <c r="G52" s="2579"/>
      <c r="H52" s="2579"/>
      <c r="I52" s="2579"/>
      <c r="J52" s="2579"/>
      <c r="K52" s="2579"/>
      <c r="L52" s="2579"/>
      <c r="M52" s="2579"/>
      <c r="N52" s="2579"/>
      <c r="O52" s="2580"/>
      <c r="P52" s="1315"/>
      <c r="Q52" s="2105"/>
      <c r="R52" s="2581"/>
      <c r="S52" s="146"/>
    </row>
    <row r="53" spans="1:26" s="2" customFormat="1" ht="48.75" customHeight="1">
      <c r="A53" s="1142"/>
      <c r="B53" s="1142"/>
      <c r="C53" s="1142"/>
      <c r="D53" s="1142"/>
      <c r="E53" s="2582" t="s">
        <v>995</v>
      </c>
      <c r="F53" s="1616"/>
      <c r="G53" s="1616"/>
      <c r="H53" s="1616"/>
      <c r="I53" s="1616"/>
      <c r="J53" s="1616"/>
      <c r="K53" s="1616"/>
      <c r="L53" s="1616"/>
      <c r="M53" s="1616"/>
      <c r="N53" s="1616"/>
      <c r="O53" s="1616"/>
      <c r="P53" s="1616"/>
      <c r="Q53" s="1616"/>
      <c r="R53" s="1616"/>
      <c r="S53" s="146"/>
    </row>
    <row r="54" spans="1:26" s="2" customFormat="1" ht="23.25" customHeight="1">
      <c r="A54" s="1142"/>
      <c r="B54" s="1142"/>
      <c r="C54" s="1142"/>
      <c r="D54" s="1142"/>
      <c r="E54" s="366"/>
      <c r="F54" s="1617" t="s">
        <v>667</v>
      </c>
      <c r="G54" s="2583"/>
      <c r="H54" s="2583"/>
      <c r="I54" s="2583"/>
      <c r="J54" s="2583"/>
      <c r="K54" s="2583"/>
      <c r="L54" s="2583"/>
      <c r="M54" s="2583"/>
      <c r="N54" s="2583"/>
      <c r="O54" s="2583"/>
      <c r="P54" s="2583"/>
      <c r="Q54" s="2583"/>
      <c r="R54" s="2584"/>
      <c r="S54" s="146"/>
    </row>
    <row r="55" spans="1:26" s="2" customFormat="1" ht="23.25" customHeight="1">
      <c r="A55" s="1142"/>
      <c r="B55" s="1142"/>
      <c r="C55" s="1142"/>
      <c r="D55" s="1142"/>
      <c r="E55" s="366"/>
      <c r="F55" s="1617" t="s">
        <v>668</v>
      </c>
      <c r="G55" s="2583"/>
      <c r="H55" s="2583"/>
      <c r="I55" s="2583"/>
      <c r="J55" s="2583"/>
      <c r="K55" s="2583"/>
      <c r="L55" s="2583"/>
      <c r="M55" s="2583"/>
      <c r="N55" s="2583"/>
      <c r="O55" s="2583"/>
      <c r="P55" s="2583"/>
      <c r="Q55" s="2583"/>
      <c r="R55" s="2584"/>
      <c r="S55" s="146"/>
    </row>
    <row r="56" spans="1:26" s="2" customFormat="1" ht="23.25" customHeight="1">
      <c r="A56" s="1142"/>
      <c r="B56" s="1142"/>
      <c r="C56" s="1142"/>
      <c r="D56" s="1142"/>
      <c r="E56" s="366"/>
      <c r="F56" s="1617" t="s">
        <v>669</v>
      </c>
      <c r="G56" s="2583"/>
      <c r="H56" s="2583"/>
      <c r="I56" s="2583"/>
      <c r="J56" s="2583"/>
      <c r="K56" s="2583"/>
      <c r="L56" s="2583"/>
      <c r="M56" s="2583"/>
      <c r="N56" s="2583"/>
      <c r="O56" s="2583"/>
      <c r="P56" s="2583"/>
      <c r="Q56" s="2583"/>
      <c r="R56" s="2584"/>
      <c r="S56" s="146"/>
    </row>
    <row r="57" spans="1:26" s="2" customFormat="1" ht="23.25" customHeight="1">
      <c r="A57" s="1142"/>
      <c r="B57" s="1142"/>
      <c r="C57" s="1142"/>
      <c r="D57" s="1142"/>
      <c r="E57" s="366"/>
      <c r="F57" s="1617" t="s">
        <v>670</v>
      </c>
      <c r="G57" s="2583"/>
      <c r="H57" s="2583"/>
      <c r="I57" s="2583"/>
      <c r="J57" s="2583"/>
      <c r="K57" s="2583"/>
      <c r="L57" s="2583"/>
      <c r="M57" s="2583"/>
      <c r="N57" s="2583"/>
      <c r="O57" s="2583"/>
      <c r="P57" s="2583"/>
      <c r="Q57" s="2583"/>
      <c r="R57" s="2584"/>
      <c r="S57" s="146"/>
    </row>
    <row r="58" spans="1:26" s="2" customFormat="1" ht="49.5" customHeight="1">
      <c r="A58" s="1142"/>
      <c r="B58" s="1142"/>
      <c r="C58" s="1142"/>
      <c r="D58" s="1142"/>
      <c r="E58" s="355"/>
      <c r="F58" s="1620"/>
      <c r="G58" s="2585"/>
      <c r="H58" s="2585"/>
      <c r="I58" s="2585"/>
      <c r="J58" s="2585"/>
      <c r="K58" s="2585"/>
      <c r="L58" s="2585"/>
      <c r="M58" s="2585"/>
      <c r="N58" s="2585"/>
      <c r="O58" s="2585"/>
      <c r="P58" s="2585"/>
      <c r="Q58" s="2585"/>
      <c r="R58" s="2586"/>
      <c r="S58" s="146"/>
    </row>
    <row r="59" spans="1:26" s="2" customFormat="1" ht="13.5">
      <c r="A59" s="347"/>
      <c r="B59" s="347"/>
      <c r="C59" s="347"/>
      <c r="D59" s="347"/>
      <c r="E59" s="347"/>
      <c r="F59" s="347"/>
      <c r="G59" s="347"/>
      <c r="H59" s="347"/>
      <c r="I59" s="347"/>
      <c r="J59" s="347"/>
      <c r="K59" s="347"/>
      <c r="L59" s="347"/>
      <c r="M59" s="347"/>
      <c r="N59" s="347"/>
      <c r="O59" s="347"/>
      <c r="P59" s="347"/>
      <c r="Q59" s="347"/>
      <c r="R59" s="347"/>
      <c r="S59" s="36"/>
      <c r="T59" s="36"/>
      <c r="U59" s="36"/>
      <c r="V59" s="36"/>
      <c r="W59" s="36"/>
      <c r="X59" s="36"/>
      <c r="Y59" s="36"/>
      <c r="Z59" s="36"/>
    </row>
    <row r="60" spans="1:26" s="2" customFormat="1" ht="13.5">
      <c r="A60" s="44" t="s">
        <v>671</v>
      </c>
      <c r="B60" s="348"/>
      <c r="C60" s="348"/>
      <c r="D60" s="348"/>
      <c r="E60" s="348"/>
      <c r="F60" s="348"/>
      <c r="G60" s="348"/>
      <c r="H60" s="348"/>
      <c r="I60" s="348"/>
      <c r="J60" s="348"/>
      <c r="K60" s="348"/>
      <c r="L60" s="348"/>
      <c r="M60" s="348"/>
      <c r="N60" s="348"/>
      <c r="O60" s="348"/>
      <c r="P60" s="348"/>
      <c r="Q60" s="348"/>
      <c r="R60" s="348"/>
      <c r="S60" s="3"/>
      <c r="T60" s="36"/>
      <c r="U60" s="36"/>
      <c r="V60" s="36"/>
      <c r="W60" s="36"/>
      <c r="X60" s="36"/>
      <c r="Y60" s="36"/>
      <c r="Z60" s="36"/>
    </row>
    <row r="61" spans="1:26" s="2" customFormat="1">
      <c r="A61" s="1450" t="s">
        <v>672</v>
      </c>
      <c r="B61" s="832"/>
      <c r="C61" s="832"/>
      <c r="D61" s="1451"/>
      <c r="E61" s="1452" t="s">
        <v>673</v>
      </c>
      <c r="F61" s="1453"/>
      <c r="G61" s="1453"/>
      <c r="H61" s="1453"/>
      <c r="I61" s="1453"/>
      <c r="J61" s="1453"/>
      <c r="K61" s="1453"/>
      <c r="L61" s="1453"/>
      <c r="M61" s="1453"/>
      <c r="N61" s="1453"/>
      <c r="O61" s="1453"/>
      <c r="P61" s="1453"/>
      <c r="Q61" s="1453"/>
      <c r="R61" s="1454"/>
      <c r="S61" s="3"/>
      <c r="T61" s="36"/>
      <c r="U61" s="36"/>
      <c r="V61" s="36"/>
      <c r="W61" s="36"/>
      <c r="X61" s="36"/>
      <c r="Y61" s="36"/>
      <c r="Z61" s="36"/>
    </row>
    <row r="62" spans="1:26" s="2" customFormat="1" ht="30" customHeight="1">
      <c r="A62" s="833"/>
      <c r="B62" s="834"/>
      <c r="C62" s="834"/>
      <c r="D62" s="1372"/>
      <c r="E62" s="349"/>
      <c r="F62" s="1455" t="s">
        <v>674</v>
      </c>
      <c r="G62" s="1456"/>
      <c r="H62" s="1456"/>
      <c r="I62" s="1456"/>
      <c r="J62" s="1456"/>
      <c r="K62" s="1456"/>
      <c r="L62" s="1456"/>
      <c r="M62" s="1456"/>
      <c r="N62" s="1456"/>
      <c r="O62" s="1456"/>
      <c r="P62" s="1456"/>
      <c r="Q62" s="1456"/>
      <c r="R62" s="1457"/>
      <c r="S62" s="3"/>
      <c r="T62" s="36"/>
      <c r="U62" s="36"/>
      <c r="V62" s="36"/>
      <c r="W62" s="36"/>
      <c r="X62" s="36"/>
      <c r="Y62" s="36"/>
      <c r="Z62" s="36"/>
    </row>
    <row r="63" spans="1:26" s="2" customFormat="1">
      <c r="A63" s="831" t="s">
        <v>675</v>
      </c>
      <c r="B63" s="832"/>
      <c r="C63" s="832"/>
      <c r="D63" s="1451"/>
      <c r="E63" s="1464" t="s">
        <v>676</v>
      </c>
      <c r="F63" s="1453"/>
      <c r="G63" s="1453"/>
      <c r="H63" s="1453"/>
      <c r="I63" s="1453"/>
      <c r="J63" s="1453"/>
      <c r="K63" s="1453"/>
      <c r="L63" s="1453"/>
      <c r="M63" s="1453"/>
      <c r="N63" s="1453"/>
      <c r="O63" s="1453"/>
      <c r="P63" s="1453"/>
      <c r="Q63" s="1453"/>
      <c r="R63" s="1454"/>
      <c r="S63" s="3"/>
      <c r="T63" s="36"/>
      <c r="U63" s="36"/>
      <c r="V63" s="36"/>
      <c r="W63" s="36"/>
      <c r="X63" s="36"/>
      <c r="Y63" s="36"/>
      <c r="Z63" s="36"/>
    </row>
    <row r="64" spans="1:26" s="2" customFormat="1" ht="105.75" customHeight="1">
      <c r="A64" s="835"/>
      <c r="B64" s="836"/>
      <c r="C64" s="836"/>
      <c r="D64" s="1463"/>
      <c r="E64" s="1465"/>
      <c r="F64" s="1466"/>
      <c r="G64" s="1466"/>
      <c r="H64" s="1466"/>
      <c r="I64" s="1466"/>
      <c r="J64" s="1466"/>
      <c r="K64" s="1466"/>
      <c r="L64" s="1466"/>
      <c r="M64" s="1466"/>
      <c r="N64" s="1466"/>
      <c r="O64" s="1466"/>
      <c r="P64" s="1466"/>
      <c r="Q64" s="1466"/>
      <c r="R64" s="1467"/>
      <c r="S64" s="3"/>
      <c r="T64" s="36"/>
      <c r="U64" s="36"/>
      <c r="V64" s="36"/>
      <c r="W64" s="36"/>
      <c r="X64" s="36"/>
      <c r="Y64" s="36"/>
      <c r="Z64" s="36"/>
    </row>
    <row r="65" spans="1:29" s="2" customFormat="1" ht="83.25" customHeight="1">
      <c r="A65" s="1450" t="s">
        <v>677</v>
      </c>
      <c r="B65" s="1468"/>
      <c r="C65" s="1468"/>
      <c r="D65" s="1469"/>
      <c r="E65" s="1452" t="s">
        <v>1017</v>
      </c>
      <c r="F65" s="1453"/>
      <c r="G65" s="1453"/>
      <c r="H65" s="1453"/>
      <c r="I65" s="1453"/>
      <c r="J65" s="1453"/>
      <c r="K65" s="1453"/>
      <c r="L65" s="1453"/>
      <c r="M65" s="1453"/>
      <c r="N65" s="1453"/>
      <c r="O65" s="1453"/>
      <c r="P65" s="1453"/>
      <c r="Q65" s="1453"/>
      <c r="R65" s="1454"/>
      <c r="S65" s="350"/>
      <c r="T65" s="36"/>
      <c r="U65" s="36"/>
      <c r="V65" s="36"/>
      <c r="W65" s="36"/>
      <c r="X65" s="36"/>
      <c r="Y65" s="36"/>
      <c r="Z65" s="36"/>
    </row>
    <row r="66" spans="1:29" s="2" customFormat="1" ht="22.5" customHeight="1">
      <c r="A66" s="1470"/>
      <c r="B66" s="1471"/>
      <c r="C66" s="1471"/>
      <c r="D66" s="1472"/>
      <c r="E66" s="1338" t="s">
        <v>679</v>
      </c>
      <c r="F66" s="552"/>
      <c r="G66" s="1339"/>
      <c r="H66" s="512" t="str">
        <f>IF(F49=0,"自動で入力されます",F49)</f>
        <v>プルダウンメニューよりロールを選択してください</v>
      </c>
      <c r="I66" s="552"/>
      <c r="J66" s="552"/>
      <c r="K66" s="552"/>
      <c r="L66" s="552"/>
      <c r="M66" s="552"/>
      <c r="N66" s="552"/>
      <c r="O66" s="552"/>
      <c r="P66" s="552"/>
      <c r="Q66" s="552"/>
      <c r="R66" s="548"/>
      <c r="S66" s="3"/>
      <c r="T66" s="36"/>
      <c r="U66" s="36"/>
      <c r="V66" s="36"/>
      <c r="W66" s="36"/>
      <c r="X66" s="36"/>
      <c r="Y66" s="36"/>
      <c r="Z66" s="36"/>
    </row>
    <row r="67" spans="1:29" s="2" customFormat="1" ht="105" customHeight="1">
      <c r="A67" s="1470"/>
      <c r="B67" s="1471"/>
      <c r="C67" s="1471"/>
      <c r="D67" s="1472"/>
      <c r="E67" s="1340"/>
      <c r="F67" s="1341"/>
      <c r="G67" s="1341"/>
      <c r="H67" s="1341"/>
      <c r="I67" s="1341"/>
      <c r="J67" s="1341"/>
      <c r="K67" s="1341"/>
      <c r="L67" s="1341"/>
      <c r="M67" s="1341"/>
      <c r="N67" s="1341"/>
      <c r="O67" s="1341"/>
      <c r="P67" s="1341"/>
      <c r="Q67" s="1341"/>
      <c r="R67" s="1342"/>
      <c r="S67" s="3"/>
      <c r="T67" s="36"/>
      <c r="U67" s="36"/>
      <c r="V67" s="36"/>
      <c r="W67" s="36"/>
      <c r="X67" s="36"/>
      <c r="Y67" s="36"/>
      <c r="Z67" s="36"/>
    </row>
    <row r="68" spans="1:29" s="2" customFormat="1" ht="22.5" customHeight="1">
      <c r="A68" s="1470"/>
      <c r="B68" s="1471"/>
      <c r="C68" s="1471"/>
      <c r="D68" s="1472"/>
      <c r="E68" s="1343" t="s">
        <v>680</v>
      </c>
      <c r="F68" s="661"/>
      <c r="G68" s="661"/>
      <c r="H68" s="512" t="str">
        <f>IF(F51=0,"自動で入力されます",F51)</f>
        <v>プルダウンメニューよりロールを選択してください（任意）</v>
      </c>
      <c r="I68" s="552"/>
      <c r="J68" s="552"/>
      <c r="K68" s="552"/>
      <c r="L68" s="552"/>
      <c r="M68" s="552"/>
      <c r="N68" s="552"/>
      <c r="O68" s="552"/>
      <c r="P68" s="552"/>
      <c r="Q68" s="552"/>
      <c r="R68" s="548"/>
      <c r="S68" s="3"/>
      <c r="T68" s="36"/>
      <c r="U68" s="36"/>
      <c r="V68" s="36"/>
      <c r="W68" s="36"/>
      <c r="X68" s="36"/>
      <c r="Y68" s="36"/>
      <c r="Z68" s="36"/>
    </row>
    <row r="69" spans="1:29" s="2" customFormat="1" ht="105" customHeight="1">
      <c r="A69" s="1470"/>
      <c r="B69" s="1471"/>
      <c r="C69" s="1471"/>
      <c r="D69" s="1472"/>
      <c r="E69" s="1340"/>
      <c r="F69" s="1341"/>
      <c r="G69" s="1341"/>
      <c r="H69" s="1341"/>
      <c r="I69" s="1341"/>
      <c r="J69" s="1341"/>
      <c r="K69" s="1341"/>
      <c r="L69" s="1341"/>
      <c r="M69" s="1341"/>
      <c r="N69" s="1341"/>
      <c r="O69" s="1341"/>
      <c r="P69" s="1341"/>
      <c r="Q69" s="1341"/>
      <c r="R69" s="1342"/>
      <c r="S69" s="3"/>
      <c r="T69" s="36"/>
      <c r="U69" s="36"/>
      <c r="V69" s="36"/>
      <c r="W69" s="36"/>
      <c r="X69" s="36"/>
      <c r="Y69" s="36"/>
      <c r="Z69" s="36"/>
    </row>
    <row r="70" spans="1:29" s="2" customFormat="1" ht="22.5" customHeight="1">
      <c r="A70" s="720" t="s">
        <v>681</v>
      </c>
      <c r="B70" s="808"/>
      <c r="C70" s="808"/>
      <c r="D70" s="808"/>
      <c r="E70" s="658"/>
      <c r="F70" s="2507"/>
      <c r="G70" s="2507"/>
      <c r="H70" s="2507"/>
      <c r="I70" s="1458" t="s">
        <v>445</v>
      </c>
      <c r="J70" s="2508"/>
      <c r="K70" s="1460"/>
      <c r="L70" s="2509"/>
      <c r="M70" s="2509"/>
      <c r="N70" s="2509"/>
      <c r="O70" s="2509"/>
      <c r="P70" s="2509"/>
      <c r="Q70" s="2509"/>
      <c r="R70" s="2510"/>
      <c r="S70" s="3"/>
      <c r="T70" s="36"/>
      <c r="U70" s="36"/>
      <c r="V70" s="36"/>
      <c r="W70" s="36"/>
      <c r="X70" s="36"/>
      <c r="Y70" s="36"/>
      <c r="Z70" s="36"/>
    </row>
    <row r="71" spans="1:29" s="2" customFormat="1" ht="11.25">
      <c r="A71" s="351"/>
      <c r="B71" s="265"/>
      <c r="C71" s="265"/>
      <c r="D71" s="265"/>
      <c r="E71" s="265"/>
      <c r="F71" s="265"/>
      <c r="G71" s="351"/>
      <c r="H71" s="265"/>
      <c r="I71" s="265"/>
      <c r="J71" s="265"/>
      <c r="K71" s="265"/>
      <c r="L71" s="265"/>
      <c r="M71" s="265"/>
      <c r="N71" s="265"/>
      <c r="O71" s="265"/>
      <c r="P71" s="265"/>
      <c r="Q71" s="265"/>
      <c r="R71" s="265"/>
      <c r="S71" s="36"/>
      <c r="T71" s="36"/>
      <c r="U71" s="36"/>
      <c r="V71" s="36"/>
      <c r="W71" s="36"/>
      <c r="X71" s="36"/>
      <c r="Y71" s="36"/>
      <c r="Z71" s="36"/>
    </row>
    <row r="72" spans="1:29" ht="21" customHeight="1">
      <c r="A72" s="343" t="s">
        <v>682</v>
      </c>
      <c r="B72" s="342"/>
      <c r="C72" s="342"/>
      <c r="D72" s="342"/>
      <c r="E72" s="3"/>
      <c r="F72" s="348"/>
      <c r="G72" s="352"/>
      <c r="H72" s="352"/>
      <c r="I72" s="352"/>
      <c r="J72" s="352"/>
      <c r="K72" s="352"/>
      <c r="L72" s="352"/>
      <c r="M72" s="352"/>
      <c r="N72" s="352"/>
      <c r="O72" s="352"/>
      <c r="P72" s="352"/>
      <c r="Q72" s="352"/>
      <c r="R72" s="352"/>
      <c r="S72" s="3"/>
      <c r="T72" s="41"/>
      <c r="U72" s="41"/>
      <c r="V72" s="41"/>
      <c r="W72" s="353"/>
      <c r="X72" s="41"/>
      <c r="Y72" s="3"/>
      <c r="Z72" s="3"/>
    </row>
    <row r="73" spans="1:29" ht="44.25" customHeight="1">
      <c r="A73" s="1366" t="s">
        <v>1018</v>
      </c>
      <c r="B73" s="1366"/>
      <c r="C73" s="1366"/>
      <c r="D73" s="1366"/>
      <c r="E73" s="1366"/>
      <c r="F73" s="1366"/>
      <c r="G73" s="1366"/>
      <c r="H73" s="1366"/>
      <c r="I73" s="1366"/>
      <c r="J73" s="1366"/>
      <c r="K73" s="1366"/>
      <c r="L73" s="1366"/>
      <c r="M73" s="1366"/>
      <c r="N73" s="1366"/>
      <c r="O73" s="1366"/>
      <c r="P73" s="1366"/>
      <c r="Q73" s="1366"/>
      <c r="R73" s="1366"/>
      <c r="S73" s="1366"/>
      <c r="T73" s="1366"/>
      <c r="U73" s="1366"/>
      <c r="V73" s="1366"/>
      <c r="W73" s="1366"/>
      <c r="X73" s="1366"/>
      <c r="Y73" s="1366"/>
      <c r="Z73" s="1366"/>
    </row>
    <row r="74" spans="1:29" ht="60" customHeight="1">
      <c r="A74" s="1428" t="s">
        <v>684</v>
      </c>
      <c r="B74" s="1430" t="s">
        <v>685</v>
      </c>
      <c r="C74" s="1431"/>
      <c r="D74" s="1431"/>
      <c r="E74" s="1431"/>
      <c r="F74" s="1432"/>
      <c r="G74" s="1436" t="s">
        <v>686</v>
      </c>
      <c r="H74" s="1437"/>
      <c r="I74" s="1437"/>
      <c r="J74" s="1437"/>
      <c r="K74" s="1438"/>
      <c r="L74" s="1430" t="s">
        <v>687</v>
      </c>
      <c r="M74" s="1432"/>
      <c r="N74" s="1442" t="s">
        <v>688</v>
      </c>
      <c r="O74" s="1445" t="s">
        <v>689</v>
      </c>
      <c r="P74" s="1445" t="s">
        <v>690</v>
      </c>
      <c r="Q74" s="1447" t="s">
        <v>691</v>
      </c>
      <c r="R74" s="1448"/>
      <c r="S74" s="1448"/>
      <c r="T74" s="1448"/>
      <c r="U74" s="1449"/>
      <c r="V74" s="2083" t="s">
        <v>692</v>
      </c>
      <c r="W74" s="2084"/>
      <c r="X74" s="2084"/>
      <c r="Y74" s="2084"/>
      <c r="Z74" s="2085"/>
      <c r="AA74" s="2065" t="s">
        <v>999</v>
      </c>
      <c r="AB74" s="2066"/>
      <c r="AC74" s="2067"/>
    </row>
    <row r="75" spans="1:29" ht="21.75" customHeight="1">
      <c r="A75" s="1429"/>
      <c r="B75" s="1433"/>
      <c r="C75" s="1434"/>
      <c r="D75" s="1434"/>
      <c r="E75" s="1434"/>
      <c r="F75" s="1435"/>
      <c r="G75" s="1439"/>
      <c r="H75" s="1440"/>
      <c r="I75" s="1440"/>
      <c r="J75" s="1440"/>
      <c r="K75" s="1441"/>
      <c r="L75" s="1433"/>
      <c r="M75" s="1435"/>
      <c r="N75" s="1443"/>
      <c r="O75" s="1446"/>
      <c r="P75" s="1446"/>
      <c r="Q75" s="1419" t="s">
        <v>694</v>
      </c>
      <c r="R75" s="1420"/>
      <c r="S75" s="1419" t="s">
        <v>695</v>
      </c>
      <c r="T75" s="1420"/>
      <c r="U75" s="354" t="s">
        <v>28</v>
      </c>
      <c r="V75" s="2086"/>
      <c r="W75" s="2087"/>
      <c r="X75" s="2087"/>
      <c r="Y75" s="2087"/>
      <c r="Z75" s="2088"/>
      <c r="AA75" s="2068"/>
      <c r="AB75" s="2069"/>
      <c r="AC75" s="2070"/>
    </row>
    <row r="76" spans="1:29" s="299" customFormat="1" ht="15" customHeight="1">
      <c r="A76" s="1391">
        <v>1</v>
      </c>
      <c r="B76" s="2511"/>
      <c r="C76" s="2512"/>
      <c r="D76" s="2512"/>
      <c r="E76" s="2512"/>
      <c r="F76" s="2513"/>
      <c r="G76" s="2514"/>
      <c r="H76" s="2512"/>
      <c r="I76" s="2512"/>
      <c r="J76" s="2512"/>
      <c r="K76" s="2513"/>
      <c r="L76" s="2515"/>
      <c r="M76" s="2516"/>
      <c r="N76" s="2517"/>
      <c r="O76" s="2517"/>
      <c r="P76" s="2517"/>
      <c r="Q76" s="2518" t="str">
        <f>IFERROR(VLOOKUP(U76,リスト!$AW$1:$AY$44,2,0),"")</f>
        <v/>
      </c>
      <c r="R76" s="2519"/>
      <c r="S76" s="2518" t="str">
        <f>IFERROR(VLOOKUP(U76,リスト!$AW$1:$AY$44,3,0),"")</f>
        <v/>
      </c>
      <c r="T76" s="2519"/>
      <c r="U76" s="476"/>
      <c r="V76" s="2520"/>
      <c r="W76" s="2521"/>
      <c r="X76" s="2521"/>
      <c r="Y76" s="2521"/>
      <c r="Z76" s="2522"/>
      <c r="AA76" s="2587"/>
      <c r="AB76" s="2588"/>
      <c r="AC76" s="2588"/>
    </row>
    <row r="77" spans="1:29" s="299" customFormat="1" ht="15" customHeight="1">
      <c r="A77" s="1392"/>
      <c r="B77" s="1394"/>
      <c r="C77" s="1349"/>
      <c r="D77" s="1349"/>
      <c r="E77" s="1349"/>
      <c r="F77" s="1350"/>
      <c r="G77" s="1348"/>
      <c r="H77" s="1349"/>
      <c r="I77" s="1349"/>
      <c r="J77" s="1349"/>
      <c r="K77" s="1350"/>
      <c r="L77" s="1356"/>
      <c r="M77" s="1357"/>
      <c r="N77" s="1359"/>
      <c r="O77" s="1359"/>
      <c r="P77" s="1359"/>
      <c r="Q77" s="1361" t="str">
        <f>IFERROR(VLOOKUP(U77,リスト!$AW$1:$AY$44,2,0),"")</f>
        <v/>
      </c>
      <c r="R77" s="1362"/>
      <c r="S77" s="2078" t="str">
        <f>IFERROR(VLOOKUP(U77,リスト!$AW$1:$AY$44,3,0),"")</f>
        <v/>
      </c>
      <c r="T77" s="2080"/>
      <c r="U77" s="87"/>
      <c r="V77" s="1383"/>
      <c r="W77" s="1384"/>
      <c r="X77" s="1384"/>
      <c r="Y77" s="1384"/>
      <c r="Z77" s="1385"/>
      <c r="AA77" s="2255"/>
      <c r="AB77" s="2256"/>
      <c r="AC77" s="2256"/>
    </row>
    <row r="78" spans="1:29" s="299" customFormat="1" ht="15" customHeight="1">
      <c r="A78" s="1392"/>
      <c r="B78" s="1394"/>
      <c r="C78" s="1349"/>
      <c r="D78" s="1349"/>
      <c r="E78" s="1349"/>
      <c r="F78" s="1350"/>
      <c r="G78" s="1348"/>
      <c r="H78" s="1349"/>
      <c r="I78" s="1349"/>
      <c r="J78" s="1349"/>
      <c r="K78" s="1350"/>
      <c r="L78" s="1356"/>
      <c r="M78" s="1357"/>
      <c r="N78" s="1359"/>
      <c r="O78" s="1359"/>
      <c r="P78" s="1359"/>
      <c r="Q78" s="1361" t="str">
        <f>IFERROR(VLOOKUP(U78,リスト!$AW$1:$AY$44,2,0),"")</f>
        <v/>
      </c>
      <c r="R78" s="1362"/>
      <c r="S78" s="2078" t="str">
        <f>IFERROR(VLOOKUP(U78,リスト!$AW$1:$AY$44,3,0),"")</f>
        <v/>
      </c>
      <c r="T78" s="2080"/>
      <c r="U78" s="87"/>
      <c r="V78" s="1383"/>
      <c r="W78" s="1384"/>
      <c r="X78" s="1384"/>
      <c r="Y78" s="1384"/>
      <c r="Z78" s="1385"/>
      <c r="AA78" s="2255"/>
      <c r="AB78" s="2256"/>
      <c r="AC78" s="2256"/>
    </row>
    <row r="79" spans="1:29" s="299" customFormat="1" ht="15" customHeight="1">
      <c r="A79" s="1392"/>
      <c r="B79" s="1394"/>
      <c r="C79" s="1349"/>
      <c r="D79" s="1349"/>
      <c r="E79" s="1349"/>
      <c r="F79" s="1350"/>
      <c r="G79" s="1348"/>
      <c r="H79" s="1349"/>
      <c r="I79" s="1349"/>
      <c r="J79" s="1349"/>
      <c r="K79" s="1350"/>
      <c r="L79" s="1356"/>
      <c r="M79" s="1357"/>
      <c r="N79" s="1359"/>
      <c r="O79" s="1359"/>
      <c r="P79" s="1359"/>
      <c r="Q79" s="1361" t="str">
        <f>IFERROR(VLOOKUP(U79,リスト!$AW$1:$AY$44,2,0),"")</f>
        <v/>
      </c>
      <c r="R79" s="1362"/>
      <c r="S79" s="2078" t="str">
        <f>IFERROR(VLOOKUP(U79,リスト!$AW$1:$AY$44,3,0),"")</f>
        <v/>
      </c>
      <c r="T79" s="2080"/>
      <c r="U79" s="87"/>
      <c r="V79" s="1383"/>
      <c r="W79" s="1384"/>
      <c r="X79" s="1384"/>
      <c r="Y79" s="1384"/>
      <c r="Z79" s="1385"/>
      <c r="AA79" s="2255"/>
      <c r="AB79" s="2256"/>
      <c r="AC79" s="2256"/>
    </row>
    <row r="80" spans="1:29" s="299" customFormat="1" ht="15" customHeight="1">
      <c r="A80" s="1392"/>
      <c r="B80" s="1394"/>
      <c r="C80" s="1349"/>
      <c r="D80" s="1349"/>
      <c r="E80" s="1349"/>
      <c r="F80" s="1350"/>
      <c r="G80" s="1348"/>
      <c r="H80" s="1349"/>
      <c r="I80" s="1349"/>
      <c r="J80" s="1349"/>
      <c r="K80" s="1350"/>
      <c r="L80" s="1356"/>
      <c r="M80" s="1357"/>
      <c r="N80" s="1359"/>
      <c r="O80" s="1359"/>
      <c r="P80" s="1359"/>
      <c r="Q80" s="1361" t="str">
        <f>IFERROR(VLOOKUP(U80,リスト!$AW$1:$AY$44,2,0),"")</f>
        <v/>
      </c>
      <c r="R80" s="1362"/>
      <c r="S80" s="2078" t="str">
        <f>IFERROR(VLOOKUP(U80,リスト!$AW$1:$AY$44,3,0),"")</f>
        <v/>
      </c>
      <c r="T80" s="2080"/>
      <c r="U80" s="87"/>
      <c r="V80" s="1383"/>
      <c r="W80" s="1384"/>
      <c r="X80" s="1384"/>
      <c r="Y80" s="1384"/>
      <c r="Z80" s="1385"/>
      <c r="AA80" s="2255"/>
      <c r="AB80" s="2256"/>
      <c r="AC80" s="2256"/>
    </row>
    <row r="81" spans="1:29" s="299" customFormat="1" ht="15" customHeight="1">
      <c r="A81" s="1411"/>
      <c r="B81" s="1285"/>
      <c r="C81" s="1286"/>
      <c r="D81" s="1286"/>
      <c r="E81" s="1286"/>
      <c r="F81" s="1414"/>
      <c r="G81" s="1415"/>
      <c r="H81" s="1286"/>
      <c r="I81" s="1286"/>
      <c r="J81" s="1286"/>
      <c r="K81" s="1414"/>
      <c r="L81" s="367"/>
      <c r="M81" s="368" t="s">
        <v>418</v>
      </c>
      <c r="N81" s="1416"/>
      <c r="O81" s="1416"/>
      <c r="P81" s="1416"/>
      <c r="Q81" s="1363" t="str">
        <f>IFERROR(VLOOKUP(U81,リスト!$AW$1:$AY$44,2,0),"")</f>
        <v/>
      </c>
      <c r="R81" s="1413"/>
      <c r="S81" s="2081" t="str">
        <f>IFERROR(VLOOKUP(U81,リスト!$AW$1:$AY$44,3,0),"")</f>
        <v/>
      </c>
      <c r="T81" s="2082"/>
      <c r="U81" s="88"/>
      <c r="V81" s="1606"/>
      <c r="W81" s="1550"/>
      <c r="X81" s="1550"/>
      <c r="Y81" s="1550"/>
      <c r="Z81" s="1607"/>
      <c r="AA81" s="2255"/>
      <c r="AB81" s="2256"/>
      <c r="AC81" s="2256"/>
    </row>
    <row r="82" spans="1:29" s="299" customFormat="1" ht="15" customHeight="1">
      <c r="A82" s="1391">
        <v>2</v>
      </c>
      <c r="B82" s="2511"/>
      <c r="C82" s="2512"/>
      <c r="D82" s="2512"/>
      <c r="E82" s="2512"/>
      <c r="F82" s="2513"/>
      <c r="G82" s="2514"/>
      <c r="H82" s="2512"/>
      <c r="I82" s="2512"/>
      <c r="J82" s="2512"/>
      <c r="K82" s="2513"/>
      <c r="L82" s="2515"/>
      <c r="M82" s="2516"/>
      <c r="N82" s="2517"/>
      <c r="O82" s="2517"/>
      <c r="P82" s="2517"/>
      <c r="Q82" s="2523" t="str">
        <f>IFERROR(VLOOKUP(U82,リスト!$AW$1:$AY$44,2,0),"")</f>
        <v/>
      </c>
      <c r="R82" s="2524"/>
      <c r="S82" s="2518" t="str">
        <f>IFERROR(VLOOKUP(U82,リスト!$AW$1:$AY$44,3,0),"")</f>
        <v/>
      </c>
      <c r="T82" s="2519"/>
      <c r="U82" s="86"/>
      <c r="V82" s="2520"/>
      <c r="W82" s="2521"/>
      <c r="X82" s="2521"/>
      <c r="Y82" s="2521"/>
      <c r="Z82" s="2522"/>
      <c r="AA82" s="2587"/>
      <c r="AB82" s="2588"/>
      <c r="AC82" s="2588"/>
    </row>
    <row r="83" spans="1:29" s="299" customFormat="1" ht="15" customHeight="1">
      <c r="A83" s="1392"/>
      <c r="B83" s="1394"/>
      <c r="C83" s="1349"/>
      <c r="D83" s="1349"/>
      <c r="E83" s="1349"/>
      <c r="F83" s="1350"/>
      <c r="G83" s="1348"/>
      <c r="H83" s="1349"/>
      <c r="I83" s="1349"/>
      <c r="J83" s="1349"/>
      <c r="K83" s="1350"/>
      <c r="L83" s="1356"/>
      <c r="M83" s="1357"/>
      <c r="N83" s="1359"/>
      <c r="O83" s="1359"/>
      <c r="P83" s="1359"/>
      <c r="Q83" s="1361" t="str">
        <f>IFERROR(VLOOKUP(U83,リスト!$AW$1:$AY$44,2,0),"")</f>
        <v/>
      </c>
      <c r="R83" s="1362"/>
      <c r="S83" s="2078" t="str">
        <f>IFERROR(VLOOKUP(U83,リスト!$AW$1:$AY$44,3,0),"")</f>
        <v/>
      </c>
      <c r="T83" s="2080"/>
      <c r="U83" s="87"/>
      <c r="V83" s="1383"/>
      <c r="W83" s="1384"/>
      <c r="X83" s="1384"/>
      <c r="Y83" s="1384"/>
      <c r="Z83" s="1385"/>
      <c r="AA83" s="2255"/>
      <c r="AB83" s="2256"/>
      <c r="AC83" s="2256"/>
    </row>
    <row r="84" spans="1:29" s="299" customFormat="1" ht="15" customHeight="1">
      <c r="A84" s="1392"/>
      <c r="B84" s="1394"/>
      <c r="C84" s="1349"/>
      <c r="D84" s="1349"/>
      <c r="E84" s="1349"/>
      <c r="F84" s="1350"/>
      <c r="G84" s="1348"/>
      <c r="H84" s="1349"/>
      <c r="I84" s="1349"/>
      <c r="J84" s="1349"/>
      <c r="K84" s="1350"/>
      <c r="L84" s="1356"/>
      <c r="M84" s="1357"/>
      <c r="N84" s="1359"/>
      <c r="O84" s="1359"/>
      <c r="P84" s="1359"/>
      <c r="Q84" s="1361" t="str">
        <f>IFERROR(VLOOKUP(U84,リスト!$AW$1:$AY$44,2,0),"")</f>
        <v/>
      </c>
      <c r="R84" s="1362"/>
      <c r="S84" s="2078" t="str">
        <f>IFERROR(VLOOKUP(U84,リスト!$AW$1:$AY$44,3,0),"")</f>
        <v/>
      </c>
      <c r="T84" s="2080"/>
      <c r="U84" s="87"/>
      <c r="V84" s="1383"/>
      <c r="W84" s="1384"/>
      <c r="X84" s="1384"/>
      <c r="Y84" s="1384"/>
      <c r="Z84" s="1385"/>
      <c r="AA84" s="2255"/>
      <c r="AB84" s="2256"/>
      <c r="AC84" s="2256"/>
    </row>
    <row r="85" spans="1:29" s="299" customFormat="1" ht="15" customHeight="1">
      <c r="A85" s="1392"/>
      <c r="B85" s="1394"/>
      <c r="C85" s="1349"/>
      <c r="D85" s="1349"/>
      <c r="E85" s="1349"/>
      <c r="F85" s="1350"/>
      <c r="G85" s="1348"/>
      <c r="H85" s="1349"/>
      <c r="I85" s="1349"/>
      <c r="J85" s="1349"/>
      <c r="K85" s="1350"/>
      <c r="L85" s="1356"/>
      <c r="M85" s="1357"/>
      <c r="N85" s="1359"/>
      <c r="O85" s="1359"/>
      <c r="P85" s="1359"/>
      <c r="Q85" s="1361" t="str">
        <f>IFERROR(VLOOKUP(U85,リスト!$AW$1:$AY$44,2,0),"")</f>
        <v/>
      </c>
      <c r="R85" s="1362"/>
      <c r="S85" s="2078" t="str">
        <f>IFERROR(VLOOKUP(U85,リスト!$AW$1:$AY$44,3,0),"")</f>
        <v/>
      </c>
      <c r="T85" s="2080"/>
      <c r="U85" s="87"/>
      <c r="V85" s="1383"/>
      <c r="W85" s="1384"/>
      <c r="X85" s="1384"/>
      <c r="Y85" s="1384"/>
      <c r="Z85" s="1385"/>
      <c r="AA85" s="2255"/>
      <c r="AB85" s="2256"/>
      <c r="AC85" s="2256"/>
    </row>
    <row r="86" spans="1:29" s="299" customFormat="1" ht="15" customHeight="1">
      <c r="A86" s="1392"/>
      <c r="B86" s="1394"/>
      <c r="C86" s="1349"/>
      <c r="D86" s="1349"/>
      <c r="E86" s="1349"/>
      <c r="F86" s="1350"/>
      <c r="G86" s="1348"/>
      <c r="H86" s="1349"/>
      <c r="I86" s="1349"/>
      <c r="J86" s="1349"/>
      <c r="K86" s="1350"/>
      <c r="L86" s="1356"/>
      <c r="M86" s="1357"/>
      <c r="N86" s="1359"/>
      <c r="O86" s="1359"/>
      <c r="P86" s="1359"/>
      <c r="Q86" s="1361" t="str">
        <f>IFERROR(VLOOKUP(U86,リスト!$AW$1:$AY$44,2,0),"")</f>
        <v/>
      </c>
      <c r="R86" s="1362"/>
      <c r="S86" s="2078" t="str">
        <f>IFERROR(VLOOKUP(U86,リスト!$AW$1:$AY$44,3,0),"")</f>
        <v/>
      </c>
      <c r="T86" s="2080"/>
      <c r="U86" s="87"/>
      <c r="V86" s="1383"/>
      <c r="W86" s="1384"/>
      <c r="X86" s="1384"/>
      <c r="Y86" s="1384"/>
      <c r="Z86" s="1385"/>
      <c r="AA86" s="2255"/>
      <c r="AB86" s="2256"/>
      <c r="AC86" s="2256"/>
    </row>
    <row r="87" spans="1:29" s="299" customFormat="1" ht="15" customHeight="1">
      <c r="A87" s="1411"/>
      <c r="B87" s="1285"/>
      <c r="C87" s="1286"/>
      <c r="D87" s="1286"/>
      <c r="E87" s="1286"/>
      <c r="F87" s="1414"/>
      <c r="G87" s="1415"/>
      <c r="H87" s="1286"/>
      <c r="I87" s="1286"/>
      <c r="J87" s="1286"/>
      <c r="K87" s="1414"/>
      <c r="L87" s="367"/>
      <c r="M87" s="368" t="s">
        <v>418</v>
      </c>
      <c r="N87" s="1416"/>
      <c r="O87" s="1416"/>
      <c r="P87" s="1416"/>
      <c r="Q87" s="1363" t="str">
        <f>IFERROR(VLOOKUP(U87,リスト!$AW$1:$AY$44,2,0),"")</f>
        <v/>
      </c>
      <c r="R87" s="1413"/>
      <c r="S87" s="2081" t="str">
        <f>IFERROR(VLOOKUP(U87,リスト!$AW$1:$AY$44,3,0),"")</f>
        <v/>
      </c>
      <c r="T87" s="2082"/>
      <c r="U87" s="88"/>
      <c r="V87" s="1606"/>
      <c r="W87" s="1550"/>
      <c r="X87" s="1550"/>
      <c r="Y87" s="1550"/>
      <c r="Z87" s="1607"/>
      <c r="AA87" s="2255"/>
      <c r="AB87" s="2256"/>
      <c r="AC87" s="2256"/>
    </row>
    <row r="88" spans="1:29" s="299" customFormat="1" ht="15" customHeight="1">
      <c r="A88" s="1391">
        <v>3</v>
      </c>
      <c r="B88" s="2511"/>
      <c r="C88" s="2512"/>
      <c r="D88" s="2512"/>
      <c r="E88" s="2512"/>
      <c r="F88" s="2513"/>
      <c r="G88" s="2514"/>
      <c r="H88" s="2512"/>
      <c r="I88" s="2512"/>
      <c r="J88" s="2512"/>
      <c r="K88" s="2513"/>
      <c r="L88" s="2515"/>
      <c r="M88" s="2516"/>
      <c r="N88" s="2517"/>
      <c r="O88" s="2517"/>
      <c r="P88" s="2517"/>
      <c r="Q88" s="2523" t="str">
        <f>IFERROR(VLOOKUP(U88,リスト!$AW$1:$AY$44,2,0),"")</f>
        <v/>
      </c>
      <c r="R88" s="2524"/>
      <c r="S88" s="2518" t="str">
        <f>IFERROR(VLOOKUP(U88,リスト!$AW$1:$AY$44,3,0),"")</f>
        <v/>
      </c>
      <c r="T88" s="2519"/>
      <c r="U88" s="86"/>
      <c r="V88" s="2520"/>
      <c r="W88" s="2521"/>
      <c r="X88" s="2521"/>
      <c r="Y88" s="2521"/>
      <c r="Z88" s="2522"/>
      <c r="AA88" s="2587"/>
      <c r="AB88" s="2588"/>
      <c r="AC88" s="2588"/>
    </row>
    <row r="89" spans="1:29" s="299" customFormat="1" ht="15" customHeight="1">
      <c r="A89" s="1392"/>
      <c r="B89" s="1394"/>
      <c r="C89" s="1349"/>
      <c r="D89" s="1349"/>
      <c r="E89" s="1349"/>
      <c r="F89" s="1350"/>
      <c r="G89" s="1348"/>
      <c r="H89" s="1349"/>
      <c r="I89" s="1349"/>
      <c r="J89" s="1349"/>
      <c r="K89" s="1350"/>
      <c r="L89" s="1356"/>
      <c r="M89" s="1357"/>
      <c r="N89" s="1359"/>
      <c r="O89" s="1359"/>
      <c r="P89" s="1359"/>
      <c r="Q89" s="1361" t="str">
        <f>IFERROR(VLOOKUP(U89,リスト!$AW$1:$AY$44,2,0),"")</f>
        <v/>
      </c>
      <c r="R89" s="1362"/>
      <c r="S89" s="2078" t="str">
        <f>IFERROR(VLOOKUP(U89,リスト!$AW$1:$AY$44,3,0),"")</f>
        <v/>
      </c>
      <c r="T89" s="2080"/>
      <c r="U89" s="87"/>
      <c r="V89" s="1383"/>
      <c r="W89" s="1384"/>
      <c r="X89" s="1384"/>
      <c r="Y89" s="1384"/>
      <c r="Z89" s="1385"/>
      <c r="AA89" s="2255"/>
      <c r="AB89" s="2256"/>
      <c r="AC89" s="2256"/>
    </row>
    <row r="90" spans="1:29" s="299" customFormat="1" ht="15" customHeight="1">
      <c r="A90" s="1392"/>
      <c r="B90" s="1394"/>
      <c r="C90" s="1349"/>
      <c r="D90" s="1349"/>
      <c r="E90" s="1349"/>
      <c r="F90" s="1350"/>
      <c r="G90" s="1348"/>
      <c r="H90" s="1349"/>
      <c r="I90" s="1349"/>
      <c r="J90" s="1349"/>
      <c r="K90" s="1350"/>
      <c r="L90" s="1356"/>
      <c r="M90" s="1357"/>
      <c r="N90" s="1359"/>
      <c r="O90" s="1359"/>
      <c r="P90" s="1359"/>
      <c r="Q90" s="1361" t="str">
        <f>IFERROR(VLOOKUP(U90,リスト!$AW$1:$AY$44,2,0),"")</f>
        <v/>
      </c>
      <c r="R90" s="1362"/>
      <c r="S90" s="2078" t="str">
        <f>IFERROR(VLOOKUP(U90,リスト!$AW$1:$AY$44,3,0),"")</f>
        <v/>
      </c>
      <c r="T90" s="2080"/>
      <c r="U90" s="87"/>
      <c r="V90" s="1383"/>
      <c r="W90" s="1384"/>
      <c r="X90" s="1384"/>
      <c r="Y90" s="1384"/>
      <c r="Z90" s="1385"/>
      <c r="AA90" s="2255"/>
      <c r="AB90" s="2256"/>
      <c r="AC90" s="2256"/>
    </row>
    <row r="91" spans="1:29" s="299" customFormat="1" ht="15" customHeight="1">
      <c r="A91" s="1392"/>
      <c r="B91" s="1394"/>
      <c r="C91" s="1349"/>
      <c r="D91" s="1349"/>
      <c r="E91" s="1349"/>
      <c r="F91" s="1350"/>
      <c r="G91" s="1348"/>
      <c r="H91" s="1349"/>
      <c r="I91" s="1349"/>
      <c r="J91" s="1349"/>
      <c r="K91" s="1350"/>
      <c r="L91" s="1356"/>
      <c r="M91" s="1357"/>
      <c r="N91" s="1359"/>
      <c r="O91" s="1359"/>
      <c r="P91" s="1359"/>
      <c r="Q91" s="1361" t="str">
        <f>IFERROR(VLOOKUP(U91,リスト!$AW$1:$AY$44,2,0),"")</f>
        <v/>
      </c>
      <c r="R91" s="1362"/>
      <c r="S91" s="2078" t="str">
        <f>IFERROR(VLOOKUP(U91,リスト!$AW$1:$AY$44,3,0),"")</f>
        <v/>
      </c>
      <c r="T91" s="2080"/>
      <c r="U91" s="87"/>
      <c r="V91" s="1383"/>
      <c r="W91" s="1384"/>
      <c r="X91" s="1384"/>
      <c r="Y91" s="1384"/>
      <c r="Z91" s="1385"/>
      <c r="AA91" s="2255"/>
      <c r="AB91" s="2256"/>
      <c r="AC91" s="2256"/>
    </row>
    <row r="92" spans="1:29" s="299" customFormat="1" ht="15" customHeight="1">
      <c r="A92" s="1392"/>
      <c r="B92" s="1394"/>
      <c r="C92" s="1349"/>
      <c r="D92" s="1349"/>
      <c r="E92" s="1349"/>
      <c r="F92" s="1350"/>
      <c r="G92" s="1348"/>
      <c r="H92" s="1349"/>
      <c r="I92" s="1349"/>
      <c r="J92" s="1349"/>
      <c r="K92" s="1350"/>
      <c r="L92" s="1356"/>
      <c r="M92" s="1357"/>
      <c r="N92" s="1359"/>
      <c r="O92" s="1359"/>
      <c r="P92" s="1359"/>
      <c r="Q92" s="1361" t="str">
        <f>IFERROR(VLOOKUP(U92,リスト!$AW$1:$AY$44,2,0),"")</f>
        <v/>
      </c>
      <c r="R92" s="1362"/>
      <c r="S92" s="2078" t="str">
        <f>IFERROR(VLOOKUP(U92,リスト!$AW$1:$AY$44,3,0),"")</f>
        <v/>
      </c>
      <c r="T92" s="2080"/>
      <c r="U92" s="87"/>
      <c r="V92" s="1383"/>
      <c r="W92" s="1384"/>
      <c r="X92" s="1384"/>
      <c r="Y92" s="1384"/>
      <c r="Z92" s="1385"/>
      <c r="AA92" s="2255"/>
      <c r="AB92" s="2256"/>
      <c r="AC92" s="2256"/>
    </row>
    <row r="93" spans="1:29" s="299" customFormat="1" ht="15" customHeight="1">
      <c r="A93" s="1411"/>
      <c r="B93" s="1285"/>
      <c r="C93" s="1286"/>
      <c r="D93" s="1286"/>
      <c r="E93" s="1286"/>
      <c r="F93" s="1414"/>
      <c r="G93" s="1415"/>
      <c r="H93" s="1286"/>
      <c r="I93" s="1286"/>
      <c r="J93" s="1286"/>
      <c r="K93" s="1414"/>
      <c r="L93" s="367"/>
      <c r="M93" s="368" t="s">
        <v>418</v>
      </c>
      <c r="N93" s="1416"/>
      <c r="O93" s="1416"/>
      <c r="P93" s="1416"/>
      <c r="Q93" s="1363" t="str">
        <f>IFERROR(VLOOKUP(U93,リスト!$AW$1:$AY$44,2,0),"")</f>
        <v/>
      </c>
      <c r="R93" s="1413"/>
      <c r="S93" s="2081" t="str">
        <f>IFERROR(VLOOKUP(U93,リスト!$AW$1:$AY$44,3,0),"")</f>
        <v/>
      </c>
      <c r="T93" s="2082"/>
      <c r="U93" s="88"/>
      <c r="V93" s="1386"/>
      <c r="W93" s="1387"/>
      <c r="X93" s="1387"/>
      <c r="Y93" s="1387"/>
      <c r="Z93" s="1388"/>
      <c r="AA93" s="2255"/>
      <c r="AB93" s="2256"/>
      <c r="AC93" s="2256"/>
    </row>
    <row r="94" spans="1:29" s="299" customFormat="1" ht="15" customHeight="1">
      <c r="A94" s="1391">
        <v>4</v>
      </c>
      <c r="B94" s="2511"/>
      <c r="C94" s="2512"/>
      <c r="D94" s="2512"/>
      <c r="E94" s="2512"/>
      <c r="F94" s="2513"/>
      <c r="G94" s="2514"/>
      <c r="H94" s="2512"/>
      <c r="I94" s="2512"/>
      <c r="J94" s="2512"/>
      <c r="K94" s="2513"/>
      <c r="L94" s="2515"/>
      <c r="M94" s="2516"/>
      <c r="N94" s="2517"/>
      <c r="O94" s="2525"/>
      <c r="P94" s="2525"/>
      <c r="Q94" s="1361" t="str">
        <f>IFERROR(VLOOKUP(U94,リスト!$AW$1:$AY$44,2,0),"")</f>
        <v/>
      </c>
      <c r="R94" s="1365"/>
      <c r="S94" s="2078" t="str">
        <f>IFERROR(VLOOKUP(U94,リスト!$AW$1:$AY$44,3,0),"")</f>
        <v/>
      </c>
      <c r="T94" s="2079"/>
      <c r="U94" s="86"/>
      <c r="V94" s="2520"/>
      <c r="W94" s="2521"/>
      <c r="X94" s="2521"/>
      <c r="Y94" s="2521"/>
      <c r="Z94" s="2522"/>
      <c r="AA94" s="2587"/>
      <c r="AB94" s="2588"/>
      <c r="AC94" s="2588"/>
    </row>
    <row r="95" spans="1:29" s="299" customFormat="1" ht="15" customHeight="1">
      <c r="A95" s="1392"/>
      <c r="B95" s="1394"/>
      <c r="C95" s="1349"/>
      <c r="D95" s="1349"/>
      <c r="E95" s="1349"/>
      <c r="F95" s="1350"/>
      <c r="G95" s="1348"/>
      <c r="H95" s="1349"/>
      <c r="I95" s="1349"/>
      <c r="J95" s="1349"/>
      <c r="K95" s="1350"/>
      <c r="L95" s="1356"/>
      <c r="M95" s="1357"/>
      <c r="N95" s="1359"/>
      <c r="O95" s="1407"/>
      <c r="P95" s="1407"/>
      <c r="Q95" s="1361" t="str">
        <f>IFERROR(VLOOKUP(U95,リスト!$AW$1:$AY$44,2,0),"")</f>
        <v/>
      </c>
      <c r="R95" s="1362"/>
      <c r="S95" s="2078" t="str">
        <f>IFERROR(VLOOKUP(U95,リスト!$AW$1:$AY$44,3,0),"")</f>
        <v/>
      </c>
      <c r="T95" s="2080"/>
      <c r="U95" s="87"/>
      <c r="V95" s="1383"/>
      <c r="W95" s="1384"/>
      <c r="X95" s="1384"/>
      <c r="Y95" s="1384"/>
      <c r="Z95" s="1385"/>
      <c r="AA95" s="2255"/>
      <c r="AB95" s="2256"/>
      <c r="AC95" s="2256"/>
    </row>
    <row r="96" spans="1:29" s="299" customFormat="1" ht="15" customHeight="1">
      <c r="A96" s="1392"/>
      <c r="B96" s="1394"/>
      <c r="C96" s="1349"/>
      <c r="D96" s="1349"/>
      <c r="E96" s="1349"/>
      <c r="F96" s="1350"/>
      <c r="G96" s="1348"/>
      <c r="H96" s="1349"/>
      <c r="I96" s="1349"/>
      <c r="J96" s="1349"/>
      <c r="K96" s="1350"/>
      <c r="L96" s="1356"/>
      <c r="M96" s="1357"/>
      <c r="N96" s="1359"/>
      <c r="O96" s="1407"/>
      <c r="P96" s="1407"/>
      <c r="Q96" s="1361" t="str">
        <f>IFERROR(VLOOKUP(U96,リスト!$AW$1:$AY$44,2,0),"")</f>
        <v/>
      </c>
      <c r="R96" s="1365"/>
      <c r="S96" s="2078" t="str">
        <f>IFERROR(VLOOKUP(U96,リスト!$AW$1:$AY$44,3,0),"")</f>
        <v/>
      </c>
      <c r="T96" s="2079"/>
      <c r="U96" s="87"/>
      <c r="V96" s="1383"/>
      <c r="W96" s="1384"/>
      <c r="X96" s="1384"/>
      <c r="Y96" s="1384"/>
      <c r="Z96" s="1385"/>
      <c r="AA96" s="2255"/>
      <c r="AB96" s="2256"/>
      <c r="AC96" s="2256"/>
    </row>
    <row r="97" spans="1:29" s="299" customFormat="1" ht="15" customHeight="1">
      <c r="A97" s="1392"/>
      <c r="B97" s="1394"/>
      <c r="C97" s="1349"/>
      <c r="D97" s="1349"/>
      <c r="E97" s="1349"/>
      <c r="F97" s="1350"/>
      <c r="G97" s="1348"/>
      <c r="H97" s="1349"/>
      <c r="I97" s="1349"/>
      <c r="J97" s="1349"/>
      <c r="K97" s="1350"/>
      <c r="L97" s="1356"/>
      <c r="M97" s="1357"/>
      <c r="N97" s="1359"/>
      <c r="O97" s="1407"/>
      <c r="P97" s="1407"/>
      <c r="Q97" s="1361" t="str">
        <f>IFERROR(VLOOKUP(U97,リスト!$AW$1:$AY$44,2,0),"")</f>
        <v/>
      </c>
      <c r="R97" s="1365"/>
      <c r="S97" s="2078" t="str">
        <f>IFERROR(VLOOKUP(U97,リスト!$AW$1:$AY$44,3,0),"")</f>
        <v/>
      </c>
      <c r="T97" s="2080"/>
      <c r="U97" s="87"/>
      <c r="V97" s="1383"/>
      <c r="W97" s="1384"/>
      <c r="X97" s="1384"/>
      <c r="Y97" s="1384"/>
      <c r="Z97" s="1385"/>
      <c r="AA97" s="2255"/>
      <c r="AB97" s="2256"/>
      <c r="AC97" s="2256"/>
    </row>
    <row r="98" spans="1:29" s="299" customFormat="1" ht="15" customHeight="1">
      <c r="A98" s="1392"/>
      <c r="B98" s="1394"/>
      <c r="C98" s="1349"/>
      <c r="D98" s="1349"/>
      <c r="E98" s="1349"/>
      <c r="F98" s="1350"/>
      <c r="G98" s="1348"/>
      <c r="H98" s="1349"/>
      <c r="I98" s="1349"/>
      <c r="J98" s="1349"/>
      <c r="K98" s="1350"/>
      <c r="L98" s="1356"/>
      <c r="M98" s="1357"/>
      <c r="N98" s="1359"/>
      <c r="O98" s="1407"/>
      <c r="P98" s="1407"/>
      <c r="Q98" s="1361" t="str">
        <f>IFERROR(VLOOKUP(U98,リスト!$AW$1:$AY$44,2,0),"")</f>
        <v/>
      </c>
      <c r="R98" s="1362"/>
      <c r="S98" s="2078" t="str">
        <f>IFERROR(VLOOKUP(U98,リスト!$AW$1:$AY$44,3,0),"")</f>
        <v/>
      </c>
      <c r="T98" s="2079"/>
      <c r="U98" s="87"/>
      <c r="V98" s="1383"/>
      <c r="W98" s="1384"/>
      <c r="X98" s="1384"/>
      <c r="Y98" s="1384"/>
      <c r="Z98" s="1385"/>
      <c r="AA98" s="2255"/>
      <c r="AB98" s="2256"/>
      <c r="AC98" s="2256"/>
    </row>
    <row r="99" spans="1:29" s="299" customFormat="1" ht="15" customHeight="1">
      <c r="A99" s="1411"/>
      <c r="B99" s="1412"/>
      <c r="C99" s="1352"/>
      <c r="D99" s="1352"/>
      <c r="E99" s="1352"/>
      <c r="F99" s="1353"/>
      <c r="G99" s="1351"/>
      <c r="H99" s="1352"/>
      <c r="I99" s="1352"/>
      <c r="J99" s="1352"/>
      <c r="K99" s="1353"/>
      <c r="L99" s="367"/>
      <c r="M99" s="368" t="s">
        <v>418</v>
      </c>
      <c r="N99" s="1360"/>
      <c r="O99" s="1408"/>
      <c r="P99" s="1408"/>
      <c r="Q99" s="1363" t="str">
        <f>IFERROR(VLOOKUP(U99,リスト!$AW$1:$AY$44,2,0),"")</f>
        <v/>
      </c>
      <c r="R99" s="1364"/>
      <c r="S99" s="2081" t="str">
        <f>IFERROR(VLOOKUP(U99,リスト!$AW$1:$AY$44,3,0),"")</f>
        <v/>
      </c>
      <c r="T99" s="2082"/>
      <c r="U99" s="88"/>
      <c r="V99" s="1386"/>
      <c r="W99" s="1387"/>
      <c r="X99" s="1387"/>
      <c r="Y99" s="1387"/>
      <c r="Z99" s="1388"/>
      <c r="AA99" s="2255"/>
      <c r="AB99" s="2256"/>
      <c r="AC99" s="2256"/>
    </row>
    <row r="100" spans="1:29" s="299" customFormat="1" ht="15" customHeight="1">
      <c r="A100" s="1391">
        <v>5</v>
      </c>
      <c r="B100" s="2511"/>
      <c r="C100" s="2512"/>
      <c r="D100" s="2512"/>
      <c r="E100" s="2512"/>
      <c r="F100" s="2513"/>
      <c r="G100" s="2514"/>
      <c r="H100" s="2512"/>
      <c r="I100" s="2512"/>
      <c r="J100" s="2512"/>
      <c r="K100" s="2513"/>
      <c r="L100" s="2515"/>
      <c r="M100" s="2516"/>
      <c r="N100" s="2517"/>
      <c r="O100" s="2525"/>
      <c r="P100" s="2525"/>
      <c r="Q100" s="1361" t="str">
        <f>IFERROR(VLOOKUP(U100,リスト!$AW$1:$AY$44,2,0),"")</f>
        <v/>
      </c>
      <c r="R100" s="1365"/>
      <c r="S100" s="2078" t="str">
        <f>IFERROR(VLOOKUP(U100,リスト!$AW$1:$AY$44,3,0),"")</f>
        <v/>
      </c>
      <c r="T100" s="2079"/>
      <c r="U100" s="86"/>
      <c r="V100" s="2520"/>
      <c r="W100" s="2521"/>
      <c r="X100" s="2521"/>
      <c r="Y100" s="2521"/>
      <c r="Z100" s="2522"/>
      <c r="AA100" s="2587"/>
      <c r="AB100" s="2588"/>
      <c r="AC100" s="2588"/>
    </row>
    <row r="101" spans="1:29" s="299" customFormat="1" ht="15" customHeight="1">
      <c r="A101" s="1392"/>
      <c r="B101" s="1394"/>
      <c r="C101" s="1349"/>
      <c r="D101" s="1349"/>
      <c r="E101" s="1349"/>
      <c r="F101" s="1350"/>
      <c r="G101" s="1348"/>
      <c r="H101" s="1349"/>
      <c r="I101" s="1349"/>
      <c r="J101" s="1349"/>
      <c r="K101" s="1350"/>
      <c r="L101" s="1356"/>
      <c r="M101" s="1357"/>
      <c r="N101" s="1359"/>
      <c r="O101" s="1407"/>
      <c r="P101" s="1407"/>
      <c r="Q101" s="1361" t="str">
        <f>IFERROR(VLOOKUP(U101,リスト!$AW$1:$AY$44,2,0),"")</f>
        <v/>
      </c>
      <c r="R101" s="1362"/>
      <c r="S101" s="2078" t="str">
        <f>IFERROR(VLOOKUP(U101,リスト!$AW$1:$AY$44,3,0),"")</f>
        <v/>
      </c>
      <c r="T101" s="2080"/>
      <c r="U101" s="87"/>
      <c r="V101" s="1383"/>
      <c r="W101" s="1384"/>
      <c r="X101" s="1384"/>
      <c r="Y101" s="1384"/>
      <c r="Z101" s="1385"/>
      <c r="AA101" s="2255"/>
      <c r="AB101" s="2256"/>
      <c r="AC101" s="2256"/>
    </row>
    <row r="102" spans="1:29" s="299" customFormat="1" ht="15" customHeight="1">
      <c r="A102" s="1392"/>
      <c r="B102" s="1394"/>
      <c r="C102" s="1349"/>
      <c r="D102" s="1349"/>
      <c r="E102" s="1349"/>
      <c r="F102" s="1350"/>
      <c r="G102" s="1348"/>
      <c r="H102" s="1349"/>
      <c r="I102" s="1349"/>
      <c r="J102" s="1349"/>
      <c r="K102" s="1350"/>
      <c r="L102" s="1356"/>
      <c r="M102" s="1357"/>
      <c r="N102" s="1359"/>
      <c r="O102" s="1407"/>
      <c r="P102" s="1407"/>
      <c r="Q102" s="1361" t="str">
        <f>IFERROR(VLOOKUP(U102,リスト!$AW$1:$AY$44,2,0),"")</f>
        <v/>
      </c>
      <c r="R102" s="1365"/>
      <c r="S102" s="2078" t="str">
        <f>IFERROR(VLOOKUP(U102,リスト!$AW$1:$AY$44,3,0),"")</f>
        <v/>
      </c>
      <c r="T102" s="2079"/>
      <c r="U102" s="87"/>
      <c r="V102" s="1383"/>
      <c r="W102" s="1384"/>
      <c r="X102" s="1384"/>
      <c r="Y102" s="1384"/>
      <c r="Z102" s="1385"/>
      <c r="AA102" s="2255"/>
      <c r="AB102" s="2256"/>
      <c r="AC102" s="2256"/>
    </row>
    <row r="103" spans="1:29" s="299" customFormat="1" ht="15" customHeight="1">
      <c r="A103" s="1392"/>
      <c r="B103" s="1394"/>
      <c r="C103" s="1349"/>
      <c r="D103" s="1349"/>
      <c r="E103" s="1349"/>
      <c r="F103" s="1350"/>
      <c r="G103" s="1348"/>
      <c r="H103" s="1349"/>
      <c r="I103" s="1349"/>
      <c r="J103" s="1349"/>
      <c r="K103" s="1350"/>
      <c r="L103" s="1356"/>
      <c r="M103" s="1357"/>
      <c r="N103" s="1359"/>
      <c r="O103" s="1407"/>
      <c r="P103" s="1407"/>
      <c r="Q103" s="1361" t="str">
        <f>IFERROR(VLOOKUP(U103,リスト!$AW$1:$AY$44,2,0),"")</f>
        <v/>
      </c>
      <c r="R103" s="1365"/>
      <c r="S103" s="2078" t="str">
        <f>IFERROR(VLOOKUP(U103,リスト!$AW$1:$AY$44,3,0),"")</f>
        <v/>
      </c>
      <c r="T103" s="2080"/>
      <c r="U103" s="87"/>
      <c r="V103" s="1383"/>
      <c r="W103" s="1384"/>
      <c r="X103" s="1384"/>
      <c r="Y103" s="1384"/>
      <c r="Z103" s="1385"/>
      <c r="AA103" s="2255"/>
      <c r="AB103" s="2256"/>
      <c r="AC103" s="2256"/>
    </row>
    <row r="104" spans="1:29" s="299" customFormat="1" ht="15" customHeight="1">
      <c r="A104" s="1392"/>
      <c r="B104" s="1394"/>
      <c r="C104" s="1349"/>
      <c r="D104" s="1349"/>
      <c r="E104" s="1349"/>
      <c r="F104" s="1350"/>
      <c r="G104" s="1348"/>
      <c r="H104" s="1349"/>
      <c r="I104" s="1349"/>
      <c r="J104" s="1349"/>
      <c r="K104" s="1350"/>
      <c r="L104" s="1356"/>
      <c r="M104" s="1357"/>
      <c r="N104" s="1359"/>
      <c r="O104" s="1407"/>
      <c r="P104" s="1407"/>
      <c r="Q104" s="1361" t="str">
        <f>IFERROR(VLOOKUP(U104,リスト!$AW$1:$AY$44,2,0),"")</f>
        <v/>
      </c>
      <c r="R104" s="1362"/>
      <c r="S104" s="2078" t="str">
        <f>IFERROR(VLOOKUP(U104,リスト!$AW$1:$AY$44,3,0),"")</f>
        <v/>
      </c>
      <c r="T104" s="2079"/>
      <c r="U104" s="87"/>
      <c r="V104" s="1383"/>
      <c r="W104" s="1384"/>
      <c r="X104" s="1384"/>
      <c r="Y104" s="1384"/>
      <c r="Z104" s="1385"/>
      <c r="AA104" s="2255"/>
      <c r="AB104" s="2256"/>
      <c r="AC104" s="2256"/>
    </row>
    <row r="105" spans="1:29" s="299" customFormat="1" ht="15" customHeight="1">
      <c r="A105" s="1411"/>
      <c r="B105" s="1412"/>
      <c r="C105" s="1352"/>
      <c r="D105" s="1352"/>
      <c r="E105" s="1352"/>
      <c r="F105" s="1353"/>
      <c r="G105" s="1351"/>
      <c r="H105" s="1352"/>
      <c r="I105" s="1352"/>
      <c r="J105" s="1352"/>
      <c r="K105" s="1353"/>
      <c r="L105" s="367"/>
      <c r="M105" s="368" t="s">
        <v>418</v>
      </c>
      <c r="N105" s="1360"/>
      <c r="O105" s="1408"/>
      <c r="P105" s="1408"/>
      <c r="Q105" s="1363" t="str">
        <f>IFERROR(VLOOKUP(U105,リスト!$AW$1:$AY$44,2,0),"")</f>
        <v/>
      </c>
      <c r="R105" s="1364"/>
      <c r="S105" s="2081" t="str">
        <f>IFERROR(VLOOKUP(U105,リスト!$AW$1:$AY$44,3,0),"")</f>
        <v/>
      </c>
      <c r="T105" s="2082"/>
      <c r="U105" s="88"/>
      <c r="V105" s="1386"/>
      <c r="W105" s="1387"/>
      <c r="X105" s="1387"/>
      <c r="Y105" s="1387"/>
      <c r="Z105" s="1388"/>
      <c r="AA105" s="2255"/>
      <c r="AB105" s="2256"/>
      <c r="AC105" s="2256"/>
    </row>
    <row r="106" spans="1:29" s="299" customFormat="1" ht="15" customHeight="1">
      <c r="A106" s="1391">
        <v>6</v>
      </c>
      <c r="B106" s="2511"/>
      <c r="C106" s="2512"/>
      <c r="D106" s="2512"/>
      <c r="E106" s="2512"/>
      <c r="F106" s="2513"/>
      <c r="G106" s="2514"/>
      <c r="H106" s="2512"/>
      <c r="I106" s="2512"/>
      <c r="J106" s="2512"/>
      <c r="K106" s="2513"/>
      <c r="L106" s="2515"/>
      <c r="M106" s="2516"/>
      <c r="N106" s="2517"/>
      <c r="O106" s="2525"/>
      <c r="P106" s="2525"/>
      <c r="Q106" s="1361" t="str">
        <f>IFERROR(VLOOKUP(U106,リスト!$AW$1:$AY$44,2,0),"")</f>
        <v/>
      </c>
      <c r="R106" s="1365"/>
      <c r="S106" s="2078" t="str">
        <f>IFERROR(VLOOKUP(U106,リスト!$AW$1:$AY$44,3,0),"")</f>
        <v/>
      </c>
      <c r="T106" s="2079"/>
      <c r="U106" s="86"/>
      <c r="V106" s="2520"/>
      <c r="W106" s="2521"/>
      <c r="X106" s="2521"/>
      <c r="Y106" s="2521"/>
      <c r="Z106" s="2522"/>
      <c r="AA106" s="2587"/>
      <c r="AB106" s="2588"/>
      <c r="AC106" s="2588"/>
    </row>
    <row r="107" spans="1:29" s="299" customFormat="1" ht="15" customHeight="1">
      <c r="A107" s="1392"/>
      <c r="B107" s="1394"/>
      <c r="C107" s="1349"/>
      <c r="D107" s="1349"/>
      <c r="E107" s="1349"/>
      <c r="F107" s="1350"/>
      <c r="G107" s="1348"/>
      <c r="H107" s="1349"/>
      <c r="I107" s="1349"/>
      <c r="J107" s="1349"/>
      <c r="K107" s="1350"/>
      <c r="L107" s="1356"/>
      <c r="M107" s="1357"/>
      <c r="N107" s="1359"/>
      <c r="O107" s="1407"/>
      <c r="P107" s="1407"/>
      <c r="Q107" s="1361" t="str">
        <f>IFERROR(VLOOKUP(U107,リスト!$AW$1:$AY$44,2,0),"")</f>
        <v/>
      </c>
      <c r="R107" s="1362"/>
      <c r="S107" s="2078" t="str">
        <f>IFERROR(VLOOKUP(U107,リスト!$AW$1:$AY$44,3,0),"")</f>
        <v/>
      </c>
      <c r="T107" s="2080"/>
      <c r="U107" s="87"/>
      <c r="V107" s="1383"/>
      <c r="W107" s="1384"/>
      <c r="X107" s="1384"/>
      <c r="Y107" s="1384"/>
      <c r="Z107" s="1385"/>
      <c r="AA107" s="2255"/>
      <c r="AB107" s="2256"/>
      <c r="AC107" s="2256"/>
    </row>
    <row r="108" spans="1:29" s="299" customFormat="1" ht="15" customHeight="1">
      <c r="A108" s="1392"/>
      <c r="B108" s="1394"/>
      <c r="C108" s="1349"/>
      <c r="D108" s="1349"/>
      <c r="E108" s="1349"/>
      <c r="F108" s="1350"/>
      <c r="G108" s="1348"/>
      <c r="H108" s="1349"/>
      <c r="I108" s="1349"/>
      <c r="J108" s="1349"/>
      <c r="K108" s="1350"/>
      <c r="L108" s="1356"/>
      <c r="M108" s="1357"/>
      <c r="N108" s="1359"/>
      <c r="O108" s="1407"/>
      <c r="P108" s="1407"/>
      <c r="Q108" s="1361" t="str">
        <f>IFERROR(VLOOKUP(U108,リスト!$AW$1:$AY$44,2,0),"")</f>
        <v/>
      </c>
      <c r="R108" s="1365"/>
      <c r="S108" s="2078" t="str">
        <f>IFERROR(VLOOKUP(U108,リスト!$AW$1:$AY$44,3,0),"")</f>
        <v/>
      </c>
      <c r="T108" s="2079"/>
      <c r="U108" s="87"/>
      <c r="V108" s="1383"/>
      <c r="W108" s="1384"/>
      <c r="X108" s="1384"/>
      <c r="Y108" s="1384"/>
      <c r="Z108" s="1385"/>
      <c r="AA108" s="2255"/>
      <c r="AB108" s="2256"/>
      <c r="AC108" s="2256"/>
    </row>
    <row r="109" spans="1:29" s="299" customFormat="1" ht="15" customHeight="1">
      <c r="A109" s="1392"/>
      <c r="B109" s="1394"/>
      <c r="C109" s="1349"/>
      <c r="D109" s="1349"/>
      <c r="E109" s="1349"/>
      <c r="F109" s="1350"/>
      <c r="G109" s="1348"/>
      <c r="H109" s="1349"/>
      <c r="I109" s="1349"/>
      <c r="J109" s="1349"/>
      <c r="K109" s="1350"/>
      <c r="L109" s="1356"/>
      <c r="M109" s="1357"/>
      <c r="N109" s="1359"/>
      <c r="O109" s="1407"/>
      <c r="P109" s="1407"/>
      <c r="Q109" s="1361" t="str">
        <f>IFERROR(VLOOKUP(U109,リスト!$AW$1:$AY$44,2,0),"")</f>
        <v/>
      </c>
      <c r="R109" s="1365"/>
      <c r="S109" s="2078" t="str">
        <f>IFERROR(VLOOKUP(U109,リスト!$AW$1:$AY$44,3,0),"")</f>
        <v/>
      </c>
      <c r="T109" s="2080"/>
      <c r="U109" s="87"/>
      <c r="V109" s="1383"/>
      <c r="W109" s="1384"/>
      <c r="X109" s="1384"/>
      <c r="Y109" s="1384"/>
      <c r="Z109" s="1385"/>
      <c r="AA109" s="2255"/>
      <c r="AB109" s="2256"/>
      <c r="AC109" s="2256"/>
    </row>
    <row r="110" spans="1:29" s="299" customFormat="1" ht="15" customHeight="1">
      <c r="A110" s="1392"/>
      <c r="B110" s="1394"/>
      <c r="C110" s="1349"/>
      <c r="D110" s="1349"/>
      <c r="E110" s="1349"/>
      <c r="F110" s="1350"/>
      <c r="G110" s="1348"/>
      <c r="H110" s="1349"/>
      <c r="I110" s="1349"/>
      <c r="J110" s="1349"/>
      <c r="K110" s="1350"/>
      <c r="L110" s="1356"/>
      <c r="M110" s="1357"/>
      <c r="N110" s="1359"/>
      <c r="O110" s="1407"/>
      <c r="P110" s="1407"/>
      <c r="Q110" s="1361" t="str">
        <f>IFERROR(VLOOKUP(U110,リスト!$AW$1:$AY$44,2,0),"")</f>
        <v/>
      </c>
      <c r="R110" s="1362"/>
      <c r="S110" s="2078" t="str">
        <f>IFERROR(VLOOKUP(U110,リスト!$AW$1:$AY$44,3,0),"")</f>
        <v/>
      </c>
      <c r="T110" s="2079"/>
      <c r="U110" s="87"/>
      <c r="V110" s="1383"/>
      <c r="W110" s="1384"/>
      <c r="X110" s="1384"/>
      <c r="Y110" s="1384"/>
      <c r="Z110" s="1385"/>
      <c r="AA110" s="2255"/>
      <c r="AB110" s="2256"/>
      <c r="AC110" s="2256"/>
    </row>
    <row r="111" spans="1:29" s="299" customFormat="1" ht="15" customHeight="1">
      <c r="A111" s="1411"/>
      <c r="B111" s="1412"/>
      <c r="C111" s="1352"/>
      <c r="D111" s="1352"/>
      <c r="E111" s="1352"/>
      <c r="F111" s="1353"/>
      <c r="G111" s="1351"/>
      <c r="H111" s="1352"/>
      <c r="I111" s="1352"/>
      <c r="J111" s="1352"/>
      <c r="K111" s="1353"/>
      <c r="L111" s="367"/>
      <c r="M111" s="368" t="s">
        <v>418</v>
      </c>
      <c r="N111" s="1360"/>
      <c r="O111" s="1408"/>
      <c r="P111" s="1408"/>
      <c r="Q111" s="1363" t="str">
        <f>IFERROR(VLOOKUP(U111,リスト!$AW$1:$AY$44,2,0),"")</f>
        <v/>
      </c>
      <c r="R111" s="1364"/>
      <c r="S111" s="2081" t="str">
        <f>IFERROR(VLOOKUP(U111,リスト!$AW$1:$AY$44,3,0),"")</f>
        <v/>
      </c>
      <c r="T111" s="2082"/>
      <c r="U111" s="88"/>
      <c r="V111" s="1386"/>
      <c r="W111" s="1387"/>
      <c r="X111" s="1387"/>
      <c r="Y111" s="1387"/>
      <c r="Z111" s="1388"/>
      <c r="AA111" s="2255"/>
      <c r="AB111" s="2256"/>
      <c r="AC111" s="2256"/>
    </row>
    <row r="112" spans="1:29" s="299" customFormat="1" ht="15" customHeight="1">
      <c r="A112" s="1391">
        <v>7</v>
      </c>
      <c r="B112" s="2511"/>
      <c r="C112" s="2512"/>
      <c r="D112" s="2512"/>
      <c r="E112" s="2512"/>
      <c r="F112" s="2513"/>
      <c r="G112" s="2514"/>
      <c r="H112" s="2512"/>
      <c r="I112" s="2512"/>
      <c r="J112" s="2512"/>
      <c r="K112" s="2513"/>
      <c r="L112" s="2515"/>
      <c r="M112" s="2516"/>
      <c r="N112" s="2517"/>
      <c r="O112" s="2525"/>
      <c r="P112" s="2525"/>
      <c r="Q112" s="1361" t="str">
        <f>IFERROR(VLOOKUP(U112,リスト!$AW$1:$AY$44,2,0),"")</f>
        <v/>
      </c>
      <c r="R112" s="1365"/>
      <c r="S112" s="2078" t="str">
        <f>IFERROR(VLOOKUP(U112,リスト!$AW$1:$AY$44,3,0),"")</f>
        <v/>
      </c>
      <c r="T112" s="2079"/>
      <c r="U112" s="86"/>
      <c r="V112" s="2520"/>
      <c r="W112" s="2521"/>
      <c r="X112" s="2521"/>
      <c r="Y112" s="2521"/>
      <c r="Z112" s="2522"/>
      <c r="AA112" s="2587"/>
      <c r="AB112" s="2588"/>
      <c r="AC112" s="2588"/>
    </row>
    <row r="113" spans="1:29" s="299" customFormat="1" ht="15" customHeight="1">
      <c r="A113" s="1392"/>
      <c r="B113" s="1394"/>
      <c r="C113" s="1349"/>
      <c r="D113" s="1349"/>
      <c r="E113" s="1349"/>
      <c r="F113" s="1350"/>
      <c r="G113" s="1348"/>
      <c r="H113" s="1349"/>
      <c r="I113" s="1349"/>
      <c r="J113" s="1349"/>
      <c r="K113" s="1350"/>
      <c r="L113" s="1356"/>
      <c r="M113" s="1357"/>
      <c r="N113" s="1359"/>
      <c r="O113" s="1407"/>
      <c r="P113" s="1407"/>
      <c r="Q113" s="1361" t="str">
        <f>IFERROR(VLOOKUP(U113,リスト!$AW$1:$AY$44,2,0),"")</f>
        <v/>
      </c>
      <c r="R113" s="1362"/>
      <c r="S113" s="2078" t="str">
        <f>IFERROR(VLOOKUP(U113,リスト!$AW$1:$AY$44,3,0),"")</f>
        <v/>
      </c>
      <c r="T113" s="2080"/>
      <c r="U113" s="87"/>
      <c r="V113" s="1383"/>
      <c r="W113" s="1384"/>
      <c r="X113" s="1384"/>
      <c r="Y113" s="1384"/>
      <c r="Z113" s="1385"/>
      <c r="AA113" s="2255"/>
      <c r="AB113" s="2256"/>
      <c r="AC113" s="2256"/>
    </row>
    <row r="114" spans="1:29" s="299" customFormat="1" ht="15" customHeight="1">
      <c r="A114" s="1392"/>
      <c r="B114" s="1394"/>
      <c r="C114" s="1349"/>
      <c r="D114" s="1349"/>
      <c r="E114" s="1349"/>
      <c r="F114" s="1350"/>
      <c r="G114" s="1348"/>
      <c r="H114" s="1349"/>
      <c r="I114" s="1349"/>
      <c r="J114" s="1349"/>
      <c r="K114" s="1350"/>
      <c r="L114" s="1356"/>
      <c r="M114" s="1357"/>
      <c r="N114" s="1359"/>
      <c r="O114" s="1407"/>
      <c r="P114" s="1407"/>
      <c r="Q114" s="1361" t="str">
        <f>IFERROR(VLOOKUP(U114,リスト!$AW$1:$AY$44,2,0),"")</f>
        <v/>
      </c>
      <c r="R114" s="1365"/>
      <c r="S114" s="2078" t="str">
        <f>IFERROR(VLOOKUP(U114,リスト!$AW$1:$AY$44,3,0),"")</f>
        <v/>
      </c>
      <c r="T114" s="2079"/>
      <c r="U114" s="87"/>
      <c r="V114" s="1383"/>
      <c r="W114" s="1384"/>
      <c r="X114" s="1384"/>
      <c r="Y114" s="1384"/>
      <c r="Z114" s="1385"/>
      <c r="AA114" s="2255"/>
      <c r="AB114" s="2256"/>
      <c r="AC114" s="2256"/>
    </row>
    <row r="115" spans="1:29" s="299" customFormat="1" ht="15" customHeight="1">
      <c r="A115" s="1392"/>
      <c r="B115" s="1394"/>
      <c r="C115" s="1349"/>
      <c r="D115" s="1349"/>
      <c r="E115" s="1349"/>
      <c r="F115" s="1350"/>
      <c r="G115" s="1348"/>
      <c r="H115" s="1349"/>
      <c r="I115" s="1349"/>
      <c r="J115" s="1349"/>
      <c r="K115" s="1350"/>
      <c r="L115" s="1356"/>
      <c r="M115" s="1357"/>
      <c r="N115" s="1359"/>
      <c r="O115" s="1407"/>
      <c r="P115" s="1407"/>
      <c r="Q115" s="1361" t="str">
        <f>IFERROR(VLOOKUP(U115,リスト!$AW$1:$AY$44,2,0),"")</f>
        <v/>
      </c>
      <c r="R115" s="1365"/>
      <c r="S115" s="2078" t="str">
        <f>IFERROR(VLOOKUP(U115,リスト!$AW$1:$AY$44,3,0),"")</f>
        <v/>
      </c>
      <c r="T115" s="2080"/>
      <c r="U115" s="87"/>
      <c r="V115" s="1383"/>
      <c r="W115" s="1384"/>
      <c r="X115" s="1384"/>
      <c r="Y115" s="1384"/>
      <c r="Z115" s="1385"/>
      <c r="AA115" s="2255"/>
      <c r="AB115" s="2256"/>
      <c r="AC115" s="2256"/>
    </row>
    <row r="116" spans="1:29" s="299" customFormat="1" ht="15" customHeight="1">
      <c r="A116" s="1392"/>
      <c r="B116" s="1394"/>
      <c r="C116" s="1349"/>
      <c r="D116" s="1349"/>
      <c r="E116" s="1349"/>
      <c r="F116" s="1350"/>
      <c r="G116" s="1348"/>
      <c r="H116" s="1349"/>
      <c r="I116" s="1349"/>
      <c r="J116" s="1349"/>
      <c r="K116" s="1350"/>
      <c r="L116" s="1356"/>
      <c r="M116" s="1357"/>
      <c r="N116" s="1359"/>
      <c r="O116" s="1407"/>
      <c r="P116" s="1407"/>
      <c r="Q116" s="1361" t="str">
        <f>IFERROR(VLOOKUP(U116,リスト!$AW$1:$AY$44,2,0),"")</f>
        <v/>
      </c>
      <c r="R116" s="1362"/>
      <c r="S116" s="2078" t="str">
        <f>IFERROR(VLOOKUP(U116,リスト!$AW$1:$AY$44,3,0),"")</f>
        <v/>
      </c>
      <c r="T116" s="2079"/>
      <c r="U116" s="87"/>
      <c r="V116" s="1383"/>
      <c r="W116" s="1384"/>
      <c r="X116" s="1384"/>
      <c r="Y116" s="1384"/>
      <c r="Z116" s="1385"/>
      <c r="AA116" s="2255"/>
      <c r="AB116" s="2256"/>
      <c r="AC116" s="2256"/>
    </row>
    <row r="117" spans="1:29" s="299" customFormat="1" ht="15" customHeight="1">
      <c r="A117" s="1411"/>
      <c r="B117" s="1412"/>
      <c r="C117" s="1352"/>
      <c r="D117" s="1352"/>
      <c r="E117" s="1352"/>
      <c r="F117" s="1353"/>
      <c r="G117" s="1351"/>
      <c r="H117" s="1352"/>
      <c r="I117" s="1352"/>
      <c r="J117" s="1352"/>
      <c r="K117" s="1353"/>
      <c r="L117" s="367"/>
      <c r="M117" s="368" t="s">
        <v>418</v>
      </c>
      <c r="N117" s="1360"/>
      <c r="O117" s="1408"/>
      <c r="P117" s="1408"/>
      <c r="Q117" s="1363" t="str">
        <f>IFERROR(VLOOKUP(U117,リスト!$AW$1:$AY$44,2,0),"")</f>
        <v/>
      </c>
      <c r="R117" s="1364"/>
      <c r="S117" s="2081" t="str">
        <f>IFERROR(VLOOKUP(U117,リスト!$AW$1:$AY$44,3,0),"")</f>
        <v/>
      </c>
      <c r="T117" s="2082"/>
      <c r="U117" s="88"/>
      <c r="V117" s="1386"/>
      <c r="W117" s="1387"/>
      <c r="X117" s="1387"/>
      <c r="Y117" s="1387"/>
      <c r="Z117" s="1388"/>
      <c r="AA117" s="2255"/>
      <c r="AB117" s="2256"/>
      <c r="AC117" s="2256"/>
    </row>
    <row r="118" spans="1:29" s="299" customFormat="1" ht="15" customHeight="1">
      <c r="A118" s="1391">
        <v>8</v>
      </c>
      <c r="B118" s="2511"/>
      <c r="C118" s="2512"/>
      <c r="D118" s="2512"/>
      <c r="E118" s="2512"/>
      <c r="F118" s="2513"/>
      <c r="G118" s="2514"/>
      <c r="H118" s="2512"/>
      <c r="I118" s="2512"/>
      <c r="J118" s="2512"/>
      <c r="K118" s="2513"/>
      <c r="L118" s="2515"/>
      <c r="M118" s="2516"/>
      <c r="N118" s="2517"/>
      <c r="O118" s="2525"/>
      <c r="P118" s="2525"/>
      <c r="Q118" s="1361" t="str">
        <f>IFERROR(VLOOKUP(U118,リスト!$AW$1:$AY$44,2,0),"")</f>
        <v/>
      </c>
      <c r="R118" s="1365"/>
      <c r="S118" s="2078" t="str">
        <f>IFERROR(VLOOKUP(U118,リスト!$AW$1:$AY$44,3,0),"")</f>
        <v/>
      </c>
      <c r="T118" s="2079"/>
      <c r="U118" s="86"/>
      <c r="V118" s="2520"/>
      <c r="W118" s="2521"/>
      <c r="X118" s="2521"/>
      <c r="Y118" s="2521"/>
      <c r="Z118" s="2522"/>
      <c r="AA118" s="2587"/>
      <c r="AB118" s="2588"/>
      <c r="AC118" s="2588"/>
    </row>
    <row r="119" spans="1:29" s="299" customFormat="1" ht="15" customHeight="1">
      <c r="A119" s="1392"/>
      <c r="B119" s="1394"/>
      <c r="C119" s="1349"/>
      <c r="D119" s="1349"/>
      <c r="E119" s="1349"/>
      <c r="F119" s="1350"/>
      <c r="G119" s="1348"/>
      <c r="H119" s="1349"/>
      <c r="I119" s="1349"/>
      <c r="J119" s="1349"/>
      <c r="K119" s="1350"/>
      <c r="L119" s="1356"/>
      <c r="M119" s="1357"/>
      <c r="N119" s="1359"/>
      <c r="O119" s="1407"/>
      <c r="P119" s="1407"/>
      <c r="Q119" s="1361" t="str">
        <f>IFERROR(VLOOKUP(U119,リスト!$AW$1:$AY$44,2,0),"")</f>
        <v/>
      </c>
      <c r="R119" s="1362"/>
      <c r="S119" s="2078" t="str">
        <f>IFERROR(VLOOKUP(U119,リスト!$AW$1:$AY$44,3,0),"")</f>
        <v/>
      </c>
      <c r="T119" s="2080"/>
      <c r="U119" s="87"/>
      <c r="V119" s="1383"/>
      <c r="W119" s="1384"/>
      <c r="X119" s="1384"/>
      <c r="Y119" s="1384"/>
      <c r="Z119" s="1385"/>
      <c r="AA119" s="2255"/>
      <c r="AB119" s="2256"/>
      <c r="AC119" s="2256"/>
    </row>
    <row r="120" spans="1:29" s="299" customFormat="1" ht="15" customHeight="1">
      <c r="A120" s="1392"/>
      <c r="B120" s="1394"/>
      <c r="C120" s="1349"/>
      <c r="D120" s="1349"/>
      <c r="E120" s="1349"/>
      <c r="F120" s="1350"/>
      <c r="G120" s="1348"/>
      <c r="H120" s="1349"/>
      <c r="I120" s="1349"/>
      <c r="J120" s="1349"/>
      <c r="K120" s="1350"/>
      <c r="L120" s="1356"/>
      <c r="M120" s="1357"/>
      <c r="N120" s="1359"/>
      <c r="O120" s="1407"/>
      <c r="P120" s="1407"/>
      <c r="Q120" s="1361" t="str">
        <f>IFERROR(VLOOKUP(U120,リスト!$AW$1:$AY$44,2,0),"")</f>
        <v/>
      </c>
      <c r="R120" s="1365"/>
      <c r="S120" s="2078" t="str">
        <f>IFERROR(VLOOKUP(U120,リスト!$AW$1:$AY$44,3,0),"")</f>
        <v/>
      </c>
      <c r="T120" s="2079"/>
      <c r="U120" s="87"/>
      <c r="V120" s="1383"/>
      <c r="W120" s="1384"/>
      <c r="X120" s="1384"/>
      <c r="Y120" s="1384"/>
      <c r="Z120" s="1385"/>
      <c r="AA120" s="2255"/>
      <c r="AB120" s="2256"/>
      <c r="AC120" s="2256"/>
    </row>
    <row r="121" spans="1:29" s="299" customFormat="1" ht="15" customHeight="1">
      <c r="A121" s="1392"/>
      <c r="B121" s="1394"/>
      <c r="C121" s="1349"/>
      <c r="D121" s="1349"/>
      <c r="E121" s="1349"/>
      <c r="F121" s="1350"/>
      <c r="G121" s="1348"/>
      <c r="H121" s="1349"/>
      <c r="I121" s="1349"/>
      <c r="J121" s="1349"/>
      <c r="K121" s="1350"/>
      <c r="L121" s="1356"/>
      <c r="M121" s="1357"/>
      <c r="N121" s="1359"/>
      <c r="O121" s="1407"/>
      <c r="P121" s="1407"/>
      <c r="Q121" s="1361" t="str">
        <f>IFERROR(VLOOKUP(U121,リスト!$AW$1:$AY$44,2,0),"")</f>
        <v/>
      </c>
      <c r="R121" s="1365"/>
      <c r="S121" s="2078" t="str">
        <f>IFERROR(VLOOKUP(U121,リスト!$AW$1:$AY$44,3,0),"")</f>
        <v/>
      </c>
      <c r="T121" s="2080"/>
      <c r="U121" s="87"/>
      <c r="V121" s="1383"/>
      <c r="W121" s="1384"/>
      <c r="X121" s="1384"/>
      <c r="Y121" s="1384"/>
      <c r="Z121" s="1385"/>
      <c r="AA121" s="2255"/>
      <c r="AB121" s="2256"/>
      <c r="AC121" s="2256"/>
    </row>
    <row r="122" spans="1:29" s="299" customFormat="1" ht="15" customHeight="1">
      <c r="A122" s="1392"/>
      <c r="B122" s="1394"/>
      <c r="C122" s="1349"/>
      <c r="D122" s="1349"/>
      <c r="E122" s="1349"/>
      <c r="F122" s="1350"/>
      <c r="G122" s="1348"/>
      <c r="H122" s="1349"/>
      <c r="I122" s="1349"/>
      <c r="J122" s="1349"/>
      <c r="K122" s="1350"/>
      <c r="L122" s="1356"/>
      <c r="M122" s="1357"/>
      <c r="N122" s="1359"/>
      <c r="O122" s="1407"/>
      <c r="P122" s="1407"/>
      <c r="Q122" s="1361" t="str">
        <f>IFERROR(VLOOKUP(U122,リスト!$AW$1:$AY$44,2,0),"")</f>
        <v/>
      </c>
      <c r="R122" s="1362"/>
      <c r="S122" s="2078" t="str">
        <f>IFERROR(VLOOKUP(U122,リスト!$AW$1:$AY$44,3,0),"")</f>
        <v/>
      </c>
      <c r="T122" s="2079"/>
      <c r="U122" s="87"/>
      <c r="V122" s="1383"/>
      <c r="W122" s="1384"/>
      <c r="X122" s="1384"/>
      <c r="Y122" s="1384"/>
      <c r="Z122" s="1385"/>
      <c r="AA122" s="2255"/>
      <c r="AB122" s="2256"/>
      <c r="AC122" s="2256"/>
    </row>
    <row r="123" spans="1:29" s="299" customFormat="1" ht="15" customHeight="1">
      <c r="A123" s="1411"/>
      <c r="B123" s="1412"/>
      <c r="C123" s="1352"/>
      <c r="D123" s="1352"/>
      <c r="E123" s="1352"/>
      <c r="F123" s="1353"/>
      <c r="G123" s="1351"/>
      <c r="H123" s="1352"/>
      <c r="I123" s="1352"/>
      <c r="J123" s="1352"/>
      <c r="K123" s="1353"/>
      <c r="L123" s="367"/>
      <c r="M123" s="368" t="s">
        <v>418</v>
      </c>
      <c r="N123" s="1360"/>
      <c r="O123" s="1408"/>
      <c r="P123" s="1408"/>
      <c r="Q123" s="1363" t="str">
        <f>IFERROR(VLOOKUP(U123,リスト!$AW$1:$AY$44,2,0),"")</f>
        <v/>
      </c>
      <c r="R123" s="1364"/>
      <c r="S123" s="2081" t="str">
        <f>IFERROR(VLOOKUP(U123,リスト!$AW$1:$AY$44,3,0),"")</f>
        <v/>
      </c>
      <c r="T123" s="2082"/>
      <c r="U123" s="88"/>
      <c r="V123" s="1386"/>
      <c r="W123" s="1387"/>
      <c r="X123" s="1387"/>
      <c r="Y123" s="1387"/>
      <c r="Z123" s="1388"/>
      <c r="AA123" s="2255"/>
      <c r="AB123" s="2256"/>
      <c r="AC123" s="2256"/>
    </row>
    <row r="124" spans="1:29" s="299" customFormat="1" ht="15" customHeight="1">
      <c r="A124" s="1391">
        <v>9</v>
      </c>
      <c r="B124" s="2511"/>
      <c r="C124" s="2512"/>
      <c r="D124" s="2512"/>
      <c r="E124" s="2512"/>
      <c r="F124" s="2513"/>
      <c r="G124" s="2514"/>
      <c r="H124" s="2512"/>
      <c r="I124" s="2512"/>
      <c r="J124" s="2512"/>
      <c r="K124" s="2513"/>
      <c r="L124" s="2515"/>
      <c r="M124" s="2516"/>
      <c r="N124" s="2517"/>
      <c r="O124" s="2525"/>
      <c r="P124" s="2525"/>
      <c r="Q124" s="1361" t="str">
        <f>IFERROR(VLOOKUP(U124,リスト!$AW$1:$AY$44,2,0),"")</f>
        <v/>
      </c>
      <c r="R124" s="1365"/>
      <c r="S124" s="2078" t="str">
        <f>IFERROR(VLOOKUP(U124,リスト!$AW$1:$AY$44,3,0),"")</f>
        <v/>
      </c>
      <c r="T124" s="2079"/>
      <c r="U124" s="86"/>
      <c r="V124" s="2520"/>
      <c r="W124" s="2521"/>
      <c r="X124" s="2521"/>
      <c r="Y124" s="2521"/>
      <c r="Z124" s="2522"/>
      <c r="AA124" s="2587"/>
      <c r="AB124" s="2588"/>
      <c r="AC124" s="2588"/>
    </row>
    <row r="125" spans="1:29" s="299" customFormat="1" ht="15" customHeight="1">
      <c r="A125" s="1392"/>
      <c r="B125" s="1394"/>
      <c r="C125" s="1349"/>
      <c r="D125" s="1349"/>
      <c r="E125" s="1349"/>
      <c r="F125" s="1350"/>
      <c r="G125" s="1348"/>
      <c r="H125" s="1349"/>
      <c r="I125" s="1349"/>
      <c r="J125" s="1349"/>
      <c r="K125" s="1350"/>
      <c r="L125" s="1356"/>
      <c r="M125" s="1357"/>
      <c r="N125" s="1359"/>
      <c r="O125" s="1407"/>
      <c r="P125" s="1407"/>
      <c r="Q125" s="1361" t="str">
        <f>IFERROR(VLOOKUP(U125,リスト!$AW$1:$AY$44,2,0),"")</f>
        <v/>
      </c>
      <c r="R125" s="1362"/>
      <c r="S125" s="2078" t="str">
        <f>IFERROR(VLOOKUP(U125,リスト!$AW$1:$AY$44,3,0),"")</f>
        <v/>
      </c>
      <c r="T125" s="2080"/>
      <c r="U125" s="87"/>
      <c r="V125" s="1383"/>
      <c r="W125" s="1384"/>
      <c r="X125" s="1384"/>
      <c r="Y125" s="1384"/>
      <c r="Z125" s="1385"/>
      <c r="AA125" s="2255"/>
      <c r="AB125" s="2256"/>
      <c r="AC125" s="2256"/>
    </row>
    <row r="126" spans="1:29" s="299" customFormat="1" ht="15" customHeight="1">
      <c r="A126" s="1392"/>
      <c r="B126" s="1394"/>
      <c r="C126" s="1349"/>
      <c r="D126" s="1349"/>
      <c r="E126" s="1349"/>
      <c r="F126" s="1350"/>
      <c r="G126" s="1348"/>
      <c r="H126" s="1349"/>
      <c r="I126" s="1349"/>
      <c r="J126" s="1349"/>
      <c r="K126" s="1350"/>
      <c r="L126" s="1356"/>
      <c r="M126" s="1357"/>
      <c r="N126" s="1359"/>
      <c r="O126" s="1407"/>
      <c r="P126" s="1407"/>
      <c r="Q126" s="1361" t="str">
        <f>IFERROR(VLOOKUP(U126,リスト!$AW$1:$AY$44,2,0),"")</f>
        <v/>
      </c>
      <c r="R126" s="1365"/>
      <c r="S126" s="2078" t="str">
        <f>IFERROR(VLOOKUP(U126,リスト!$AW$1:$AY$44,3,0),"")</f>
        <v/>
      </c>
      <c r="T126" s="2079"/>
      <c r="U126" s="87"/>
      <c r="V126" s="1383"/>
      <c r="W126" s="1384"/>
      <c r="X126" s="1384"/>
      <c r="Y126" s="1384"/>
      <c r="Z126" s="1385"/>
      <c r="AA126" s="2255"/>
      <c r="AB126" s="2256"/>
      <c r="AC126" s="2256"/>
    </row>
    <row r="127" spans="1:29" s="299" customFormat="1" ht="15" customHeight="1">
      <c r="A127" s="1392"/>
      <c r="B127" s="1394"/>
      <c r="C127" s="1349"/>
      <c r="D127" s="1349"/>
      <c r="E127" s="1349"/>
      <c r="F127" s="1350"/>
      <c r="G127" s="1348"/>
      <c r="H127" s="1349"/>
      <c r="I127" s="1349"/>
      <c r="J127" s="1349"/>
      <c r="K127" s="1350"/>
      <c r="L127" s="1356"/>
      <c r="M127" s="1357"/>
      <c r="N127" s="1359"/>
      <c r="O127" s="1407"/>
      <c r="P127" s="1407"/>
      <c r="Q127" s="1361" t="str">
        <f>IFERROR(VLOOKUP(U127,リスト!$AW$1:$AY$44,2,0),"")</f>
        <v/>
      </c>
      <c r="R127" s="1365"/>
      <c r="S127" s="2078" t="str">
        <f>IFERROR(VLOOKUP(U127,リスト!$AW$1:$AY$44,3,0),"")</f>
        <v/>
      </c>
      <c r="T127" s="2080"/>
      <c r="U127" s="87"/>
      <c r="V127" s="1383"/>
      <c r="W127" s="1384"/>
      <c r="X127" s="1384"/>
      <c r="Y127" s="1384"/>
      <c r="Z127" s="1385"/>
      <c r="AA127" s="2255"/>
      <c r="AB127" s="2256"/>
      <c r="AC127" s="2256"/>
    </row>
    <row r="128" spans="1:29" s="299" customFormat="1" ht="15" customHeight="1">
      <c r="A128" s="1392"/>
      <c r="B128" s="1394"/>
      <c r="C128" s="1349"/>
      <c r="D128" s="1349"/>
      <c r="E128" s="1349"/>
      <c r="F128" s="1350"/>
      <c r="G128" s="1348"/>
      <c r="H128" s="1349"/>
      <c r="I128" s="1349"/>
      <c r="J128" s="1349"/>
      <c r="K128" s="1350"/>
      <c r="L128" s="1356"/>
      <c r="M128" s="1357"/>
      <c r="N128" s="1359"/>
      <c r="O128" s="1407"/>
      <c r="P128" s="1407"/>
      <c r="Q128" s="1361" t="str">
        <f>IFERROR(VLOOKUP(U128,リスト!$AW$1:$AY$44,2,0),"")</f>
        <v/>
      </c>
      <c r="R128" s="1362"/>
      <c r="S128" s="2078" t="str">
        <f>IFERROR(VLOOKUP(U128,リスト!$AW$1:$AY$44,3,0),"")</f>
        <v/>
      </c>
      <c r="T128" s="2079"/>
      <c r="U128" s="87"/>
      <c r="V128" s="1383"/>
      <c r="W128" s="1384"/>
      <c r="X128" s="1384"/>
      <c r="Y128" s="1384"/>
      <c r="Z128" s="1385"/>
      <c r="AA128" s="2255"/>
      <c r="AB128" s="2256"/>
      <c r="AC128" s="2256"/>
    </row>
    <row r="129" spans="1:29" s="299" customFormat="1" ht="15" customHeight="1">
      <c r="A129" s="1411"/>
      <c r="B129" s="1412"/>
      <c r="C129" s="1352"/>
      <c r="D129" s="1352"/>
      <c r="E129" s="1352"/>
      <c r="F129" s="1353"/>
      <c r="G129" s="1351"/>
      <c r="H129" s="1352"/>
      <c r="I129" s="1352"/>
      <c r="J129" s="1352"/>
      <c r="K129" s="1353"/>
      <c r="L129" s="367"/>
      <c r="M129" s="368" t="s">
        <v>418</v>
      </c>
      <c r="N129" s="1360"/>
      <c r="O129" s="1408"/>
      <c r="P129" s="1408"/>
      <c r="Q129" s="1363" t="str">
        <f>IFERROR(VLOOKUP(U129,リスト!$AW$1:$AY$44,2,0),"")</f>
        <v/>
      </c>
      <c r="R129" s="1364"/>
      <c r="S129" s="2081" t="str">
        <f>IFERROR(VLOOKUP(U129,リスト!$AW$1:$AY$44,3,0),"")</f>
        <v/>
      </c>
      <c r="T129" s="2082"/>
      <c r="U129" s="88"/>
      <c r="V129" s="1386"/>
      <c r="W129" s="1387"/>
      <c r="X129" s="1387"/>
      <c r="Y129" s="1387"/>
      <c r="Z129" s="1388"/>
      <c r="AA129" s="2255"/>
      <c r="AB129" s="2256"/>
      <c r="AC129" s="2256"/>
    </row>
    <row r="130" spans="1:29" s="299" customFormat="1" ht="15" customHeight="1">
      <c r="A130" s="1391">
        <v>10</v>
      </c>
      <c r="B130" s="2511"/>
      <c r="C130" s="2512"/>
      <c r="D130" s="2512"/>
      <c r="E130" s="2512"/>
      <c r="F130" s="2513"/>
      <c r="G130" s="2514"/>
      <c r="H130" s="2512"/>
      <c r="I130" s="2512"/>
      <c r="J130" s="2512"/>
      <c r="K130" s="2513"/>
      <c r="L130" s="2515"/>
      <c r="M130" s="2516"/>
      <c r="N130" s="2517"/>
      <c r="O130" s="2525"/>
      <c r="P130" s="2525"/>
      <c r="Q130" s="1361" t="str">
        <f>IFERROR(VLOOKUP(U130,リスト!$AW$1:$AY$44,2,0),"")</f>
        <v/>
      </c>
      <c r="R130" s="1365"/>
      <c r="S130" s="2078" t="str">
        <f>IFERROR(VLOOKUP(U130,リスト!$AW$1:$AY$44,3,0),"")</f>
        <v/>
      </c>
      <c r="T130" s="2079"/>
      <c r="U130" s="86"/>
      <c r="V130" s="2520"/>
      <c r="W130" s="2521"/>
      <c r="X130" s="2521"/>
      <c r="Y130" s="2521"/>
      <c r="Z130" s="2522"/>
      <c r="AA130" s="2587"/>
      <c r="AB130" s="2589"/>
      <c r="AC130" s="2589"/>
    </row>
    <row r="131" spans="1:29" s="299" customFormat="1" ht="15" customHeight="1">
      <c r="A131" s="1392"/>
      <c r="B131" s="1394"/>
      <c r="C131" s="1349"/>
      <c r="D131" s="1349"/>
      <c r="E131" s="1349"/>
      <c r="F131" s="1350"/>
      <c r="G131" s="1348"/>
      <c r="H131" s="1349"/>
      <c r="I131" s="1349"/>
      <c r="J131" s="1349"/>
      <c r="K131" s="1350"/>
      <c r="L131" s="1356"/>
      <c r="M131" s="1357"/>
      <c r="N131" s="1359"/>
      <c r="O131" s="1407"/>
      <c r="P131" s="1407"/>
      <c r="Q131" s="1361" t="str">
        <f>IFERROR(VLOOKUP(U131,リスト!$AW$1:$AY$44,2,0),"")</f>
        <v/>
      </c>
      <c r="R131" s="1362"/>
      <c r="S131" s="2078" t="str">
        <f>IFERROR(VLOOKUP(U131,リスト!$AW$1:$AY$44,3,0),"")</f>
        <v/>
      </c>
      <c r="T131" s="2080"/>
      <c r="U131" s="87"/>
      <c r="V131" s="1383"/>
      <c r="W131" s="1384"/>
      <c r="X131" s="1384"/>
      <c r="Y131" s="1384"/>
      <c r="Z131" s="1385"/>
      <c r="AA131" s="1108"/>
      <c r="AB131" s="1109"/>
      <c r="AC131" s="1109"/>
    </row>
    <row r="132" spans="1:29" s="299" customFormat="1" ht="15" customHeight="1">
      <c r="A132" s="1392"/>
      <c r="B132" s="1394"/>
      <c r="C132" s="1349"/>
      <c r="D132" s="1349"/>
      <c r="E132" s="1349"/>
      <c r="F132" s="1350"/>
      <c r="G132" s="1348"/>
      <c r="H132" s="1349"/>
      <c r="I132" s="1349"/>
      <c r="J132" s="1349"/>
      <c r="K132" s="1350"/>
      <c r="L132" s="1356"/>
      <c r="M132" s="1357"/>
      <c r="N132" s="1359"/>
      <c r="O132" s="1407"/>
      <c r="P132" s="1407"/>
      <c r="Q132" s="1361" t="str">
        <f>IFERROR(VLOOKUP(U132,リスト!$AW$1:$AY$44,2,0),"")</f>
        <v/>
      </c>
      <c r="R132" s="1365"/>
      <c r="S132" s="2078" t="str">
        <f>IFERROR(VLOOKUP(U132,リスト!$AW$1:$AY$44,3,0),"")</f>
        <v/>
      </c>
      <c r="T132" s="2079"/>
      <c r="U132" s="87"/>
      <c r="V132" s="1383"/>
      <c r="W132" s="1384"/>
      <c r="X132" s="1384"/>
      <c r="Y132" s="1384"/>
      <c r="Z132" s="1385"/>
      <c r="AA132" s="1108"/>
      <c r="AB132" s="1109"/>
      <c r="AC132" s="1109"/>
    </row>
    <row r="133" spans="1:29" s="299" customFormat="1" ht="15" customHeight="1">
      <c r="A133" s="1392"/>
      <c r="B133" s="1394"/>
      <c r="C133" s="1349"/>
      <c r="D133" s="1349"/>
      <c r="E133" s="1349"/>
      <c r="F133" s="1350"/>
      <c r="G133" s="1348"/>
      <c r="H133" s="1349"/>
      <c r="I133" s="1349"/>
      <c r="J133" s="1349"/>
      <c r="K133" s="1350"/>
      <c r="L133" s="1356"/>
      <c r="M133" s="1357"/>
      <c r="N133" s="1359"/>
      <c r="O133" s="1407"/>
      <c r="P133" s="1407"/>
      <c r="Q133" s="1361" t="str">
        <f>IFERROR(VLOOKUP(U133,リスト!$AW$1:$AY$44,2,0),"")</f>
        <v/>
      </c>
      <c r="R133" s="1365"/>
      <c r="S133" s="2078" t="str">
        <f>IFERROR(VLOOKUP(U133,リスト!$AW$1:$AY$44,3,0),"")</f>
        <v/>
      </c>
      <c r="T133" s="2080"/>
      <c r="U133" s="87"/>
      <c r="V133" s="1383"/>
      <c r="W133" s="1384"/>
      <c r="X133" s="1384"/>
      <c r="Y133" s="1384"/>
      <c r="Z133" s="1385"/>
      <c r="AA133" s="1108"/>
      <c r="AB133" s="1109"/>
      <c r="AC133" s="1109"/>
    </row>
    <row r="134" spans="1:29" s="299" customFormat="1" ht="15" customHeight="1">
      <c r="A134" s="1392"/>
      <c r="B134" s="1394"/>
      <c r="C134" s="1349"/>
      <c r="D134" s="1349"/>
      <c r="E134" s="1349"/>
      <c r="F134" s="1350"/>
      <c r="G134" s="1348"/>
      <c r="H134" s="1349"/>
      <c r="I134" s="1349"/>
      <c r="J134" s="1349"/>
      <c r="K134" s="1350"/>
      <c r="L134" s="1356"/>
      <c r="M134" s="1357"/>
      <c r="N134" s="1359"/>
      <c r="O134" s="1407"/>
      <c r="P134" s="1407"/>
      <c r="Q134" s="1361" t="str">
        <f>IFERROR(VLOOKUP(U134,リスト!$AW$1:$AY$44,2,0),"")</f>
        <v/>
      </c>
      <c r="R134" s="1362"/>
      <c r="S134" s="2078" t="str">
        <f>IFERROR(VLOOKUP(U134,リスト!$AW$1:$AY$44,3,0),"")</f>
        <v/>
      </c>
      <c r="T134" s="2079"/>
      <c r="U134" s="87"/>
      <c r="V134" s="1383"/>
      <c r="W134" s="1384"/>
      <c r="X134" s="1384"/>
      <c r="Y134" s="1384"/>
      <c r="Z134" s="1385"/>
      <c r="AA134" s="1108"/>
      <c r="AB134" s="1109"/>
      <c r="AC134" s="1109"/>
    </row>
    <row r="135" spans="1:29" s="299" customFormat="1" ht="15" customHeight="1">
      <c r="A135" s="1392"/>
      <c r="B135" s="1394"/>
      <c r="C135" s="1349"/>
      <c r="D135" s="1349"/>
      <c r="E135" s="1349"/>
      <c r="F135" s="1350"/>
      <c r="G135" s="1348"/>
      <c r="H135" s="1349"/>
      <c r="I135" s="1349"/>
      <c r="J135" s="1349"/>
      <c r="K135" s="1350"/>
      <c r="L135" s="367"/>
      <c r="M135" s="368" t="s">
        <v>418</v>
      </c>
      <c r="N135" s="1360"/>
      <c r="O135" s="1408"/>
      <c r="P135" s="1408"/>
      <c r="Q135" s="1363" t="str">
        <f>IFERROR(VLOOKUP(U135,リスト!$AW$1:$AY$44,2,0),"")</f>
        <v/>
      </c>
      <c r="R135" s="1364"/>
      <c r="S135" s="2078" t="str">
        <f>IFERROR(VLOOKUP(U135,リスト!$AW$1:$AY$44,3,0),"")</f>
        <v/>
      </c>
      <c r="T135" s="2080"/>
      <c r="U135" s="88"/>
      <c r="V135" s="1386"/>
      <c r="W135" s="1387"/>
      <c r="X135" s="1387"/>
      <c r="Y135" s="1387"/>
      <c r="Z135" s="1388"/>
      <c r="AA135" s="1108"/>
      <c r="AB135" s="1109"/>
      <c r="AC135" s="1109"/>
    </row>
    <row r="136" spans="1:29" s="299" customFormat="1" ht="15" hidden="1" customHeight="1" outlineLevel="1">
      <c r="A136" s="1391">
        <v>11</v>
      </c>
      <c r="B136" s="2511"/>
      <c r="C136" s="2512"/>
      <c r="D136" s="2512"/>
      <c r="E136" s="2512"/>
      <c r="F136" s="2513"/>
      <c r="G136" s="2514"/>
      <c r="H136" s="2512"/>
      <c r="I136" s="2512"/>
      <c r="J136" s="2512"/>
      <c r="K136" s="2513"/>
      <c r="L136" s="2515"/>
      <c r="M136" s="2516"/>
      <c r="N136" s="2517"/>
      <c r="O136" s="2525"/>
      <c r="P136" s="2525"/>
      <c r="Q136" s="2523" t="str">
        <f>IFERROR(VLOOKUP(U136,リスト!$AW$1:$AY$44,2,0),"")</f>
        <v/>
      </c>
      <c r="R136" s="2524"/>
      <c r="S136" s="2523" t="str">
        <f>IFERROR(VLOOKUP(U136,リスト!$AW$1:$AY$44,3,0),"")</f>
        <v/>
      </c>
      <c r="T136" s="2524"/>
      <c r="U136" s="86"/>
      <c r="V136" s="2520"/>
      <c r="W136" s="2521"/>
      <c r="X136" s="2521"/>
      <c r="Y136" s="2521"/>
      <c r="Z136" s="2522"/>
      <c r="AA136" s="2587"/>
      <c r="AB136" s="2589"/>
      <c r="AC136" s="2589"/>
    </row>
    <row r="137" spans="1:29" s="299" customFormat="1" ht="15" hidden="1" customHeight="1" outlineLevel="1">
      <c r="A137" s="1392"/>
      <c r="B137" s="1394"/>
      <c r="C137" s="1349"/>
      <c r="D137" s="1349"/>
      <c r="E137" s="1349"/>
      <c r="F137" s="1350"/>
      <c r="G137" s="1348"/>
      <c r="H137" s="1349"/>
      <c r="I137" s="1349"/>
      <c r="J137" s="1349"/>
      <c r="K137" s="1350"/>
      <c r="L137" s="1356"/>
      <c r="M137" s="1357"/>
      <c r="N137" s="1359"/>
      <c r="O137" s="1407"/>
      <c r="P137" s="1407"/>
      <c r="Q137" s="1361" t="str">
        <f>IFERROR(VLOOKUP(U137,リスト!$AW$1:$AY$44,2,0),"")</f>
        <v/>
      </c>
      <c r="R137" s="1362"/>
      <c r="S137" s="1361" t="str">
        <f>IFERROR(VLOOKUP(U137,リスト!$AW$1:$AY$44,3,0),"")</f>
        <v/>
      </c>
      <c r="T137" s="1362"/>
      <c r="U137" s="87"/>
      <c r="V137" s="1383"/>
      <c r="W137" s="1384"/>
      <c r="X137" s="1384"/>
      <c r="Y137" s="1384"/>
      <c r="Z137" s="1385"/>
      <c r="AA137" s="1108"/>
      <c r="AB137" s="1109"/>
      <c r="AC137" s="1109"/>
    </row>
    <row r="138" spans="1:29" s="299" customFormat="1" ht="14.25" hidden="1" customHeight="1" outlineLevel="1">
      <c r="A138" s="1392"/>
      <c r="B138" s="1394"/>
      <c r="C138" s="1349"/>
      <c r="D138" s="1349"/>
      <c r="E138" s="1349"/>
      <c r="F138" s="1350"/>
      <c r="G138" s="1348"/>
      <c r="H138" s="1349"/>
      <c r="I138" s="1349"/>
      <c r="J138" s="1349"/>
      <c r="K138" s="1350"/>
      <c r="L138" s="1356"/>
      <c r="M138" s="1357"/>
      <c r="N138" s="1359"/>
      <c r="O138" s="1407"/>
      <c r="P138" s="1407"/>
      <c r="Q138" s="1361" t="str">
        <f>IFERROR(VLOOKUP(U138,リスト!$AW$1:$AY$44,2,0),"")</f>
        <v/>
      </c>
      <c r="R138" s="1362"/>
      <c r="S138" s="1361" t="str">
        <f>IFERROR(VLOOKUP(U138,リスト!$AW$1:$AY$44,3,0),"")</f>
        <v/>
      </c>
      <c r="T138" s="1362"/>
      <c r="U138" s="87"/>
      <c r="V138" s="1383"/>
      <c r="W138" s="1384"/>
      <c r="X138" s="1384"/>
      <c r="Y138" s="1384"/>
      <c r="Z138" s="1385"/>
      <c r="AA138" s="1108"/>
      <c r="AB138" s="1109"/>
      <c r="AC138" s="1109"/>
    </row>
    <row r="139" spans="1:29" s="299" customFormat="1" ht="15" hidden="1" customHeight="1" outlineLevel="1">
      <c r="A139" s="1392"/>
      <c r="B139" s="1394"/>
      <c r="C139" s="1349"/>
      <c r="D139" s="1349"/>
      <c r="E139" s="1349"/>
      <c r="F139" s="1350"/>
      <c r="G139" s="1348"/>
      <c r="H139" s="1349"/>
      <c r="I139" s="1349"/>
      <c r="J139" s="1349"/>
      <c r="K139" s="1350"/>
      <c r="L139" s="1356"/>
      <c r="M139" s="1357"/>
      <c r="N139" s="1359"/>
      <c r="O139" s="1407"/>
      <c r="P139" s="1407"/>
      <c r="Q139" s="1361" t="str">
        <f>IFERROR(VLOOKUP(U139,リスト!$AW$1:$AY$44,2,0),"")</f>
        <v/>
      </c>
      <c r="R139" s="1362"/>
      <c r="S139" s="1361" t="str">
        <f>IFERROR(VLOOKUP(U139,リスト!$AW$1:$AY$44,3,0),"")</f>
        <v/>
      </c>
      <c r="T139" s="1362"/>
      <c r="U139" s="87"/>
      <c r="V139" s="1383"/>
      <c r="W139" s="1384"/>
      <c r="X139" s="1384"/>
      <c r="Y139" s="1384"/>
      <c r="Z139" s="1385"/>
      <c r="AA139" s="1108"/>
      <c r="AB139" s="1109"/>
      <c r="AC139" s="1109"/>
    </row>
    <row r="140" spans="1:29" s="299" customFormat="1" ht="15" hidden="1" customHeight="1" outlineLevel="1">
      <c r="A140" s="1392"/>
      <c r="B140" s="1394"/>
      <c r="C140" s="1349"/>
      <c r="D140" s="1349"/>
      <c r="E140" s="1349"/>
      <c r="F140" s="1350"/>
      <c r="G140" s="1348"/>
      <c r="H140" s="1349"/>
      <c r="I140" s="1349"/>
      <c r="J140" s="1349"/>
      <c r="K140" s="1350"/>
      <c r="L140" s="1356"/>
      <c r="M140" s="1357"/>
      <c r="N140" s="1359"/>
      <c r="O140" s="1407"/>
      <c r="P140" s="1407"/>
      <c r="Q140" s="1361" t="str">
        <f>IFERROR(VLOOKUP(U140,リスト!$AW$1:$AY$44,2,0),"")</f>
        <v/>
      </c>
      <c r="R140" s="1362"/>
      <c r="S140" s="1361" t="str">
        <f>IFERROR(VLOOKUP(U140,リスト!$AW$1:$AY$44,3,0),"")</f>
        <v/>
      </c>
      <c r="T140" s="1362"/>
      <c r="U140" s="87"/>
      <c r="V140" s="1383"/>
      <c r="W140" s="1384"/>
      <c r="X140" s="1384"/>
      <c r="Y140" s="1384"/>
      <c r="Z140" s="1385"/>
      <c r="AA140" s="1108"/>
      <c r="AB140" s="1109"/>
      <c r="AC140" s="1109"/>
    </row>
    <row r="141" spans="1:29" s="299" customFormat="1" ht="15" hidden="1" customHeight="1" outlineLevel="1">
      <c r="A141" s="1392"/>
      <c r="B141" s="1394"/>
      <c r="C141" s="1349"/>
      <c r="D141" s="1349"/>
      <c r="E141" s="1349"/>
      <c r="F141" s="1350"/>
      <c r="G141" s="1348"/>
      <c r="H141" s="1349"/>
      <c r="I141" s="1349"/>
      <c r="J141" s="1349"/>
      <c r="K141" s="1350"/>
      <c r="L141" s="367"/>
      <c r="M141" s="368" t="s">
        <v>418</v>
      </c>
      <c r="N141" s="1359"/>
      <c r="O141" s="1408"/>
      <c r="P141" s="1408"/>
      <c r="Q141" s="1361" t="str">
        <f>IFERROR(VLOOKUP(U141,リスト!$AW$1:$AY$44,2,0),"")</f>
        <v/>
      </c>
      <c r="R141" s="1362"/>
      <c r="S141" s="1363" t="str">
        <f>IFERROR(VLOOKUP(U141,リスト!$AW$1:$AY$44,3,0),"")</f>
        <v/>
      </c>
      <c r="T141" s="1413"/>
      <c r="U141" s="88"/>
      <c r="V141" s="1386"/>
      <c r="W141" s="1387"/>
      <c r="X141" s="1387"/>
      <c r="Y141" s="1387"/>
      <c r="Z141" s="1388"/>
      <c r="AA141" s="1108"/>
      <c r="AB141" s="1109"/>
      <c r="AC141" s="1109"/>
    </row>
    <row r="142" spans="1:29" s="299" customFormat="1" ht="15" hidden="1" customHeight="1" outlineLevel="1">
      <c r="A142" s="1391">
        <v>12</v>
      </c>
      <c r="B142" s="2511"/>
      <c r="C142" s="2512"/>
      <c r="D142" s="2512"/>
      <c r="E142" s="2512"/>
      <c r="F142" s="2513"/>
      <c r="G142" s="2514"/>
      <c r="H142" s="2512"/>
      <c r="I142" s="2512"/>
      <c r="J142" s="2512"/>
      <c r="K142" s="2513"/>
      <c r="L142" s="2515"/>
      <c r="M142" s="2516"/>
      <c r="N142" s="2517"/>
      <c r="O142" s="2525"/>
      <c r="P142" s="2525"/>
      <c r="Q142" s="2523" t="str">
        <f>IFERROR(VLOOKUP(U142,リスト!$AW$1:$AY$44,2,0),"")</f>
        <v/>
      </c>
      <c r="R142" s="2524"/>
      <c r="S142" s="2523" t="str">
        <f>IFERROR(VLOOKUP(U142,リスト!$AW$1:$AY$44,3,0),"")</f>
        <v/>
      </c>
      <c r="T142" s="2524"/>
      <c r="U142" s="86"/>
      <c r="V142" s="2520"/>
      <c r="W142" s="2521"/>
      <c r="X142" s="2521"/>
      <c r="Y142" s="2521"/>
      <c r="Z142" s="2522"/>
      <c r="AA142" s="2587"/>
      <c r="AB142" s="2589"/>
      <c r="AC142" s="2589"/>
    </row>
    <row r="143" spans="1:29" s="299" customFormat="1" ht="15" hidden="1" customHeight="1" outlineLevel="1">
      <c r="A143" s="1392"/>
      <c r="B143" s="1394"/>
      <c r="C143" s="1349"/>
      <c r="D143" s="1349"/>
      <c r="E143" s="1349"/>
      <c r="F143" s="1350"/>
      <c r="G143" s="1348"/>
      <c r="H143" s="1349"/>
      <c r="I143" s="1349"/>
      <c r="J143" s="1349"/>
      <c r="K143" s="1350"/>
      <c r="L143" s="1356"/>
      <c r="M143" s="1357"/>
      <c r="N143" s="1359"/>
      <c r="O143" s="1407"/>
      <c r="P143" s="1407"/>
      <c r="Q143" s="1361" t="str">
        <f>IFERROR(VLOOKUP(U143,リスト!$AW$1:$AY$44,2,0),"")</f>
        <v/>
      </c>
      <c r="R143" s="1362"/>
      <c r="S143" s="1361" t="str">
        <f>IFERROR(VLOOKUP(U143,リスト!$AW$1:$AY$44,3,0),"")</f>
        <v/>
      </c>
      <c r="T143" s="1362"/>
      <c r="U143" s="87"/>
      <c r="V143" s="1383"/>
      <c r="W143" s="1384"/>
      <c r="X143" s="1384"/>
      <c r="Y143" s="1384"/>
      <c r="Z143" s="1385"/>
      <c r="AA143" s="1108"/>
      <c r="AB143" s="1109"/>
      <c r="AC143" s="1109"/>
    </row>
    <row r="144" spans="1:29" s="299" customFormat="1" ht="15" hidden="1" customHeight="1" outlineLevel="1">
      <c r="A144" s="1392"/>
      <c r="B144" s="1394"/>
      <c r="C144" s="1349"/>
      <c r="D144" s="1349"/>
      <c r="E144" s="1349"/>
      <c r="F144" s="1350"/>
      <c r="G144" s="1348"/>
      <c r="H144" s="1349"/>
      <c r="I144" s="1349"/>
      <c r="J144" s="1349"/>
      <c r="K144" s="1350"/>
      <c r="L144" s="1356"/>
      <c r="M144" s="1357"/>
      <c r="N144" s="1359"/>
      <c r="O144" s="1407"/>
      <c r="P144" s="1407"/>
      <c r="Q144" s="1361" t="str">
        <f>IFERROR(VLOOKUP(U144,リスト!$AW$1:$AY$44,2,0),"")</f>
        <v/>
      </c>
      <c r="R144" s="1362"/>
      <c r="S144" s="1361" t="str">
        <f>IFERROR(VLOOKUP(U144,リスト!$AW$1:$AY$44,3,0),"")</f>
        <v/>
      </c>
      <c r="T144" s="1362"/>
      <c r="U144" s="87"/>
      <c r="V144" s="1383"/>
      <c r="W144" s="1384"/>
      <c r="X144" s="1384"/>
      <c r="Y144" s="1384"/>
      <c r="Z144" s="1385"/>
      <c r="AA144" s="1108"/>
      <c r="AB144" s="1109"/>
      <c r="AC144" s="1109"/>
    </row>
    <row r="145" spans="1:29" s="299" customFormat="1" ht="15" hidden="1" customHeight="1" outlineLevel="1">
      <c r="A145" s="1392"/>
      <c r="B145" s="1394"/>
      <c r="C145" s="1349"/>
      <c r="D145" s="1349"/>
      <c r="E145" s="1349"/>
      <c r="F145" s="1350"/>
      <c r="G145" s="1348"/>
      <c r="H145" s="1349"/>
      <c r="I145" s="1349"/>
      <c r="J145" s="1349"/>
      <c r="K145" s="1350"/>
      <c r="L145" s="1356"/>
      <c r="M145" s="1357"/>
      <c r="N145" s="1359"/>
      <c r="O145" s="1407"/>
      <c r="P145" s="1407"/>
      <c r="Q145" s="1361" t="str">
        <f>IFERROR(VLOOKUP(U145,リスト!$AW$1:$AY$44,2,0),"")</f>
        <v/>
      </c>
      <c r="R145" s="1362"/>
      <c r="S145" s="1361" t="str">
        <f>IFERROR(VLOOKUP(U145,リスト!$AW$1:$AY$44,3,0),"")</f>
        <v/>
      </c>
      <c r="T145" s="1362"/>
      <c r="U145" s="87"/>
      <c r="V145" s="1383"/>
      <c r="W145" s="1384"/>
      <c r="X145" s="1384"/>
      <c r="Y145" s="1384"/>
      <c r="Z145" s="1385"/>
      <c r="AA145" s="1108"/>
      <c r="AB145" s="1109"/>
      <c r="AC145" s="1109"/>
    </row>
    <row r="146" spans="1:29" s="299" customFormat="1" ht="15" hidden="1" customHeight="1" outlineLevel="1">
      <c r="A146" s="1392"/>
      <c r="B146" s="1394"/>
      <c r="C146" s="1349"/>
      <c r="D146" s="1349"/>
      <c r="E146" s="1349"/>
      <c r="F146" s="1350"/>
      <c r="G146" s="1348"/>
      <c r="H146" s="1349"/>
      <c r="I146" s="1349"/>
      <c r="J146" s="1349"/>
      <c r="K146" s="1350"/>
      <c r="L146" s="1356"/>
      <c r="M146" s="1357"/>
      <c r="N146" s="1359"/>
      <c r="O146" s="1407"/>
      <c r="P146" s="1407"/>
      <c r="Q146" s="1361" t="str">
        <f>IFERROR(VLOOKUP(U146,リスト!$AW$1:$AY$44,2,0),"")</f>
        <v/>
      </c>
      <c r="R146" s="1362"/>
      <c r="S146" s="1361" t="str">
        <f>IFERROR(VLOOKUP(U146,リスト!$AW$1:$AY$44,3,0),"")</f>
        <v/>
      </c>
      <c r="T146" s="1362"/>
      <c r="U146" s="87"/>
      <c r="V146" s="1383"/>
      <c r="W146" s="1384"/>
      <c r="X146" s="1384"/>
      <c r="Y146" s="1384"/>
      <c r="Z146" s="1385"/>
      <c r="AA146" s="1108"/>
      <c r="AB146" s="1109"/>
      <c r="AC146" s="1109"/>
    </row>
    <row r="147" spans="1:29" s="299" customFormat="1" ht="15" hidden="1" customHeight="1" outlineLevel="1">
      <c r="A147" s="1392"/>
      <c r="B147" s="1394"/>
      <c r="C147" s="1349"/>
      <c r="D147" s="1349"/>
      <c r="E147" s="1349"/>
      <c r="F147" s="1350"/>
      <c r="G147" s="1348"/>
      <c r="H147" s="1349"/>
      <c r="I147" s="1349"/>
      <c r="J147" s="1349"/>
      <c r="K147" s="1350"/>
      <c r="L147" s="367"/>
      <c r="M147" s="368" t="s">
        <v>418</v>
      </c>
      <c r="N147" s="1359"/>
      <c r="O147" s="1408"/>
      <c r="P147" s="1408"/>
      <c r="Q147" s="1361" t="str">
        <f>IFERROR(VLOOKUP(U147,リスト!$AW$1:$AY$44,2,0),"")</f>
        <v/>
      </c>
      <c r="R147" s="1362"/>
      <c r="S147" s="1363" t="str">
        <f>IFERROR(VLOOKUP(U147,リスト!$AW$1:$AY$44,3,0),"")</f>
        <v/>
      </c>
      <c r="T147" s="1413"/>
      <c r="U147" s="88"/>
      <c r="V147" s="1386"/>
      <c r="W147" s="1387"/>
      <c r="X147" s="1387"/>
      <c r="Y147" s="1387"/>
      <c r="Z147" s="1388"/>
      <c r="AA147" s="1108"/>
      <c r="AB147" s="1109"/>
      <c r="AC147" s="1109"/>
    </row>
    <row r="148" spans="1:29" s="299" customFormat="1" ht="15" hidden="1" customHeight="1" outlineLevel="1">
      <c r="A148" s="1391">
        <v>13</v>
      </c>
      <c r="B148" s="2511"/>
      <c r="C148" s="2512"/>
      <c r="D148" s="2512"/>
      <c r="E148" s="2512"/>
      <c r="F148" s="2513"/>
      <c r="G148" s="2514"/>
      <c r="H148" s="2512"/>
      <c r="I148" s="2512"/>
      <c r="J148" s="2512"/>
      <c r="K148" s="2513"/>
      <c r="L148" s="2515"/>
      <c r="M148" s="2516"/>
      <c r="N148" s="2517"/>
      <c r="O148" s="2525"/>
      <c r="P148" s="2525"/>
      <c r="Q148" s="2523" t="str">
        <f>IFERROR(VLOOKUP(U148,リスト!$AW$1:$AY$44,2,0),"")</f>
        <v/>
      </c>
      <c r="R148" s="2524"/>
      <c r="S148" s="2523" t="str">
        <f>IFERROR(VLOOKUP(U148,リスト!$AW$1:$AY$44,3,0),"")</f>
        <v/>
      </c>
      <c r="T148" s="2524"/>
      <c r="U148" s="86"/>
      <c r="V148" s="2520"/>
      <c r="W148" s="2521"/>
      <c r="X148" s="2521"/>
      <c r="Y148" s="2521"/>
      <c r="Z148" s="2522"/>
      <c r="AA148" s="2587"/>
      <c r="AB148" s="2589"/>
      <c r="AC148" s="2589"/>
    </row>
    <row r="149" spans="1:29" s="299" customFormat="1" ht="15" hidden="1" customHeight="1" outlineLevel="1">
      <c r="A149" s="1392"/>
      <c r="B149" s="1394"/>
      <c r="C149" s="1349"/>
      <c r="D149" s="1349"/>
      <c r="E149" s="1349"/>
      <c r="F149" s="1350"/>
      <c r="G149" s="1348"/>
      <c r="H149" s="1349"/>
      <c r="I149" s="1349"/>
      <c r="J149" s="1349"/>
      <c r="K149" s="1350"/>
      <c r="L149" s="1356"/>
      <c r="M149" s="1357"/>
      <c r="N149" s="1359"/>
      <c r="O149" s="1407"/>
      <c r="P149" s="1407"/>
      <c r="Q149" s="1361" t="str">
        <f>IFERROR(VLOOKUP(U149,リスト!$AW$1:$AY$44,2,0),"")</f>
        <v/>
      </c>
      <c r="R149" s="1362"/>
      <c r="S149" s="1361" t="str">
        <f>IFERROR(VLOOKUP(U149,リスト!$AW$1:$AY$44,3,0),"")</f>
        <v/>
      </c>
      <c r="T149" s="1362"/>
      <c r="U149" s="87"/>
      <c r="V149" s="1383"/>
      <c r="W149" s="1384"/>
      <c r="X149" s="1384"/>
      <c r="Y149" s="1384"/>
      <c r="Z149" s="1385"/>
      <c r="AA149" s="1108"/>
      <c r="AB149" s="1109"/>
      <c r="AC149" s="1109"/>
    </row>
    <row r="150" spans="1:29" s="299" customFormat="1" ht="15" hidden="1" customHeight="1" outlineLevel="1">
      <c r="A150" s="1392"/>
      <c r="B150" s="1394"/>
      <c r="C150" s="1349"/>
      <c r="D150" s="1349"/>
      <c r="E150" s="1349"/>
      <c r="F150" s="1350"/>
      <c r="G150" s="1348"/>
      <c r="H150" s="1349"/>
      <c r="I150" s="1349"/>
      <c r="J150" s="1349"/>
      <c r="K150" s="1350"/>
      <c r="L150" s="1356"/>
      <c r="M150" s="1357"/>
      <c r="N150" s="1359"/>
      <c r="O150" s="1407"/>
      <c r="P150" s="1407"/>
      <c r="Q150" s="1361" t="str">
        <f>IFERROR(VLOOKUP(U150,リスト!$AW$1:$AY$44,2,0),"")</f>
        <v/>
      </c>
      <c r="R150" s="1362"/>
      <c r="S150" s="1361" t="str">
        <f>IFERROR(VLOOKUP(U150,リスト!$AW$1:$AY$44,3,0),"")</f>
        <v/>
      </c>
      <c r="T150" s="1362"/>
      <c r="U150" s="87"/>
      <c r="V150" s="1383"/>
      <c r="W150" s="1384"/>
      <c r="X150" s="1384"/>
      <c r="Y150" s="1384"/>
      <c r="Z150" s="1385"/>
      <c r="AA150" s="1108"/>
      <c r="AB150" s="1109"/>
      <c r="AC150" s="1109"/>
    </row>
    <row r="151" spans="1:29" s="299" customFormat="1" ht="15" hidden="1" customHeight="1" outlineLevel="1">
      <c r="A151" s="1392"/>
      <c r="B151" s="1394"/>
      <c r="C151" s="1349"/>
      <c r="D151" s="1349"/>
      <c r="E151" s="1349"/>
      <c r="F151" s="1350"/>
      <c r="G151" s="1348"/>
      <c r="H151" s="1349"/>
      <c r="I151" s="1349"/>
      <c r="J151" s="1349"/>
      <c r="K151" s="1350"/>
      <c r="L151" s="1356"/>
      <c r="M151" s="1357"/>
      <c r="N151" s="1359"/>
      <c r="O151" s="1407"/>
      <c r="P151" s="1407"/>
      <c r="Q151" s="1361" t="str">
        <f>IFERROR(VLOOKUP(U151,リスト!$AW$1:$AY$44,2,0),"")</f>
        <v/>
      </c>
      <c r="R151" s="1362"/>
      <c r="S151" s="1361" t="str">
        <f>IFERROR(VLOOKUP(U151,リスト!$AW$1:$AY$44,3,0),"")</f>
        <v/>
      </c>
      <c r="T151" s="1362"/>
      <c r="U151" s="87"/>
      <c r="V151" s="1383"/>
      <c r="W151" s="1384"/>
      <c r="X151" s="1384"/>
      <c r="Y151" s="1384"/>
      <c r="Z151" s="1385"/>
      <c r="AA151" s="1108"/>
      <c r="AB151" s="1109"/>
      <c r="AC151" s="1109"/>
    </row>
    <row r="152" spans="1:29" s="299" customFormat="1" ht="15" hidden="1" customHeight="1" outlineLevel="1">
      <c r="A152" s="1392"/>
      <c r="B152" s="1394"/>
      <c r="C152" s="1349"/>
      <c r="D152" s="1349"/>
      <c r="E152" s="1349"/>
      <c r="F152" s="1350"/>
      <c r="G152" s="1348"/>
      <c r="H152" s="1349"/>
      <c r="I152" s="1349"/>
      <c r="J152" s="1349"/>
      <c r="K152" s="1350"/>
      <c r="L152" s="1356"/>
      <c r="M152" s="1357"/>
      <c r="N152" s="1359"/>
      <c r="O152" s="1407"/>
      <c r="P152" s="1407"/>
      <c r="Q152" s="1361" t="str">
        <f>IFERROR(VLOOKUP(U152,リスト!$AW$1:$AY$44,2,0),"")</f>
        <v/>
      </c>
      <c r="R152" s="1362"/>
      <c r="S152" s="1361" t="str">
        <f>IFERROR(VLOOKUP(U152,リスト!$AW$1:$AY$44,3,0),"")</f>
        <v/>
      </c>
      <c r="T152" s="1362"/>
      <c r="U152" s="87"/>
      <c r="V152" s="1383"/>
      <c r="W152" s="1384"/>
      <c r="X152" s="1384"/>
      <c r="Y152" s="1384"/>
      <c r="Z152" s="1385"/>
      <c r="AA152" s="1108"/>
      <c r="AB152" s="1109"/>
      <c r="AC152" s="1109"/>
    </row>
    <row r="153" spans="1:29" s="299" customFormat="1" ht="15" hidden="1" customHeight="1" outlineLevel="1">
      <c r="A153" s="1392"/>
      <c r="B153" s="1394"/>
      <c r="C153" s="1349"/>
      <c r="D153" s="1349"/>
      <c r="E153" s="1349"/>
      <c r="F153" s="1350"/>
      <c r="G153" s="1348"/>
      <c r="H153" s="1349"/>
      <c r="I153" s="1349"/>
      <c r="J153" s="1349"/>
      <c r="K153" s="1350"/>
      <c r="L153" s="367"/>
      <c r="M153" s="368" t="s">
        <v>418</v>
      </c>
      <c r="N153" s="1359"/>
      <c r="O153" s="1408"/>
      <c r="P153" s="1408"/>
      <c r="Q153" s="1361" t="str">
        <f>IFERROR(VLOOKUP(U153,リスト!$AW$1:$AY$44,2,0),"")</f>
        <v/>
      </c>
      <c r="R153" s="1362"/>
      <c r="S153" s="1363" t="str">
        <f>IFERROR(VLOOKUP(U153,リスト!$AW$1:$AY$44,3,0),"")</f>
        <v/>
      </c>
      <c r="T153" s="1413"/>
      <c r="U153" s="88"/>
      <c r="V153" s="1386"/>
      <c r="W153" s="1387"/>
      <c r="X153" s="1387"/>
      <c r="Y153" s="1387"/>
      <c r="Z153" s="1388"/>
      <c r="AA153" s="1108"/>
      <c r="AB153" s="1109"/>
      <c r="AC153" s="1109"/>
    </row>
    <row r="154" spans="1:29" s="299" customFormat="1" ht="15" hidden="1" customHeight="1" outlineLevel="1">
      <c r="A154" s="1391">
        <v>14</v>
      </c>
      <c r="B154" s="2511"/>
      <c r="C154" s="2512"/>
      <c r="D154" s="2512"/>
      <c r="E154" s="2512"/>
      <c r="F154" s="2513"/>
      <c r="G154" s="2514"/>
      <c r="H154" s="2512"/>
      <c r="I154" s="2512"/>
      <c r="J154" s="2512"/>
      <c r="K154" s="2513"/>
      <c r="L154" s="2515"/>
      <c r="M154" s="2516"/>
      <c r="N154" s="2517"/>
      <c r="O154" s="2525"/>
      <c r="P154" s="2525"/>
      <c r="Q154" s="2523" t="str">
        <f>IFERROR(VLOOKUP(U154,リスト!$AW$1:$AY$44,2,0),"")</f>
        <v/>
      </c>
      <c r="R154" s="2524"/>
      <c r="S154" s="2523" t="str">
        <f>IFERROR(VLOOKUP(U154,リスト!$AW$1:$AY$44,3,0),"")</f>
        <v/>
      </c>
      <c r="T154" s="2524"/>
      <c r="U154" s="86"/>
      <c r="V154" s="2520"/>
      <c r="W154" s="2521"/>
      <c r="X154" s="2521"/>
      <c r="Y154" s="2521"/>
      <c r="Z154" s="2522"/>
      <c r="AA154" s="2587"/>
      <c r="AB154" s="2589"/>
      <c r="AC154" s="2589"/>
    </row>
    <row r="155" spans="1:29" s="299" customFormat="1" ht="15" hidden="1" customHeight="1" outlineLevel="1">
      <c r="A155" s="1392"/>
      <c r="B155" s="1394"/>
      <c r="C155" s="1349"/>
      <c r="D155" s="1349"/>
      <c r="E155" s="1349"/>
      <c r="F155" s="1350"/>
      <c r="G155" s="1348"/>
      <c r="H155" s="1349"/>
      <c r="I155" s="1349"/>
      <c r="J155" s="1349"/>
      <c r="K155" s="1350"/>
      <c r="L155" s="1356"/>
      <c r="M155" s="1357"/>
      <c r="N155" s="1359"/>
      <c r="O155" s="1407"/>
      <c r="P155" s="1407"/>
      <c r="Q155" s="1361" t="str">
        <f>IFERROR(VLOOKUP(U155,リスト!$AW$1:$AY$44,2,0),"")</f>
        <v/>
      </c>
      <c r="R155" s="1362"/>
      <c r="S155" s="1361" t="str">
        <f>IFERROR(VLOOKUP(U155,リスト!$AW$1:$AY$44,3,0),"")</f>
        <v/>
      </c>
      <c r="T155" s="1362"/>
      <c r="U155" s="87"/>
      <c r="V155" s="1383"/>
      <c r="W155" s="1384"/>
      <c r="X155" s="1384"/>
      <c r="Y155" s="1384"/>
      <c r="Z155" s="1385"/>
      <c r="AA155" s="1108"/>
      <c r="AB155" s="1109"/>
      <c r="AC155" s="1109"/>
    </row>
    <row r="156" spans="1:29" s="299" customFormat="1" ht="15" hidden="1" customHeight="1" outlineLevel="1">
      <c r="A156" s="1392"/>
      <c r="B156" s="1394"/>
      <c r="C156" s="1349"/>
      <c r="D156" s="1349"/>
      <c r="E156" s="1349"/>
      <c r="F156" s="1350"/>
      <c r="G156" s="1348"/>
      <c r="H156" s="1349"/>
      <c r="I156" s="1349"/>
      <c r="J156" s="1349"/>
      <c r="K156" s="1350"/>
      <c r="L156" s="1356"/>
      <c r="M156" s="1357"/>
      <c r="N156" s="1359"/>
      <c r="O156" s="1407"/>
      <c r="P156" s="1407"/>
      <c r="Q156" s="1361" t="str">
        <f>IFERROR(VLOOKUP(U156,リスト!$AW$1:$AY$44,2,0),"")</f>
        <v/>
      </c>
      <c r="R156" s="1362"/>
      <c r="S156" s="1361" t="str">
        <f>IFERROR(VLOOKUP(U156,リスト!$AW$1:$AY$44,3,0),"")</f>
        <v/>
      </c>
      <c r="T156" s="1362"/>
      <c r="U156" s="87"/>
      <c r="V156" s="1383"/>
      <c r="W156" s="1384"/>
      <c r="X156" s="1384"/>
      <c r="Y156" s="1384"/>
      <c r="Z156" s="1385"/>
      <c r="AA156" s="1108"/>
      <c r="AB156" s="1109"/>
      <c r="AC156" s="1109"/>
    </row>
    <row r="157" spans="1:29" s="299" customFormat="1" ht="15" hidden="1" customHeight="1" outlineLevel="1">
      <c r="A157" s="1392"/>
      <c r="B157" s="1394"/>
      <c r="C157" s="1349"/>
      <c r="D157" s="1349"/>
      <c r="E157" s="1349"/>
      <c r="F157" s="1350"/>
      <c r="G157" s="1348"/>
      <c r="H157" s="1349"/>
      <c r="I157" s="1349"/>
      <c r="J157" s="1349"/>
      <c r="K157" s="1350"/>
      <c r="L157" s="1356"/>
      <c r="M157" s="1357"/>
      <c r="N157" s="1359"/>
      <c r="O157" s="1407"/>
      <c r="P157" s="1407"/>
      <c r="Q157" s="1361" t="str">
        <f>IFERROR(VLOOKUP(U157,リスト!$AW$1:$AY$44,2,0),"")</f>
        <v/>
      </c>
      <c r="R157" s="1362"/>
      <c r="S157" s="1361" t="str">
        <f>IFERROR(VLOOKUP(U157,リスト!$AW$1:$AY$44,3,0),"")</f>
        <v/>
      </c>
      <c r="T157" s="1362"/>
      <c r="U157" s="87"/>
      <c r="V157" s="1383"/>
      <c r="W157" s="1384"/>
      <c r="X157" s="1384"/>
      <c r="Y157" s="1384"/>
      <c r="Z157" s="1385"/>
      <c r="AA157" s="1108"/>
      <c r="AB157" s="1109"/>
      <c r="AC157" s="1109"/>
    </row>
    <row r="158" spans="1:29" s="299" customFormat="1" ht="15" hidden="1" customHeight="1" outlineLevel="1">
      <c r="A158" s="1392"/>
      <c r="B158" s="1394"/>
      <c r="C158" s="1349"/>
      <c r="D158" s="1349"/>
      <c r="E158" s="1349"/>
      <c r="F158" s="1350"/>
      <c r="G158" s="1348"/>
      <c r="H158" s="1349"/>
      <c r="I158" s="1349"/>
      <c r="J158" s="1349"/>
      <c r="K158" s="1350"/>
      <c r="L158" s="1356"/>
      <c r="M158" s="1357"/>
      <c r="N158" s="1359"/>
      <c r="O158" s="1407"/>
      <c r="P158" s="1407"/>
      <c r="Q158" s="1361" t="str">
        <f>IFERROR(VLOOKUP(U158,リスト!$AW$1:$AY$44,2,0),"")</f>
        <v/>
      </c>
      <c r="R158" s="1362"/>
      <c r="S158" s="1361" t="str">
        <f>IFERROR(VLOOKUP(U158,リスト!$AW$1:$AY$44,3,0),"")</f>
        <v/>
      </c>
      <c r="T158" s="1362"/>
      <c r="U158" s="87"/>
      <c r="V158" s="1383"/>
      <c r="W158" s="1384"/>
      <c r="X158" s="1384"/>
      <c r="Y158" s="1384"/>
      <c r="Z158" s="1385"/>
      <c r="AA158" s="1108"/>
      <c r="AB158" s="1109"/>
      <c r="AC158" s="1109"/>
    </row>
    <row r="159" spans="1:29" s="299" customFormat="1" ht="15" hidden="1" customHeight="1" outlineLevel="1">
      <c r="A159" s="1392"/>
      <c r="B159" s="1394"/>
      <c r="C159" s="1349"/>
      <c r="D159" s="1349"/>
      <c r="E159" s="1349"/>
      <c r="F159" s="1350"/>
      <c r="G159" s="1348"/>
      <c r="H159" s="1349"/>
      <c r="I159" s="1349"/>
      <c r="J159" s="1349"/>
      <c r="K159" s="1350"/>
      <c r="L159" s="367"/>
      <c r="M159" s="368" t="s">
        <v>418</v>
      </c>
      <c r="N159" s="1359"/>
      <c r="O159" s="1408"/>
      <c r="P159" s="1408"/>
      <c r="Q159" s="1363" t="str">
        <f>IFERROR(VLOOKUP(U159,リスト!$AW$1:$AY$44,2,0),"")</f>
        <v/>
      </c>
      <c r="R159" s="1413"/>
      <c r="S159" s="1363" t="str">
        <f>IFERROR(VLOOKUP(U159,リスト!$AW$1:$AY$44,3,0),"")</f>
        <v/>
      </c>
      <c r="T159" s="1413"/>
      <c r="U159" s="88"/>
      <c r="V159" s="1386"/>
      <c r="W159" s="1387"/>
      <c r="X159" s="1387"/>
      <c r="Y159" s="1387"/>
      <c r="Z159" s="1388"/>
      <c r="AA159" s="1108"/>
      <c r="AB159" s="1109"/>
      <c r="AC159" s="1109"/>
    </row>
    <row r="160" spans="1:29" s="299" customFormat="1" ht="15" hidden="1" customHeight="1" outlineLevel="1">
      <c r="A160" s="1391">
        <v>15</v>
      </c>
      <c r="B160" s="2511"/>
      <c r="C160" s="2512"/>
      <c r="D160" s="2512"/>
      <c r="E160" s="2512"/>
      <c r="F160" s="2513"/>
      <c r="G160" s="2514"/>
      <c r="H160" s="2512"/>
      <c r="I160" s="2512"/>
      <c r="J160" s="2512"/>
      <c r="K160" s="2513"/>
      <c r="L160" s="2515"/>
      <c r="M160" s="2516"/>
      <c r="N160" s="2517"/>
      <c r="O160" s="2525"/>
      <c r="P160" s="2525"/>
      <c r="Q160" s="2523" t="str">
        <f>IFERROR(VLOOKUP(U160,リスト!$AW$1:$AY$44,2,0),"")</f>
        <v/>
      </c>
      <c r="R160" s="2524"/>
      <c r="S160" s="2523" t="str">
        <f>IFERROR(VLOOKUP(U160,リスト!$AW$1:$AY$44,3,0),"")</f>
        <v/>
      </c>
      <c r="T160" s="2524"/>
      <c r="U160" s="86"/>
      <c r="V160" s="2520"/>
      <c r="W160" s="2521"/>
      <c r="X160" s="2521"/>
      <c r="Y160" s="2521"/>
      <c r="Z160" s="2522"/>
      <c r="AA160" s="2587"/>
      <c r="AB160" s="2589"/>
      <c r="AC160" s="2589"/>
    </row>
    <row r="161" spans="1:29" s="299" customFormat="1" ht="15" hidden="1" customHeight="1" outlineLevel="1">
      <c r="A161" s="1392"/>
      <c r="B161" s="1394"/>
      <c r="C161" s="1349"/>
      <c r="D161" s="1349"/>
      <c r="E161" s="1349"/>
      <c r="F161" s="1350"/>
      <c r="G161" s="1348"/>
      <c r="H161" s="1349"/>
      <c r="I161" s="1349"/>
      <c r="J161" s="1349"/>
      <c r="K161" s="1350"/>
      <c r="L161" s="1356"/>
      <c r="M161" s="1357"/>
      <c r="N161" s="1359"/>
      <c r="O161" s="1407"/>
      <c r="P161" s="1407"/>
      <c r="Q161" s="1361" t="str">
        <f>IFERROR(VLOOKUP(U161,リスト!$AW$1:$AY$44,2,0),"")</f>
        <v/>
      </c>
      <c r="R161" s="1362"/>
      <c r="S161" s="1361" t="str">
        <f>IFERROR(VLOOKUP(U161,リスト!$AW$1:$AY$44,3,0),"")</f>
        <v/>
      </c>
      <c r="T161" s="1362"/>
      <c r="U161" s="87"/>
      <c r="V161" s="1383"/>
      <c r="W161" s="1384"/>
      <c r="X161" s="1384"/>
      <c r="Y161" s="1384"/>
      <c r="Z161" s="1385"/>
      <c r="AA161" s="1108"/>
      <c r="AB161" s="1109"/>
      <c r="AC161" s="1109"/>
    </row>
    <row r="162" spans="1:29" s="299" customFormat="1" ht="14.25" hidden="1" customHeight="1" outlineLevel="1">
      <c r="A162" s="1392"/>
      <c r="B162" s="1394"/>
      <c r="C162" s="1349"/>
      <c r="D162" s="1349"/>
      <c r="E162" s="1349"/>
      <c r="F162" s="1350"/>
      <c r="G162" s="1348"/>
      <c r="H162" s="1349"/>
      <c r="I162" s="1349"/>
      <c r="J162" s="1349"/>
      <c r="K162" s="1350"/>
      <c r="L162" s="1356"/>
      <c r="M162" s="1357"/>
      <c r="N162" s="1359"/>
      <c r="O162" s="1407"/>
      <c r="P162" s="1407"/>
      <c r="Q162" s="1361" t="str">
        <f>IFERROR(VLOOKUP(U162,リスト!$AW$1:$AY$44,2,0),"")</f>
        <v/>
      </c>
      <c r="R162" s="1362"/>
      <c r="S162" s="1361" t="str">
        <f>IFERROR(VLOOKUP(U162,リスト!$AW$1:$AY$44,3,0),"")</f>
        <v/>
      </c>
      <c r="T162" s="1362"/>
      <c r="U162" s="87"/>
      <c r="V162" s="1383"/>
      <c r="W162" s="1384"/>
      <c r="X162" s="1384"/>
      <c r="Y162" s="1384"/>
      <c r="Z162" s="1385"/>
      <c r="AA162" s="1108"/>
      <c r="AB162" s="1109"/>
      <c r="AC162" s="1109"/>
    </row>
    <row r="163" spans="1:29" s="299" customFormat="1" ht="15" hidden="1" customHeight="1" outlineLevel="1">
      <c r="A163" s="1392"/>
      <c r="B163" s="1394"/>
      <c r="C163" s="1349"/>
      <c r="D163" s="1349"/>
      <c r="E163" s="1349"/>
      <c r="F163" s="1350"/>
      <c r="G163" s="1348"/>
      <c r="H163" s="1349"/>
      <c r="I163" s="1349"/>
      <c r="J163" s="1349"/>
      <c r="K163" s="1350"/>
      <c r="L163" s="1356"/>
      <c r="M163" s="1357"/>
      <c r="N163" s="1359"/>
      <c r="O163" s="1407"/>
      <c r="P163" s="1407"/>
      <c r="Q163" s="1361" t="str">
        <f>IFERROR(VLOOKUP(U163,リスト!$AW$1:$AY$44,2,0),"")</f>
        <v/>
      </c>
      <c r="R163" s="1362"/>
      <c r="S163" s="1361" t="str">
        <f>IFERROR(VLOOKUP(U163,リスト!$AW$1:$AY$44,3,0),"")</f>
        <v/>
      </c>
      <c r="T163" s="1362"/>
      <c r="U163" s="87"/>
      <c r="V163" s="1383"/>
      <c r="W163" s="1384"/>
      <c r="X163" s="1384"/>
      <c r="Y163" s="1384"/>
      <c r="Z163" s="1385"/>
      <c r="AA163" s="1108"/>
      <c r="AB163" s="1109"/>
      <c r="AC163" s="1109"/>
    </row>
    <row r="164" spans="1:29" s="299" customFormat="1" ht="15" hidden="1" customHeight="1" outlineLevel="1">
      <c r="A164" s="1392"/>
      <c r="B164" s="1394"/>
      <c r="C164" s="1349"/>
      <c r="D164" s="1349"/>
      <c r="E164" s="1349"/>
      <c r="F164" s="1350"/>
      <c r="G164" s="1348"/>
      <c r="H164" s="1349"/>
      <c r="I164" s="1349"/>
      <c r="J164" s="1349"/>
      <c r="K164" s="1350"/>
      <c r="L164" s="1356"/>
      <c r="M164" s="1357"/>
      <c r="N164" s="1359"/>
      <c r="O164" s="1407"/>
      <c r="P164" s="1407"/>
      <c r="Q164" s="1361" t="str">
        <f>IFERROR(VLOOKUP(U164,リスト!$AW$1:$AY$44,2,0),"")</f>
        <v/>
      </c>
      <c r="R164" s="1362"/>
      <c r="S164" s="1361" t="str">
        <f>IFERROR(VLOOKUP(U164,リスト!$AW$1:$AY$44,3,0),"")</f>
        <v/>
      </c>
      <c r="T164" s="1362"/>
      <c r="U164" s="87"/>
      <c r="V164" s="1383"/>
      <c r="W164" s="1384"/>
      <c r="X164" s="1384"/>
      <c r="Y164" s="1384"/>
      <c r="Z164" s="1385"/>
      <c r="AA164" s="1108"/>
      <c r="AB164" s="1109"/>
      <c r="AC164" s="1109"/>
    </row>
    <row r="165" spans="1:29" s="299" customFormat="1" ht="15" hidden="1" customHeight="1" outlineLevel="1">
      <c r="A165" s="1392"/>
      <c r="B165" s="1394"/>
      <c r="C165" s="1349"/>
      <c r="D165" s="1349"/>
      <c r="E165" s="1349"/>
      <c r="F165" s="1350"/>
      <c r="G165" s="1348"/>
      <c r="H165" s="1349"/>
      <c r="I165" s="1349"/>
      <c r="J165" s="1349"/>
      <c r="K165" s="1350"/>
      <c r="L165" s="367"/>
      <c r="M165" s="368" t="s">
        <v>418</v>
      </c>
      <c r="N165" s="1359"/>
      <c r="O165" s="1407"/>
      <c r="P165" s="1407"/>
      <c r="Q165" s="1361" t="str">
        <f>IFERROR(VLOOKUP(U165,リスト!$AW$1:$AY$44,2,0),"")</f>
        <v/>
      </c>
      <c r="R165" s="1362"/>
      <c r="S165" s="1361" t="str">
        <f>IFERROR(VLOOKUP(U165,リスト!$AW$1:$AY$44,3,0),"")</f>
        <v/>
      </c>
      <c r="T165" s="1362"/>
      <c r="U165" s="87"/>
      <c r="V165" s="1383"/>
      <c r="W165" s="1384"/>
      <c r="X165" s="1384"/>
      <c r="Y165" s="1384"/>
      <c r="Z165" s="1385"/>
      <c r="AA165" s="1108"/>
      <c r="AB165" s="1109"/>
      <c r="AC165" s="1109"/>
    </row>
    <row r="166" spans="1:29" ht="19.5" customHeight="1" collapsed="1">
      <c r="A166" s="2530" t="s">
        <v>696</v>
      </c>
      <c r="B166" s="2530"/>
      <c r="C166" s="2530"/>
      <c r="D166" s="2530"/>
      <c r="E166" s="2530"/>
      <c r="F166" s="2530"/>
      <c r="G166" s="2530"/>
      <c r="H166" s="2530"/>
      <c r="I166" s="2530"/>
      <c r="J166" s="2530"/>
      <c r="K166" s="2531"/>
      <c r="L166" s="2532">
        <f>SUM(L76:M165)</f>
        <v>0</v>
      </c>
      <c r="M166" s="2533"/>
      <c r="N166" s="2590" t="str">
        <f>IF(ロール対応表ｰ1005!$T$57=0,"","「ロール対応表」シートと一致していないスキル項目があります")</f>
        <v/>
      </c>
      <c r="O166" s="2591"/>
      <c r="P166" s="2591"/>
      <c r="Q166" s="2591"/>
      <c r="R166" s="2591"/>
      <c r="S166" s="2591"/>
      <c r="T166" s="2591"/>
      <c r="U166" s="2591"/>
      <c r="V166" s="2591"/>
      <c r="W166" s="2591"/>
      <c r="X166" s="2591"/>
      <c r="Y166" s="2591"/>
      <c r="Z166" s="2591"/>
      <c r="AA166" s="2591"/>
      <c r="AB166" s="2591"/>
      <c r="AC166" s="2592"/>
    </row>
    <row r="167" spans="1:29" ht="10.5" customHeight="1">
      <c r="A167" s="1400"/>
      <c r="B167" s="1400"/>
      <c r="C167" s="1400"/>
      <c r="D167" s="1400"/>
      <c r="E167" s="1400"/>
      <c r="F167" s="1400"/>
      <c r="G167" s="1400"/>
      <c r="H167" s="1400"/>
      <c r="I167" s="1400"/>
      <c r="J167" s="1400"/>
      <c r="K167" s="1401"/>
      <c r="L167" s="1404" t="s">
        <v>418</v>
      </c>
      <c r="M167" s="1405"/>
      <c r="N167" s="2261"/>
      <c r="O167" s="2262"/>
      <c r="P167" s="2262"/>
      <c r="Q167" s="2262"/>
      <c r="R167" s="2262"/>
      <c r="S167" s="2262"/>
      <c r="T167" s="2262"/>
      <c r="U167" s="2262"/>
      <c r="V167" s="2262"/>
      <c r="W167" s="2262"/>
      <c r="X167" s="2262"/>
      <c r="Y167" s="2262"/>
      <c r="Z167" s="2262"/>
      <c r="AA167" s="2262"/>
      <c r="AB167" s="2262"/>
      <c r="AC167" s="2263"/>
    </row>
    <row r="168" spans="1:29" ht="15" customHeight="1">
      <c r="A168" s="2526" t="s">
        <v>697</v>
      </c>
      <c r="B168" s="2526"/>
      <c r="C168" s="2526"/>
      <c r="D168" s="2526"/>
      <c r="E168" s="2526"/>
      <c r="F168" s="2526"/>
      <c r="G168" s="2526"/>
      <c r="H168" s="2526"/>
      <c r="I168" s="2526"/>
      <c r="J168" s="2526"/>
      <c r="K168" s="2526"/>
      <c r="L168" s="2526"/>
      <c r="M168" s="2526"/>
      <c r="N168" s="1154"/>
      <c r="O168" s="1154"/>
      <c r="P168" s="1154"/>
      <c r="Q168" s="1154"/>
      <c r="R168" s="1154"/>
      <c r="S168" s="1154"/>
      <c r="T168" s="1154"/>
      <c r="U168" s="1154"/>
      <c r="V168" s="1154"/>
      <c r="W168" s="1154"/>
      <c r="X168" s="1154"/>
      <c r="Y168" s="1154"/>
      <c r="Z168" s="1154"/>
    </row>
    <row r="169" spans="1:29" ht="15" customHeight="1">
      <c r="A169" s="1154"/>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c r="Y169" s="1154"/>
      <c r="Z169" s="1154"/>
    </row>
    <row r="170" spans="1:29" ht="15" customHeight="1">
      <c r="A170" s="1154"/>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row>
    <row r="171" spans="1:29" ht="15" customHeight="1">
      <c r="A171" s="1154"/>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c r="Y171" s="1154"/>
      <c r="Z171" s="1154"/>
    </row>
    <row r="172" spans="1:29" ht="9" customHeight="1">
      <c r="A172" s="274"/>
      <c r="B172" s="274"/>
      <c r="C172" s="274"/>
      <c r="D172" s="274"/>
      <c r="E172" s="160"/>
      <c r="F172" s="160"/>
      <c r="G172" s="160"/>
      <c r="H172" s="160"/>
      <c r="I172" s="160"/>
      <c r="J172" s="160"/>
      <c r="K172" s="160"/>
      <c r="L172" s="160"/>
      <c r="M172" s="160"/>
      <c r="N172" s="160"/>
      <c r="O172" s="160"/>
      <c r="P172" s="160"/>
      <c r="Q172" s="160"/>
      <c r="R172" s="160"/>
    </row>
    <row r="173" spans="1:29" ht="23.25" customHeight="1">
      <c r="A173" s="278" t="s">
        <v>698</v>
      </c>
      <c r="B173" s="274"/>
      <c r="C173" s="274"/>
      <c r="D173" s="274"/>
      <c r="E173" s="274"/>
      <c r="F173" s="274"/>
      <c r="G173" s="274"/>
      <c r="H173" s="274"/>
      <c r="I173" s="274"/>
      <c r="J173" s="274"/>
      <c r="K173" s="274"/>
      <c r="L173" s="274"/>
      <c r="M173" s="274"/>
      <c r="N173" s="274"/>
      <c r="O173" s="274"/>
      <c r="P173" s="274"/>
      <c r="Q173" s="274"/>
      <c r="R173" s="274"/>
    </row>
    <row r="174" spans="1:29" ht="60" customHeight="1">
      <c r="A174" s="1242" t="s">
        <v>699</v>
      </c>
      <c r="B174" s="1242"/>
      <c r="C174" s="1242"/>
      <c r="D174" s="1243"/>
      <c r="E174" s="2527"/>
      <c r="F174" s="2527"/>
      <c r="G174" s="2527"/>
      <c r="H174" s="2527"/>
      <c r="I174" s="2527"/>
      <c r="J174" s="2527"/>
      <c r="K174" s="2527"/>
      <c r="L174" s="2527"/>
      <c r="M174" s="2527"/>
      <c r="N174" s="2527"/>
      <c r="O174" s="2527"/>
      <c r="P174" s="2527"/>
      <c r="Q174" s="2527"/>
      <c r="R174" s="2527"/>
      <c r="Z174" s="163"/>
    </row>
    <row r="175" spans="1:29" ht="60" customHeight="1">
      <c r="A175" s="1329" t="s">
        <v>700</v>
      </c>
      <c r="B175" s="1329"/>
      <c r="C175" s="1329"/>
      <c r="D175" s="1330"/>
      <c r="E175" s="1331"/>
      <c r="F175" s="2528"/>
      <c r="G175" s="2528"/>
      <c r="H175" s="2528"/>
      <c r="I175" s="2528"/>
      <c r="J175" s="2528"/>
      <c r="K175" s="2528"/>
      <c r="L175" s="2528"/>
      <c r="M175" s="2528"/>
      <c r="N175" s="2528"/>
      <c r="O175" s="2528"/>
      <c r="P175" s="2528"/>
      <c r="Q175" s="2528"/>
      <c r="R175" s="2529"/>
      <c r="S175" s="162"/>
    </row>
    <row r="176" spans="1:29" ht="20.25" customHeight="1">
      <c r="A176" s="1334" t="s">
        <v>1060</v>
      </c>
      <c r="B176" s="1334"/>
      <c r="C176" s="1334"/>
      <c r="D176" s="1334"/>
      <c r="E176" s="1323"/>
      <c r="F176" s="1323"/>
      <c r="G176" s="1323"/>
      <c r="H176" s="1323"/>
      <c r="I176" s="1323"/>
      <c r="J176" s="1323"/>
      <c r="K176" s="1323"/>
      <c r="L176" s="1323"/>
      <c r="M176" s="1323"/>
      <c r="N176" s="1323"/>
      <c r="O176" s="1323"/>
      <c r="P176" s="164"/>
      <c r="Q176" s="164"/>
      <c r="R176" s="164"/>
      <c r="S176" s="165"/>
    </row>
    <row r="177" spans="1:26" ht="15" customHeight="1">
      <c r="A177" s="530" t="s">
        <v>701</v>
      </c>
      <c r="B177" s="530"/>
      <c r="C177" s="530"/>
      <c r="D177" s="530"/>
      <c r="E177" s="1335"/>
      <c r="F177" s="1336" t="s">
        <v>702</v>
      </c>
      <c r="G177" s="1336"/>
      <c r="H177" s="1336"/>
      <c r="I177" s="1336"/>
      <c r="J177" s="1336"/>
      <c r="K177" s="1336"/>
      <c r="L177" s="1336"/>
      <c r="M177" s="1336"/>
      <c r="N177" s="1336"/>
      <c r="O177" s="1336"/>
      <c r="P177" s="1336"/>
      <c r="Q177" s="1336"/>
      <c r="R177" s="1336"/>
    </row>
    <row r="178" spans="1:26" ht="50.1" customHeight="1">
      <c r="A178" s="661"/>
      <c r="B178" s="661"/>
      <c r="C178" s="661"/>
      <c r="D178" s="661"/>
      <c r="E178" s="1335"/>
      <c r="F178" s="1337"/>
      <c r="G178" s="1337"/>
      <c r="H178" s="1337"/>
      <c r="I178" s="1337"/>
      <c r="J178" s="1337"/>
      <c r="K178" s="1337"/>
      <c r="L178" s="1337"/>
      <c r="M178" s="1337"/>
      <c r="N178" s="1337"/>
      <c r="O178" s="1337"/>
      <c r="P178" s="1337"/>
      <c r="Q178" s="1337"/>
      <c r="R178" s="1337"/>
    </row>
    <row r="179" spans="1:26" ht="16.5" customHeight="1">
      <c r="A179" s="278" t="s">
        <v>703</v>
      </c>
      <c r="B179" s="274"/>
      <c r="C179" s="274"/>
      <c r="D179" s="274"/>
      <c r="E179" s="274"/>
      <c r="F179" s="274"/>
      <c r="G179" s="274"/>
      <c r="H179" s="274"/>
      <c r="I179" s="274"/>
      <c r="J179" s="274"/>
      <c r="K179" s="274"/>
      <c r="L179" s="274"/>
      <c r="M179" s="274"/>
      <c r="N179" s="274"/>
      <c r="O179" s="274"/>
      <c r="P179" s="274"/>
      <c r="Q179" s="274"/>
      <c r="R179" s="274"/>
    </row>
    <row r="180" spans="1:26" ht="3.75" customHeight="1">
      <c r="A180" s="148"/>
    </row>
    <row r="181" spans="1:26" ht="74.25" customHeight="1">
      <c r="A181" s="1242" t="s">
        <v>704</v>
      </c>
      <c r="B181" s="1242"/>
      <c r="C181" s="1242"/>
      <c r="D181" s="1243"/>
      <c r="E181" s="1263"/>
      <c r="F181" s="2112"/>
      <c r="G181" s="2112"/>
      <c r="H181" s="2112"/>
      <c r="I181" s="2112"/>
      <c r="J181" s="2112"/>
      <c r="K181" s="2112"/>
      <c r="L181" s="2112"/>
      <c r="M181" s="2112"/>
      <c r="N181" s="2112"/>
      <c r="O181" s="2112"/>
      <c r="P181" s="2112"/>
      <c r="Q181" s="2112"/>
      <c r="R181" s="1265"/>
      <c r="S181" s="160"/>
      <c r="T181" s="160"/>
      <c r="U181" s="160"/>
      <c r="V181" s="160"/>
      <c r="W181" s="161"/>
      <c r="X181" s="160"/>
    </row>
    <row r="182" spans="1:26" ht="74.25" customHeight="1">
      <c r="A182" s="1242" t="s">
        <v>705</v>
      </c>
      <c r="B182" s="1242"/>
      <c r="C182" s="1242"/>
      <c r="D182" s="1243"/>
      <c r="E182" s="1327"/>
      <c r="F182" s="1327"/>
      <c r="G182" s="1327"/>
      <c r="H182" s="1327"/>
      <c r="I182" s="1327"/>
      <c r="J182" s="1327"/>
      <c r="K182" s="1327"/>
      <c r="L182" s="1327"/>
      <c r="M182" s="1327"/>
      <c r="N182" s="1327"/>
      <c r="O182" s="1327"/>
      <c r="P182" s="1327"/>
      <c r="Q182" s="1327"/>
      <c r="R182" s="1327"/>
      <c r="S182" s="160"/>
      <c r="T182" s="160"/>
      <c r="U182" s="160"/>
      <c r="V182" s="160"/>
      <c r="W182" s="161"/>
      <c r="X182" s="160"/>
      <c r="Y182" s="160"/>
    </row>
    <row r="183" spans="1:26" ht="74.25" customHeight="1">
      <c r="A183" s="1242" t="s">
        <v>706</v>
      </c>
      <c r="B183" s="1242"/>
      <c r="C183" s="1242"/>
      <c r="D183" s="1243"/>
      <c r="E183" s="1327"/>
      <c r="F183" s="1327"/>
      <c r="G183" s="1327"/>
      <c r="H183" s="1327"/>
      <c r="I183" s="1327"/>
      <c r="J183" s="1327"/>
      <c r="K183" s="1327"/>
      <c r="L183" s="1327"/>
      <c r="M183" s="1327"/>
      <c r="N183" s="1327"/>
      <c r="O183" s="1327"/>
      <c r="P183" s="1327"/>
      <c r="Q183" s="1327"/>
      <c r="R183" s="1327"/>
      <c r="S183" s="1"/>
      <c r="X183" s="1"/>
      <c r="Y183" s="160"/>
    </row>
    <row r="184" spans="1:26" ht="36" customHeight="1">
      <c r="A184" s="1253" t="s">
        <v>707</v>
      </c>
      <c r="B184" s="1254"/>
      <c r="C184" s="1254"/>
      <c r="D184" s="1255"/>
      <c r="E184" s="1206"/>
      <c r="F184" s="2111"/>
      <c r="G184" s="1207"/>
      <c r="H184" s="1321" t="s">
        <v>445</v>
      </c>
      <c r="I184" s="1321"/>
      <c r="J184" s="1322"/>
      <c r="K184" s="1322"/>
      <c r="L184" s="1322"/>
      <c r="M184" s="1322"/>
      <c r="N184" s="1322"/>
      <c r="O184" s="1322"/>
      <c r="P184" s="1322"/>
      <c r="Q184" s="1322"/>
      <c r="R184" s="1322"/>
      <c r="S184" s="1"/>
      <c r="X184" s="1"/>
    </row>
    <row r="185" spans="1:26" ht="36" customHeight="1">
      <c r="A185" s="1323" t="s">
        <v>1060</v>
      </c>
      <c r="B185" s="1323"/>
      <c r="C185" s="1323"/>
      <c r="D185" s="1323"/>
      <c r="E185" s="1324"/>
      <c r="F185" s="1324"/>
      <c r="G185" s="1324"/>
      <c r="H185" s="1324"/>
      <c r="I185" s="1324"/>
      <c r="J185" s="1324"/>
      <c r="K185" s="1324"/>
      <c r="L185" s="1324"/>
      <c r="M185" s="1324"/>
      <c r="N185" s="1324"/>
      <c r="O185" s="1324"/>
      <c r="P185" s="1324"/>
      <c r="Q185" s="1324"/>
      <c r="R185" s="1324"/>
      <c r="S185" s="1"/>
      <c r="X185" s="1"/>
    </row>
    <row r="186" spans="1:26" ht="35.1" customHeight="1">
      <c r="A186" s="1266" t="s">
        <v>708</v>
      </c>
      <c r="B186" s="1267"/>
      <c r="C186" s="1267"/>
      <c r="D186" s="1268"/>
      <c r="E186" s="1313" t="s">
        <v>709</v>
      </c>
      <c r="F186" s="2534"/>
      <c r="G186" s="1315"/>
      <c r="H186" s="1316"/>
      <c r="I186" s="1313" t="s">
        <v>710</v>
      </c>
      <c r="J186" s="2535"/>
      <c r="K186" s="1315"/>
      <c r="L186" s="2105"/>
      <c r="M186" s="2105"/>
      <c r="N186" s="1316"/>
      <c r="O186" s="1313" t="s">
        <v>711</v>
      </c>
      <c r="P186" s="2535"/>
      <c r="Q186" s="1315"/>
      <c r="R186" s="1316"/>
      <c r="S186" s="160"/>
      <c r="T186" s="160"/>
      <c r="U186" s="160"/>
      <c r="V186" s="160"/>
      <c r="W186" s="161"/>
      <c r="X186" s="160"/>
    </row>
    <row r="187" spans="1:26" ht="15" customHeight="1">
      <c r="A187" s="1280"/>
      <c r="B187" s="1165"/>
      <c r="C187" s="1165"/>
      <c r="D187" s="1166"/>
      <c r="E187" s="2536" t="s">
        <v>712</v>
      </c>
      <c r="F187" s="2537"/>
      <c r="G187" s="2537"/>
      <c r="H187" s="2537"/>
      <c r="I187" s="2537"/>
      <c r="J187" s="2537"/>
      <c r="K187" s="2537"/>
      <c r="L187" s="2537"/>
      <c r="M187" s="2537"/>
      <c r="N187" s="2537"/>
      <c r="O187" s="2537"/>
      <c r="P187" s="2537"/>
      <c r="Q187" s="2537"/>
      <c r="R187" s="2538"/>
      <c r="S187" s="160"/>
      <c r="T187" s="160"/>
      <c r="U187" s="160"/>
      <c r="V187" s="160"/>
      <c r="W187" s="161"/>
      <c r="X187" s="160"/>
    </row>
    <row r="188" spans="1:26" ht="50.1" customHeight="1">
      <c r="A188" s="1249"/>
      <c r="B188" s="1250"/>
      <c r="C188" s="1250"/>
      <c r="D188" s="1251"/>
      <c r="E188" s="1308"/>
      <c r="F188" s="1309"/>
      <c r="G188" s="1309"/>
      <c r="H188" s="1309"/>
      <c r="I188" s="1309"/>
      <c r="J188" s="1309"/>
      <c r="K188" s="1309"/>
      <c r="L188" s="1309"/>
      <c r="M188" s="1309"/>
      <c r="N188" s="1309"/>
      <c r="O188" s="1309"/>
      <c r="P188" s="1309"/>
      <c r="Q188" s="1309"/>
      <c r="R188" s="1310"/>
      <c r="S188" s="160"/>
      <c r="T188" s="160"/>
      <c r="U188" s="160"/>
      <c r="V188" s="160"/>
      <c r="W188" s="161"/>
      <c r="X188" s="160"/>
    </row>
    <row r="189" spans="1:26" ht="35.1" customHeight="1">
      <c r="A189" s="1266" t="s">
        <v>713</v>
      </c>
      <c r="B189" s="1267"/>
      <c r="C189" s="1267"/>
      <c r="D189" s="1268"/>
      <c r="E189" s="1317" t="s">
        <v>709</v>
      </c>
      <c r="F189" s="1318"/>
      <c r="G189" s="1303"/>
      <c r="H189" s="1304"/>
      <c r="I189" s="1317" t="s">
        <v>710</v>
      </c>
      <c r="J189" s="1319"/>
      <c r="K189" s="1303"/>
      <c r="L189" s="1320"/>
      <c r="M189" s="1320"/>
      <c r="N189" s="1304"/>
      <c r="O189" s="1317" t="s">
        <v>711</v>
      </c>
      <c r="P189" s="1319"/>
      <c r="Q189" s="1303"/>
      <c r="R189" s="1304"/>
      <c r="S189" s="160"/>
      <c r="T189" s="160"/>
      <c r="U189" s="160"/>
      <c r="V189" s="160"/>
      <c r="W189" s="161"/>
      <c r="X189" s="160"/>
      <c r="Y189" s="160"/>
      <c r="Z189" s="160"/>
    </row>
    <row r="190" spans="1:26" ht="15" customHeight="1">
      <c r="A190" s="1280"/>
      <c r="B190" s="1165"/>
      <c r="C190" s="1165"/>
      <c r="D190" s="1166"/>
      <c r="E190" s="2536" t="s">
        <v>712</v>
      </c>
      <c r="F190" s="2537"/>
      <c r="G190" s="2537"/>
      <c r="H190" s="2537"/>
      <c r="I190" s="2537"/>
      <c r="J190" s="2537"/>
      <c r="K190" s="2537"/>
      <c r="L190" s="2537"/>
      <c r="M190" s="2537"/>
      <c r="N190" s="2537"/>
      <c r="O190" s="2537"/>
      <c r="P190" s="2537"/>
      <c r="Q190" s="2537"/>
      <c r="R190" s="2538"/>
      <c r="S190" s="160"/>
      <c r="T190" s="160"/>
      <c r="U190" s="160"/>
      <c r="V190" s="160"/>
      <c r="W190" s="161"/>
      <c r="X190" s="160"/>
      <c r="Y190" s="160"/>
      <c r="Z190" s="160"/>
    </row>
    <row r="191" spans="1:26" ht="50.1" customHeight="1">
      <c r="A191" s="1249"/>
      <c r="B191" s="1250"/>
      <c r="C191" s="1250"/>
      <c r="D191" s="1251"/>
      <c r="E191" s="1308"/>
      <c r="F191" s="1309"/>
      <c r="G191" s="1309"/>
      <c r="H191" s="1309"/>
      <c r="I191" s="1309"/>
      <c r="J191" s="1309"/>
      <c r="K191" s="1309"/>
      <c r="L191" s="1309"/>
      <c r="M191" s="1309"/>
      <c r="N191" s="1309"/>
      <c r="O191" s="1309"/>
      <c r="P191" s="1309"/>
      <c r="Q191" s="1309"/>
      <c r="R191" s="1310"/>
      <c r="S191" s="160"/>
      <c r="T191" s="160"/>
      <c r="U191" s="160"/>
      <c r="V191" s="160"/>
      <c r="W191" s="161"/>
      <c r="X191" s="160"/>
      <c r="Y191" s="160"/>
      <c r="Z191" s="160"/>
    </row>
    <row r="192" spans="1:26" ht="79.5" customHeight="1">
      <c r="A192" s="1242" t="s">
        <v>714</v>
      </c>
      <c r="B192" s="1242"/>
      <c r="C192" s="1242"/>
      <c r="D192" s="1243"/>
      <c r="E192" s="1311" t="str">
        <f>IF(E203=0,"自動で入力されます",E203)</f>
        <v>自動で入力されます</v>
      </c>
      <c r="F192" s="1311"/>
      <c r="G192" s="1311"/>
      <c r="H192" s="1311"/>
      <c r="I192" s="1311"/>
      <c r="J192" s="1311"/>
      <c r="K192" s="1311"/>
      <c r="L192" s="1311"/>
      <c r="M192" s="1311"/>
      <c r="N192" s="1311"/>
      <c r="O192" s="1311"/>
      <c r="P192" s="1311"/>
      <c r="Q192" s="1311"/>
      <c r="R192" s="1311"/>
      <c r="S192" s="1"/>
      <c r="X192" s="1"/>
      <c r="Y192" s="160"/>
      <c r="Z192" s="160"/>
    </row>
    <row r="193" spans="1:26" ht="64.5" customHeight="1">
      <c r="A193" s="1312" t="s">
        <v>715</v>
      </c>
      <c r="B193" s="1312"/>
      <c r="C193" s="1242"/>
      <c r="D193" s="1243"/>
      <c r="E193" s="1298"/>
      <c r="F193" s="1298"/>
      <c r="G193" s="1298"/>
      <c r="H193" s="1298"/>
      <c r="I193" s="1298"/>
      <c r="J193" s="1298"/>
      <c r="K193" s="1298"/>
      <c r="L193" s="1298"/>
      <c r="M193" s="1298"/>
      <c r="N193" s="1298"/>
      <c r="O193" s="1298"/>
      <c r="P193" s="1298"/>
      <c r="Q193" s="1298"/>
      <c r="R193" s="1298"/>
      <c r="S193" s="1"/>
      <c r="T193" s="160"/>
      <c r="U193" s="160"/>
      <c r="V193" s="160"/>
      <c r="W193" s="161"/>
      <c r="X193" s="160"/>
    </row>
    <row r="194" spans="1:26" ht="64.5" customHeight="1">
      <c r="A194" s="1312" t="s">
        <v>716</v>
      </c>
      <c r="B194" s="1312"/>
      <c r="C194" s="1242"/>
      <c r="D194" s="1243"/>
      <c r="E194" s="1298"/>
      <c r="F194" s="1298"/>
      <c r="G194" s="1298"/>
      <c r="H194" s="1298"/>
      <c r="I194" s="1298"/>
      <c r="J194" s="1298"/>
      <c r="K194" s="1298"/>
      <c r="L194" s="1298"/>
      <c r="M194" s="1298"/>
      <c r="N194" s="1298"/>
      <c r="O194" s="1298"/>
      <c r="P194" s="1298"/>
      <c r="Q194" s="1298"/>
      <c r="R194" s="1298"/>
      <c r="S194" s="1"/>
      <c r="T194" s="160"/>
      <c r="U194" s="160"/>
      <c r="V194" s="160"/>
      <c r="W194" s="161"/>
      <c r="X194" s="160"/>
    </row>
    <row r="195" spans="1:26" ht="22.5" customHeight="1">
      <c r="A195" s="1299" t="s">
        <v>717</v>
      </c>
      <c r="B195" s="1300"/>
      <c r="C195" s="686" t="s">
        <v>718</v>
      </c>
      <c r="D195" s="673"/>
      <c r="E195" s="1298"/>
      <c r="F195" s="1298"/>
      <c r="G195" s="1298"/>
      <c r="H195" s="1298"/>
      <c r="I195" s="1298"/>
      <c r="J195" s="1298"/>
      <c r="K195" s="1298"/>
      <c r="L195" s="1298"/>
      <c r="M195" s="1298"/>
      <c r="N195" s="1298"/>
      <c r="O195" s="1298"/>
      <c r="P195" s="1298"/>
      <c r="Q195" s="1298"/>
      <c r="R195" s="1298"/>
      <c r="S195" s="1"/>
      <c r="T195" s="160"/>
      <c r="U195" s="160"/>
      <c r="V195" s="160"/>
      <c r="W195" s="161"/>
      <c r="X195" s="160"/>
    </row>
    <row r="196" spans="1:26" ht="64.5" customHeight="1">
      <c r="A196" s="1301"/>
      <c r="B196" s="1302"/>
      <c r="C196" s="696" t="s">
        <v>719</v>
      </c>
      <c r="D196" s="697"/>
      <c r="E196" s="1298"/>
      <c r="F196" s="1298"/>
      <c r="G196" s="1298"/>
      <c r="H196" s="1298"/>
      <c r="I196" s="1298"/>
      <c r="J196" s="1298"/>
      <c r="K196" s="1298"/>
      <c r="L196" s="1298"/>
      <c r="M196" s="1298"/>
      <c r="N196" s="1298"/>
      <c r="O196" s="1298"/>
      <c r="P196" s="1298"/>
      <c r="Q196" s="1298"/>
      <c r="R196" s="1298"/>
      <c r="S196" s="1"/>
      <c r="T196" s="160"/>
      <c r="U196" s="160"/>
      <c r="V196" s="160"/>
      <c r="W196" s="161"/>
      <c r="X196" s="160"/>
    </row>
    <row r="197" spans="1:26" ht="12" customHeight="1">
      <c r="A197" s="166"/>
      <c r="B197" s="166"/>
      <c r="C197" s="274"/>
      <c r="D197" s="274"/>
      <c r="E197" s="160"/>
      <c r="F197" s="160"/>
      <c r="G197" s="160"/>
      <c r="H197" s="160"/>
      <c r="I197" s="160"/>
      <c r="J197" s="160"/>
      <c r="K197" s="161"/>
      <c r="L197" s="160"/>
      <c r="M197" s="160"/>
      <c r="N197" s="160"/>
      <c r="O197" s="160"/>
      <c r="P197" s="160"/>
      <c r="Q197" s="160"/>
      <c r="R197" s="161"/>
      <c r="S197" s="160"/>
      <c r="X197" s="1"/>
      <c r="Y197" s="160"/>
      <c r="Z197" s="160"/>
    </row>
    <row r="198" spans="1:26" ht="21" customHeight="1">
      <c r="A198" s="278" t="s">
        <v>720</v>
      </c>
      <c r="B198" s="274"/>
      <c r="C198" s="274"/>
      <c r="D198" s="274"/>
      <c r="E198" s="142"/>
      <c r="F198" s="142"/>
      <c r="G198" s="159"/>
      <c r="H198" s="159"/>
      <c r="I198" s="159"/>
      <c r="J198" s="159"/>
      <c r="K198" s="159"/>
      <c r="L198" s="159"/>
      <c r="M198" s="159"/>
      <c r="N198" s="159"/>
      <c r="O198" s="159"/>
      <c r="P198" s="159"/>
      <c r="Q198" s="159"/>
      <c r="R198" s="159"/>
    </row>
    <row r="199" spans="1:26" ht="3.75" customHeight="1">
      <c r="A199" s="148"/>
    </row>
    <row r="200" spans="1:26" ht="18.75" customHeight="1">
      <c r="A200" s="1266" t="s">
        <v>721</v>
      </c>
      <c r="B200" s="1267"/>
      <c r="C200" s="1267"/>
      <c r="D200" s="1268"/>
      <c r="E200" s="1288" t="s">
        <v>722</v>
      </c>
      <c r="F200" s="1289"/>
      <c r="G200" s="1289"/>
      <c r="H200" s="1289"/>
      <c r="I200" s="1289"/>
      <c r="J200" s="1289"/>
      <c r="K200" s="1289"/>
      <c r="L200" s="1289"/>
      <c r="M200" s="1289"/>
      <c r="N200" s="1289"/>
      <c r="O200" s="1289"/>
      <c r="P200" s="1289"/>
      <c r="Q200" s="1289"/>
      <c r="R200" s="1290"/>
    </row>
    <row r="201" spans="1:26" ht="79.5" customHeight="1">
      <c r="A201" s="1249"/>
      <c r="B201" s="1250"/>
      <c r="C201" s="1250"/>
      <c r="D201" s="1251"/>
      <c r="E201" s="1291"/>
      <c r="F201" s="1292"/>
      <c r="G201" s="1292"/>
      <c r="H201" s="1292"/>
      <c r="I201" s="1292"/>
      <c r="J201" s="1292"/>
      <c r="K201" s="1292"/>
      <c r="L201" s="1292"/>
      <c r="M201" s="1292"/>
      <c r="N201" s="1292"/>
      <c r="O201" s="1292"/>
      <c r="P201" s="1292"/>
      <c r="Q201" s="1292"/>
      <c r="R201" s="1293"/>
    </row>
    <row r="202" spans="1:26" ht="18.75" customHeight="1">
      <c r="A202" s="1266" t="s">
        <v>723</v>
      </c>
      <c r="B202" s="1267"/>
      <c r="C202" s="1267"/>
      <c r="D202" s="1268"/>
      <c r="E202" s="1294" t="s">
        <v>724</v>
      </c>
      <c r="F202" s="1254"/>
      <c r="G202" s="1254"/>
      <c r="H202" s="1254"/>
      <c r="I202" s="1254"/>
      <c r="J202" s="1254"/>
      <c r="K202" s="1254"/>
      <c r="L202" s="1254"/>
      <c r="M202" s="1254"/>
      <c r="N202" s="1254"/>
      <c r="O202" s="1254"/>
      <c r="P202" s="1254"/>
      <c r="Q202" s="1254"/>
      <c r="R202" s="1255"/>
    </row>
    <row r="203" spans="1:26" ht="79.5" customHeight="1">
      <c r="A203" s="1249"/>
      <c r="B203" s="1250"/>
      <c r="C203" s="1250"/>
      <c r="D203" s="1251"/>
      <c r="E203" s="1291"/>
      <c r="F203" s="1292"/>
      <c r="G203" s="1292"/>
      <c r="H203" s="1292"/>
      <c r="I203" s="1292"/>
      <c r="J203" s="1292"/>
      <c r="K203" s="1292"/>
      <c r="L203" s="1292"/>
      <c r="M203" s="1292"/>
      <c r="N203" s="1292"/>
      <c r="O203" s="1292"/>
      <c r="P203" s="1292"/>
      <c r="Q203" s="1292"/>
      <c r="R203" s="1293"/>
    </row>
    <row r="204" spans="1:26" ht="33" customHeight="1">
      <c r="A204" s="1272" t="s">
        <v>725</v>
      </c>
      <c r="B204" s="1273"/>
      <c r="C204" s="1273"/>
      <c r="D204" s="1273"/>
      <c r="E204" s="1263"/>
      <c r="F204" s="2112"/>
      <c r="G204" s="2112"/>
      <c r="H204" s="2112"/>
      <c r="I204" s="1274" t="s">
        <v>445</v>
      </c>
      <c r="J204" s="2104"/>
      <c r="K204" s="1276"/>
      <c r="L204" s="2539"/>
      <c r="M204" s="2539"/>
      <c r="N204" s="2539"/>
      <c r="O204" s="2539"/>
      <c r="P204" s="2539"/>
      <c r="Q204" s="2539"/>
      <c r="R204" s="2540"/>
    </row>
    <row r="205" spans="1:26" ht="42" customHeight="1">
      <c r="A205" s="1266" t="s">
        <v>726</v>
      </c>
      <c r="B205" s="1279"/>
      <c r="C205" s="1267" t="s">
        <v>727</v>
      </c>
      <c r="D205" s="1268"/>
      <c r="E205" s="1263"/>
      <c r="F205" s="2112"/>
      <c r="G205" s="2112"/>
      <c r="H205" s="2112"/>
      <c r="I205" s="2112"/>
      <c r="J205" s="2112"/>
      <c r="K205" s="2112"/>
      <c r="L205" s="2112"/>
      <c r="M205" s="2112"/>
      <c r="N205" s="2112"/>
      <c r="O205" s="2112"/>
      <c r="P205" s="2112"/>
      <c r="Q205" s="2112"/>
      <c r="R205" s="1265"/>
    </row>
    <row r="206" spans="1:26" ht="24" customHeight="1">
      <c r="A206" s="1280"/>
      <c r="B206" s="1281"/>
      <c r="C206" s="1267" t="s">
        <v>728</v>
      </c>
      <c r="D206" s="1268"/>
      <c r="E206" s="1143" t="s">
        <v>729</v>
      </c>
      <c r="F206" s="2109"/>
      <c r="G206" s="1284"/>
      <c r="H206" s="1285"/>
      <c r="I206" s="1286"/>
      <c r="J206" s="1286"/>
      <c r="K206" s="1286"/>
      <c r="L206" s="1286"/>
      <c r="M206" s="1286"/>
      <c r="N206" s="1286"/>
      <c r="O206" s="1286"/>
      <c r="P206" s="1286"/>
      <c r="Q206" s="1286"/>
      <c r="R206" s="1287"/>
    </row>
    <row r="207" spans="1:26" ht="24" customHeight="1">
      <c r="A207" s="1249"/>
      <c r="B207" s="1282"/>
      <c r="C207" s="1250"/>
      <c r="D207" s="1251"/>
      <c r="E207" s="1169" t="s">
        <v>730</v>
      </c>
      <c r="F207" s="1170"/>
      <c r="G207" s="1171"/>
      <c r="H207" s="1263"/>
      <c r="I207" s="2112"/>
      <c r="J207" s="2112"/>
      <c r="K207" s="2112"/>
      <c r="L207" s="2112"/>
      <c r="M207" s="2112"/>
      <c r="N207" s="2112"/>
      <c r="O207" s="2112"/>
      <c r="P207" s="2112"/>
      <c r="Q207" s="2112"/>
      <c r="R207" s="1265"/>
    </row>
    <row r="208" spans="1:26" ht="18" customHeight="1">
      <c r="A208" s="1266" t="s">
        <v>731</v>
      </c>
      <c r="B208" s="1267"/>
      <c r="C208" s="1267"/>
      <c r="D208" s="1268"/>
      <c r="E208" s="1269" t="s">
        <v>732</v>
      </c>
      <c r="F208" s="1270"/>
      <c r="G208" s="1270"/>
      <c r="H208" s="1270"/>
      <c r="I208" s="1270"/>
      <c r="J208" s="1270"/>
      <c r="K208" s="1270"/>
      <c r="L208" s="1270"/>
      <c r="M208" s="1270"/>
      <c r="N208" s="1270"/>
      <c r="O208" s="1270"/>
      <c r="P208" s="1270"/>
      <c r="Q208" s="1270"/>
      <c r="R208" s="1271"/>
    </row>
    <row r="209" spans="1:18" ht="79.5" customHeight="1">
      <c r="A209" s="1249"/>
      <c r="B209" s="1250"/>
      <c r="C209" s="1250"/>
      <c r="D209" s="1251"/>
      <c r="E209" s="1211"/>
      <c r="F209" s="1212"/>
      <c r="G209" s="1212"/>
      <c r="H209" s="1212"/>
      <c r="I209" s="1212"/>
      <c r="J209" s="1212"/>
      <c r="K209" s="1212"/>
      <c r="L209" s="1212"/>
      <c r="M209" s="1212"/>
      <c r="N209" s="1212"/>
      <c r="O209" s="1212"/>
      <c r="P209" s="1212"/>
      <c r="Q209" s="1212"/>
      <c r="R209" s="1215"/>
    </row>
    <row r="210" spans="1:18" ht="15.75" customHeight="1">
      <c r="A210" s="167"/>
      <c r="L210" s="96"/>
      <c r="M210" s="96"/>
      <c r="N210" s="96"/>
      <c r="O210" s="96"/>
      <c r="P210" s="96"/>
      <c r="Q210" s="96"/>
    </row>
    <row r="211" spans="1:18" ht="13.5" customHeight="1">
      <c r="A211" s="274"/>
      <c r="B211" s="274"/>
      <c r="C211" s="274"/>
      <c r="D211" s="274"/>
      <c r="E211" s="160"/>
      <c r="F211" s="160"/>
      <c r="G211" s="160"/>
      <c r="H211" s="160"/>
      <c r="I211" s="160"/>
      <c r="J211" s="160"/>
      <c r="K211" s="160"/>
      <c r="L211" s="160"/>
      <c r="M211" s="160"/>
      <c r="N211" s="160"/>
      <c r="O211" s="160"/>
      <c r="P211" s="160"/>
      <c r="Q211" s="160"/>
      <c r="R211" s="160"/>
    </row>
    <row r="212" spans="1:18" ht="16.5" customHeight="1">
      <c r="A212" s="1172" t="s">
        <v>733</v>
      </c>
      <c r="B212" s="1172"/>
      <c r="C212" s="1172"/>
      <c r="D212" s="1172"/>
      <c r="E212" s="1172"/>
      <c r="F212" s="1172"/>
      <c r="G212" s="1172"/>
      <c r="H212" s="1172"/>
      <c r="I212" s="1172"/>
      <c r="J212" s="1172"/>
      <c r="K212" s="1172"/>
      <c r="L212" s="1172"/>
      <c r="M212" s="1172"/>
      <c r="N212" s="1172"/>
      <c r="O212" s="1172"/>
      <c r="P212" s="1172"/>
      <c r="Q212" s="1172"/>
      <c r="R212" s="1172"/>
    </row>
    <row r="213" spans="1:18" ht="13.5" customHeight="1">
      <c r="A213" s="1172"/>
      <c r="B213" s="1172"/>
      <c r="C213" s="1172"/>
      <c r="D213" s="1172"/>
      <c r="E213" s="1172"/>
      <c r="F213" s="1172"/>
      <c r="G213" s="1172"/>
      <c r="H213" s="1172"/>
      <c r="I213" s="1172"/>
      <c r="J213" s="1172"/>
      <c r="K213" s="1172"/>
      <c r="L213" s="1172"/>
      <c r="M213" s="1172"/>
      <c r="N213" s="1172"/>
      <c r="O213" s="1172"/>
      <c r="P213" s="1172"/>
      <c r="Q213" s="1172"/>
      <c r="R213" s="1172"/>
    </row>
    <row r="214" spans="1:18" ht="51.75" customHeight="1">
      <c r="A214" s="1242" t="s">
        <v>734</v>
      </c>
      <c r="B214" s="1242"/>
      <c r="C214" s="1242"/>
      <c r="D214" s="1243"/>
      <c r="E214" s="1244"/>
      <c r="F214" s="2541"/>
      <c r="G214" s="2541"/>
      <c r="H214" s="2541"/>
      <c r="I214" s="2541"/>
      <c r="J214" s="2541"/>
      <c r="K214" s="2541"/>
      <c r="L214" s="2541"/>
      <c r="M214" s="2541"/>
      <c r="N214" s="2541"/>
      <c r="O214" s="2541"/>
      <c r="P214" s="2541"/>
      <c r="Q214" s="2541"/>
      <c r="R214" s="2542"/>
    </row>
    <row r="215" spans="1:18" ht="51.75" customHeight="1">
      <c r="A215" s="1249" t="s">
        <v>735</v>
      </c>
      <c r="B215" s="1250"/>
      <c r="C215" s="1250"/>
      <c r="D215" s="1251"/>
      <c r="E215" s="1244"/>
      <c r="F215" s="2541"/>
      <c r="G215" s="2541"/>
      <c r="H215" s="2541"/>
      <c r="I215" s="2541"/>
      <c r="J215" s="2541"/>
      <c r="K215" s="2541"/>
      <c r="L215" s="2541"/>
      <c r="M215" s="2541"/>
      <c r="N215" s="2541"/>
      <c r="O215" s="2541"/>
      <c r="P215" s="2541"/>
      <c r="Q215" s="2541"/>
      <c r="R215" s="2542"/>
    </row>
    <row r="216" spans="1:18" ht="51.75" customHeight="1">
      <c r="A216" s="1242" t="s">
        <v>736</v>
      </c>
      <c r="B216" s="1242"/>
      <c r="C216" s="1242"/>
      <c r="D216" s="1243"/>
      <c r="E216" s="1244"/>
      <c r="F216" s="2541"/>
      <c r="G216" s="2541"/>
      <c r="H216" s="2541"/>
      <c r="I216" s="2541"/>
      <c r="J216" s="2541"/>
      <c r="K216" s="2541"/>
      <c r="L216" s="2541"/>
      <c r="M216" s="2541"/>
      <c r="N216" s="2541"/>
      <c r="O216" s="2541"/>
      <c r="P216" s="2541"/>
      <c r="Q216" s="2541"/>
      <c r="R216" s="2542"/>
    </row>
    <row r="217" spans="1:18" ht="51.75" customHeight="1">
      <c r="A217" s="1242" t="s">
        <v>737</v>
      </c>
      <c r="B217" s="1242"/>
      <c r="C217" s="1242"/>
      <c r="D217" s="1243"/>
      <c r="E217" s="2216"/>
      <c r="F217" s="2549"/>
      <c r="G217" s="2549"/>
      <c r="H217" s="2549"/>
      <c r="I217" s="2549"/>
      <c r="J217" s="2549"/>
      <c r="K217" s="2549"/>
      <c r="L217" s="2549"/>
      <c r="M217" s="2549"/>
      <c r="N217" s="2549"/>
      <c r="O217" s="2549"/>
      <c r="P217" s="2549"/>
      <c r="Q217" s="2549"/>
      <c r="R217" s="2550"/>
    </row>
    <row r="218" spans="1:18" ht="51.75" customHeight="1">
      <c r="A218" s="1242" t="s">
        <v>738</v>
      </c>
      <c r="B218" s="1242"/>
      <c r="C218" s="1242"/>
      <c r="D218" s="1243"/>
      <c r="E218" s="1244"/>
      <c r="F218" s="2541"/>
      <c r="G218" s="2551"/>
      <c r="H218" s="2551"/>
      <c r="I218" s="2551"/>
      <c r="J218" s="2551"/>
      <c r="K218" s="2551"/>
      <c r="L218" s="2551"/>
      <c r="M218" s="2551"/>
      <c r="N218" s="2551"/>
      <c r="O218" s="2551"/>
      <c r="P218" s="2551"/>
      <c r="Q218" s="2551"/>
      <c r="R218" s="2552"/>
    </row>
    <row r="219" spans="1:18" ht="15" customHeight="1">
      <c r="A219" s="169" t="s">
        <v>739</v>
      </c>
      <c r="B219" s="1248" t="s">
        <v>740</v>
      </c>
      <c r="C219" s="1248"/>
      <c r="D219" s="1248"/>
      <c r="E219" s="1248"/>
      <c r="F219" s="1248"/>
      <c r="G219" s="1248"/>
      <c r="H219" s="1248"/>
      <c r="I219" s="1248"/>
      <c r="J219" s="1248"/>
      <c r="K219" s="1248"/>
      <c r="L219" s="1248"/>
      <c r="M219" s="1248"/>
      <c r="N219" s="1248"/>
      <c r="O219" s="1248"/>
      <c r="P219" s="1248"/>
      <c r="Q219" s="1248"/>
      <c r="R219" s="1248"/>
    </row>
    <row r="220" spans="1:18" ht="21" customHeight="1">
      <c r="A220" s="168"/>
      <c r="B220" s="1262" t="s">
        <v>741</v>
      </c>
      <c r="C220" s="1262"/>
      <c r="D220" s="1262"/>
      <c r="E220" s="1262"/>
      <c r="F220" s="1262"/>
      <c r="G220" s="1262"/>
      <c r="H220" s="1262"/>
      <c r="I220" s="1262"/>
      <c r="J220" s="1262"/>
      <c r="K220" s="1262"/>
      <c r="L220" s="1262"/>
      <c r="M220" s="1262"/>
      <c r="N220" s="1262"/>
      <c r="O220" s="1262"/>
      <c r="P220" s="1262"/>
      <c r="Q220" s="1262"/>
      <c r="R220" s="1262"/>
    </row>
    <row r="221" spans="1:18" ht="13.5" customHeight="1">
      <c r="A221" s="274"/>
      <c r="B221" s="274"/>
      <c r="C221" s="274"/>
      <c r="D221" s="274"/>
      <c r="E221" s="160"/>
      <c r="F221" s="160"/>
      <c r="G221" s="160"/>
      <c r="H221" s="160"/>
      <c r="I221" s="160"/>
      <c r="J221" s="160"/>
      <c r="K221" s="160"/>
      <c r="L221" s="160"/>
      <c r="M221" s="160"/>
      <c r="N221" s="160"/>
      <c r="O221" s="160"/>
      <c r="P221" s="160"/>
      <c r="Q221" s="160"/>
      <c r="R221" s="160"/>
    </row>
    <row r="222" spans="1:18" ht="16.5" customHeight="1">
      <c r="A222" s="278" t="s">
        <v>742</v>
      </c>
      <c r="B222" s="274"/>
      <c r="C222" s="274"/>
      <c r="D222" s="274"/>
      <c r="E222" s="274"/>
      <c r="F222" s="274"/>
      <c r="G222" s="274"/>
      <c r="H222" s="274"/>
      <c r="I222" s="274"/>
      <c r="J222" s="274"/>
      <c r="K222" s="274"/>
      <c r="L222" s="274"/>
      <c r="M222" s="274"/>
      <c r="N222" s="274"/>
      <c r="O222" s="274"/>
      <c r="P222" s="274"/>
      <c r="Q222" s="274"/>
      <c r="R222" s="274"/>
    </row>
    <row r="223" spans="1:18" ht="3.75" customHeight="1">
      <c r="A223" s="148"/>
    </row>
    <row r="224" spans="1:18" ht="51.75" customHeight="1">
      <c r="A224" s="1242" t="s">
        <v>743</v>
      </c>
      <c r="B224" s="1242"/>
      <c r="C224" s="1242"/>
      <c r="D224" s="1243"/>
      <c r="E224" s="1244"/>
      <c r="F224" s="2541"/>
      <c r="G224" s="2541"/>
      <c r="H224" s="2541"/>
      <c r="I224" s="2541"/>
      <c r="J224" s="2541"/>
      <c r="K224" s="2541"/>
      <c r="L224" s="2541"/>
      <c r="M224" s="2541"/>
      <c r="N224" s="2541"/>
      <c r="O224" s="2541"/>
      <c r="P224" s="2541"/>
      <c r="Q224" s="2541"/>
      <c r="R224" s="2542"/>
    </row>
    <row r="225" spans="1:18" ht="30" customHeight="1">
      <c r="A225" s="1253" t="s">
        <v>744</v>
      </c>
      <c r="B225" s="1254"/>
      <c r="C225" s="1254"/>
      <c r="D225" s="1255"/>
      <c r="E225" s="2543" t="s">
        <v>745</v>
      </c>
      <c r="F225" s="2544"/>
      <c r="G225" s="2545"/>
      <c r="H225" s="2546"/>
      <c r="I225" s="477" t="s">
        <v>746</v>
      </c>
      <c r="J225" s="2547" t="s">
        <v>747</v>
      </c>
      <c r="K225" s="2547"/>
      <c r="L225" s="2547"/>
      <c r="M225" s="2547"/>
      <c r="N225" s="2547"/>
      <c r="O225" s="2547"/>
      <c r="P225" s="2547"/>
      <c r="Q225" s="2547"/>
      <c r="R225" s="2548"/>
    </row>
    <row r="226" spans="1:18" ht="51.75" customHeight="1">
      <c r="A226" s="1249" t="s">
        <v>748</v>
      </c>
      <c r="B226" s="1250"/>
      <c r="C226" s="1250"/>
      <c r="D226" s="1251"/>
      <c r="E226" s="1244"/>
      <c r="F226" s="2541"/>
      <c r="G226" s="2541"/>
      <c r="H226" s="2541"/>
      <c r="I226" s="2541"/>
      <c r="J226" s="2541"/>
      <c r="K226" s="2541"/>
      <c r="L226" s="2541"/>
      <c r="M226" s="2541"/>
      <c r="N226" s="2541"/>
      <c r="O226" s="2541"/>
      <c r="P226" s="2541"/>
      <c r="Q226" s="2541"/>
      <c r="R226" s="2542"/>
    </row>
    <row r="227" spans="1:18" ht="51.75" customHeight="1">
      <c r="A227" s="1242" t="s">
        <v>749</v>
      </c>
      <c r="B227" s="1242"/>
      <c r="C227" s="1242"/>
      <c r="D227" s="1243"/>
      <c r="E227" s="1244"/>
      <c r="F227" s="2541"/>
      <c r="G227" s="2541"/>
      <c r="H227" s="2541"/>
      <c r="I227" s="2541"/>
      <c r="J227" s="2541"/>
      <c r="K227" s="2541"/>
      <c r="L227" s="2541"/>
      <c r="M227" s="2541"/>
      <c r="N227" s="2541"/>
      <c r="O227" s="2541"/>
      <c r="P227" s="2541"/>
      <c r="Q227" s="2541"/>
      <c r="R227" s="2542"/>
    </row>
    <row r="228" spans="1:18" ht="51.75" customHeight="1">
      <c r="A228" s="1242" t="s">
        <v>750</v>
      </c>
      <c r="B228" s="1242"/>
      <c r="C228" s="1242"/>
      <c r="D228" s="1243"/>
      <c r="E228" s="2216"/>
      <c r="F228" s="2549"/>
      <c r="G228" s="2549"/>
      <c r="H228" s="2549"/>
      <c r="I228" s="2549"/>
      <c r="J228" s="2549"/>
      <c r="K228" s="2549"/>
      <c r="L228" s="2549"/>
      <c r="M228" s="2549"/>
      <c r="N228" s="2549"/>
      <c r="O228" s="2549"/>
      <c r="P228" s="2549"/>
      <c r="Q228" s="2549"/>
      <c r="R228" s="2550"/>
    </row>
    <row r="229" spans="1:18" ht="51.75" customHeight="1">
      <c r="A229" s="1242" t="s">
        <v>751</v>
      </c>
      <c r="B229" s="1242"/>
      <c r="C229" s="1242"/>
      <c r="D229" s="1243"/>
      <c r="E229" s="1244"/>
      <c r="F229" s="2541"/>
      <c r="G229" s="2551"/>
      <c r="H229" s="2551"/>
      <c r="I229" s="2551"/>
      <c r="J229" s="2551"/>
      <c r="K229" s="2551"/>
      <c r="L229" s="2551"/>
      <c r="M229" s="2551"/>
      <c r="N229" s="2551"/>
      <c r="O229" s="2551"/>
      <c r="P229" s="2551"/>
      <c r="Q229" s="2551"/>
      <c r="R229" s="2552"/>
    </row>
    <row r="230" spans="1:18" ht="15" customHeight="1">
      <c r="A230" s="169"/>
      <c r="B230" s="1248"/>
      <c r="C230" s="1248"/>
      <c r="D230" s="1248"/>
      <c r="E230" s="1248"/>
      <c r="F230" s="1248"/>
      <c r="G230" s="1248"/>
      <c r="H230" s="1248"/>
      <c r="I230" s="1248"/>
      <c r="J230" s="1248"/>
      <c r="K230" s="1248"/>
      <c r="L230" s="1248"/>
      <c r="M230" s="1248"/>
      <c r="N230" s="1248"/>
      <c r="O230" s="1248"/>
      <c r="P230" s="1248"/>
      <c r="Q230" s="1248"/>
      <c r="R230" s="1248"/>
    </row>
    <row r="231" spans="1:18" ht="21" customHeight="1">
      <c r="A231" s="278" t="s">
        <v>752</v>
      </c>
      <c r="B231" s="274"/>
      <c r="C231" s="274"/>
      <c r="D231" s="274"/>
      <c r="E231" s="142"/>
      <c r="F231" s="142"/>
      <c r="G231" s="159"/>
      <c r="H231" s="159"/>
      <c r="I231" s="159"/>
      <c r="J231" s="159"/>
      <c r="K231" s="159"/>
      <c r="L231" s="159"/>
      <c r="M231" s="159"/>
      <c r="N231" s="159"/>
      <c r="O231" s="159"/>
      <c r="P231" s="159"/>
      <c r="Q231" s="159"/>
      <c r="R231" s="159"/>
    </row>
    <row r="232" spans="1:18" ht="3.75" customHeight="1">
      <c r="A232" s="148"/>
    </row>
    <row r="233" spans="1:18" ht="18.75" customHeight="1">
      <c r="A233" s="2553" t="s">
        <v>753</v>
      </c>
      <c r="B233" s="2554" t="s">
        <v>754</v>
      </c>
      <c r="C233" s="2555"/>
      <c r="D233" s="2556"/>
      <c r="E233" s="2557" t="s">
        <v>755</v>
      </c>
      <c r="F233" s="2555"/>
      <c r="G233" s="2555"/>
      <c r="H233" s="2555"/>
      <c r="I233" s="2555"/>
      <c r="J233" s="2556"/>
      <c r="K233" s="2557" t="s">
        <v>756</v>
      </c>
      <c r="L233" s="2555"/>
      <c r="M233" s="2555"/>
      <c r="N233" s="2555"/>
      <c r="O233" s="2555"/>
      <c r="P233" s="2555"/>
      <c r="Q233" s="2555"/>
      <c r="R233" s="2558"/>
    </row>
    <row r="234" spans="1:18" ht="18.75" customHeight="1">
      <c r="A234" s="1217"/>
      <c r="B234" s="1221"/>
      <c r="C234" s="1222"/>
      <c r="D234" s="1223"/>
      <c r="E234" s="1234"/>
      <c r="F234" s="1222"/>
      <c r="G234" s="1222"/>
      <c r="H234" s="1222"/>
      <c r="I234" s="1222"/>
      <c r="J234" s="1223"/>
      <c r="K234" s="1234"/>
      <c r="L234" s="1222"/>
      <c r="M234" s="1222"/>
      <c r="N234" s="1222"/>
      <c r="O234" s="1222"/>
      <c r="P234" s="1222"/>
      <c r="Q234" s="1222"/>
      <c r="R234" s="1236"/>
    </row>
    <row r="235" spans="1:18" s="299" customFormat="1" ht="37.5" customHeight="1">
      <c r="A235" s="371">
        <v>1</v>
      </c>
      <c r="B235" s="1237"/>
      <c r="C235" s="1238"/>
      <c r="D235" s="1239"/>
      <c r="E235" s="1238"/>
      <c r="F235" s="1238"/>
      <c r="G235" s="1238"/>
      <c r="H235" s="1238"/>
      <c r="I235" s="1238"/>
      <c r="J235" s="1239"/>
      <c r="K235" s="1240"/>
      <c r="L235" s="1238"/>
      <c r="M235" s="1238"/>
      <c r="N235" s="1238"/>
      <c r="O235" s="1238"/>
      <c r="P235" s="1238"/>
      <c r="Q235" s="1238"/>
      <c r="R235" s="1241"/>
    </row>
    <row r="236" spans="1:18" s="299" customFormat="1" ht="37.5" customHeight="1">
      <c r="A236" s="372">
        <v>2</v>
      </c>
      <c r="B236" s="1211"/>
      <c r="C236" s="1212"/>
      <c r="D236" s="1213"/>
      <c r="E236" s="1212"/>
      <c r="F236" s="1212"/>
      <c r="G236" s="1212"/>
      <c r="H236" s="1212"/>
      <c r="I236" s="1212"/>
      <c r="J236" s="1213"/>
      <c r="K236" s="1214"/>
      <c r="L236" s="1212"/>
      <c r="M236" s="1212"/>
      <c r="N236" s="1212"/>
      <c r="O236" s="1212"/>
      <c r="P236" s="1212"/>
      <c r="Q236" s="1212"/>
      <c r="R236" s="1215"/>
    </row>
    <row r="237" spans="1:18" ht="18.75" customHeight="1">
      <c r="A237" s="2553" t="s">
        <v>757</v>
      </c>
      <c r="B237" s="2554" t="s">
        <v>754</v>
      </c>
      <c r="C237" s="2555"/>
      <c r="D237" s="2556"/>
      <c r="E237" s="2557" t="s">
        <v>755</v>
      </c>
      <c r="F237" s="2555"/>
      <c r="G237" s="2555"/>
      <c r="H237" s="2555"/>
      <c r="I237" s="2555"/>
      <c r="J237" s="2556"/>
      <c r="K237" s="2557" t="s">
        <v>758</v>
      </c>
      <c r="L237" s="2555"/>
      <c r="M237" s="2555"/>
      <c r="N237" s="2555"/>
      <c r="O237" s="2555"/>
      <c r="P237" s="2555"/>
      <c r="Q237" s="2555"/>
      <c r="R237" s="2558"/>
    </row>
    <row r="238" spans="1:18" ht="18.75" customHeight="1">
      <c r="A238" s="1217"/>
      <c r="B238" s="1221"/>
      <c r="C238" s="1222"/>
      <c r="D238" s="1223"/>
      <c r="E238" s="1234"/>
      <c r="F238" s="1222"/>
      <c r="G238" s="1222"/>
      <c r="H238" s="1222"/>
      <c r="I238" s="1222"/>
      <c r="J238" s="1223"/>
      <c r="K238" s="1234"/>
      <c r="L238" s="1222"/>
      <c r="M238" s="1222"/>
      <c r="N238" s="1222"/>
      <c r="O238" s="1222"/>
      <c r="P238" s="1222"/>
      <c r="Q238" s="1222"/>
      <c r="R238" s="1236"/>
    </row>
    <row r="239" spans="1:18" s="299" customFormat="1" ht="37.5" customHeight="1">
      <c r="A239" s="371">
        <v>11</v>
      </c>
      <c r="B239" s="1237"/>
      <c r="C239" s="1238"/>
      <c r="D239" s="1239"/>
      <c r="E239" s="1238"/>
      <c r="F239" s="1238"/>
      <c r="G239" s="1238"/>
      <c r="H239" s="1238"/>
      <c r="I239" s="1238"/>
      <c r="J239" s="1239"/>
      <c r="K239" s="1240"/>
      <c r="L239" s="1238"/>
      <c r="M239" s="1238"/>
      <c r="N239" s="1238"/>
      <c r="O239" s="1238"/>
      <c r="P239" s="1238"/>
      <c r="Q239" s="1238"/>
      <c r="R239" s="1241"/>
    </row>
    <row r="240" spans="1:18" s="299" customFormat="1" ht="37.5" customHeight="1">
      <c r="A240" s="371">
        <v>12</v>
      </c>
      <c r="B240" s="1228"/>
      <c r="C240" s="1229"/>
      <c r="D240" s="1230"/>
      <c r="E240" s="1229"/>
      <c r="F240" s="1229"/>
      <c r="G240" s="1229"/>
      <c r="H240" s="1229"/>
      <c r="I240" s="1229"/>
      <c r="J240" s="1230"/>
      <c r="K240" s="1231"/>
      <c r="L240" s="1229"/>
      <c r="M240" s="1229"/>
      <c r="N240" s="1229"/>
      <c r="O240" s="1229"/>
      <c r="P240" s="1229"/>
      <c r="Q240" s="1229"/>
      <c r="R240" s="1232"/>
    </row>
    <row r="241" spans="1:102" s="299" customFormat="1" ht="37.5" customHeight="1">
      <c r="A241" s="371">
        <v>13</v>
      </c>
      <c r="B241" s="1228"/>
      <c r="C241" s="1229"/>
      <c r="D241" s="1230"/>
      <c r="E241" s="1229"/>
      <c r="F241" s="1229"/>
      <c r="G241" s="1229"/>
      <c r="H241" s="1229"/>
      <c r="I241" s="1229"/>
      <c r="J241" s="1230"/>
      <c r="K241" s="1231"/>
      <c r="L241" s="1229"/>
      <c r="M241" s="1229"/>
      <c r="N241" s="1229"/>
      <c r="O241" s="1229"/>
      <c r="P241" s="1229"/>
      <c r="Q241" s="1229"/>
      <c r="R241" s="1232"/>
    </row>
    <row r="242" spans="1:102" s="299" customFormat="1" ht="37.5" customHeight="1">
      <c r="A242" s="371">
        <v>14</v>
      </c>
      <c r="B242" s="1228"/>
      <c r="C242" s="1229"/>
      <c r="D242" s="1230"/>
      <c r="E242" s="1229"/>
      <c r="F242" s="1229"/>
      <c r="G242" s="1229"/>
      <c r="H242" s="1229"/>
      <c r="I242" s="1229"/>
      <c r="J242" s="1230"/>
      <c r="K242" s="1231"/>
      <c r="L242" s="1229"/>
      <c r="M242" s="1229"/>
      <c r="N242" s="1229"/>
      <c r="O242" s="1229"/>
      <c r="P242" s="1229"/>
      <c r="Q242" s="1229"/>
      <c r="R242" s="1232"/>
    </row>
    <row r="243" spans="1:102" s="299" customFormat="1" ht="37.5" customHeight="1">
      <c r="A243" s="371">
        <v>15</v>
      </c>
      <c r="B243" s="1228"/>
      <c r="C243" s="1229"/>
      <c r="D243" s="1230"/>
      <c r="E243" s="1229"/>
      <c r="F243" s="1229"/>
      <c r="G243" s="1229"/>
      <c r="H243" s="1229"/>
      <c r="I243" s="1229"/>
      <c r="J243" s="1230"/>
      <c r="K243" s="1231"/>
      <c r="L243" s="1229"/>
      <c r="M243" s="1229"/>
      <c r="N243" s="1229"/>
      <c r="O243" s="1229"/>
      <c r="P243" s="1229"/>
      <c r="Q243" s="1229"/>
      <c r="R243" s="1232"/>
    </row>
    <row r="244" spans="1:102" s="299" customFormat="1" ht="37.5" customHeight="1">
      <c r="A244" s="371">
        <v>16</v>
      </c>
      <c r="B244" s="1228"/>
      <c r="C244" s="1229"/>
      <c r="D244" s="1230"/>
      <c r="E244" s="1229"/>
      <c r="F244" s="1229"/>
      <c r="G244" s="1229"/>
      <c r="H244" s="1229"/>
      <c r="I244" s="1229"/>
      <c r="J244" s="1230"/>
      <c r="K244" s="1231"/>
      <c r="L244" s="1229"/>
      <c r="M244" s="1229"/>
      <c r="N244" s="1229"/>
      <c r="O244" s="1229"/>
      <c r="P244" s="1229"/>
      <c r="Q244" s="1229"/>
      <c r="R244" s="1232"/>
    </row>
    <row r="245" spans="1:102" s="299" customFormat="1" ht="37.5" customHeight="1">
      <c r="A245" s="371">
        <v>17</v>
      </c>
      <c r="B245" s="1228"/>
      <c r="C245" s="1229"/>
      <c r="D245" s="1230"/>
      <c r="E245" s="1229"/>
      <c r="F245" s="1229"/>
      <c r="G245" s="1229"/>
      <c r="H245" s="1229"/>
      <c r="I245" s="1229"/>
      <c r="J245" s="1230"/>
      <c r="K245" s="1231"/>
      <c r="L245" s="1229"/>
      <c r="M245" s="1229"/>
      <c r="N245" s="1229"/>
      <c r="O245" s="1229"/>
      <c r="P245" s="1229"/>
      <c r="Q245" s="1229"/>
      <c r="R245" s="1232"/>
    </row>
    <row r="246" spans="1:102" s="299" customFormat="1" ht="37.5" customHeight="1">
      <c r="A246" s="371">
        <v>18</v>
      </c>
      <c r="B246" s="1228"/>
      <c r="C246" s="1229"/>
      <c r="D246" s="1230"/>
      <c r="E246" s="1229"/>
      <c r="F246" s="1229"/>
      <c r="G246" s="1229"/>
      <c r="H246" s="1229"/>
      <c r="I246" s="1229"/>
      <c r="J246" s="1230"/>
      <c r="K246" s="1231"/>
      <c r="L246" s="1229"/>
      <c r="M246" s="1229"/>
      <c r="N246" s="1229"/>
      <c r="O246" s="1229"/>
      <c r="P246" s="1229"/>
      <c r="Q246" s="1229"/>
      <c r="R246" s="1232"/>
    </row>
    <row r="247" spans="1:102" s="299" customFormat="1" ht="37.5" customHeight="1">
      <c r="A247" s="371">
        <v>19</v>
      </c>
      <c r="B247" s="1228"/>
      <c r="C247" s="1229"/>
      <c r="D247" s="1230"/>
      <c r="E247" s="1229"/>
      <c r="F247" s="1229"/>
      <c r="G247" s="1229"/>
      <c r="H247" s="1229"/>
      <c r="I247" s="1229"/>
      <c r="J247" s="1230"/>
      <c r="K247" s="1231"/>
      <c r="L247" s="1229"/>
      <c r="M247" s="1229"/>
      <c r="N247" s="1229"/>
      <c r="O247" s="1229"/>
      <c r="P247" s="1229"/>
      <c r="Q247" s="1229"/>
      <c r="R247" s="1232"/>
    </row>
    <row r="248" spans="1:102" s="299" customFormat="1" ht="37.5" customHeight="1">
      <c r="A248" s="372">
        <v>20</v>
      </c>
      <c r="B248" s="1211"/>
      <c r="C248" s="1212"/>
      <c r="D248" s="1213"/>
      <c r="E248" s="1214"/>
      <c r="F248" s="1212"/>
      <c r="G248" s="1212"/>
      <c r="H248" s="1212"/>
      <c r="I248" s="1212"/>
      <c r="J248" s="1213"/>
      <c r="K248" s="1214"/>
      <c r="L248" s="1212"/>
      <c r="M248" s="1212"/>
      <c r="N248" s="1212"/>
      <c r="O248" s="1212"/>
      <c r="P248" s="1212"/>
      <c r="Q248" s="1212"/>
      <c r="R248" s="1215"/>
    </row>
    <row r="249" spans="1:102" ht="18.75" customHeight="1">
      <c r="A249" s="2553" t="s">
        <v>759</v>
      </c>
      <c r="B249" s="2554" t="s">
        <v>760</v>
      </c>
      <c r="C249" s="2555"/>
      <c r="D249" s="2556"/>
      <c r="E249" s="2561" t="s">
        <v>761</v>
      </c>
      <c r="F249" s="2562"/>
      <c r="G249" s="2562"/>
      <c r="H249" s="2562"/>
      <c r="I249" s="2562"/>
      <c r="J249" s="2562"/>
      <c r="K249" s="2562"/>
      <c r="L249" s="2562"/>
      <c r="M249" s="2562"/>
      <c r="N249" s="2562"/>
      <c r="O249" s="2562"/>
      <c r="P249" s="2562"/>
      <c r="Q249" s="2562"/>
      <c r="R249" s="2562"/>
    </row>
    <row r="250" spans="1:102" ht="18.75" customHeight="1">
      <c r="A250" s="1217"/>
      <c r="B250" s="1221"/>
      <c r="C250" s="1222"/>
      <c r="D250" s="1223"/>
      <c r="E250" s="1226"/>
      <c r="F250" s="1227"/>
      <c r="G250" s="1227"/>
      <c r="H250" s="1227"/>
      <c r="I250" s="1227"/>
      <c r="J250" s="1227"/>
      <c r="K250" s="1227"/>
      <c r="L250" s="1227"/>
      <c r="M250" s="1227"/>
      <c r="N250" s="1227"/>
      <c r="O250" s="1227"/>
      <c r="P250" s="1227"/>
      <c r="Q250" s="1227"/>
      <c r="R250" s="1227"/>
    </row>
    <row r="251" spans="1:102" ht="37.5" customHeight="1">
      <c r="A251" s="277"/>
      <c r="B251" s="1206"/>
      <c r="C251" s="1207"/>
      <c r="D251" s="170" t="s">
        <v>405</v>
      </c>
      <c r="E251" s="1208"/>
      <c r="F251" s="2111"/>
      <c r="G251" s="2111"/>
      <c r="H251" s="2111"/>
      <c r="I251" s="2111"/>
      <c r="J251" s="2111"/>
      <c r="K251" s="2111"/>
      <c r="L251" s="2111"/>
      <c r="M251" s="2111"/>
      <c r="N251" s="2111"/>
      <c r="O251" s="2111"/>
      <c r="P251" s="2111"/>
      <c r="Q251" s="2111"/>
      <c r="R251" s="1207"/>
    </row>
    <row r="252" spans="1:102" ht="4.5" customHeight="1">
      <c r="A252" s="274"/>
      <c r="B252" s="274"/>
      <c r="C252" s="274"/>
      <c r="D252" s="274"/>
      <c r="E252" s="296"/>
      <c r="F252" s="296"/>
      <c r="G252" s="296"/>
      <c r="H252" s="296"/>
      <c r="I252" s="296"/>
      <c r="J252" s="296"/>
      <c r="K252" s="296"/>
      <c r="L252" s="296"/>
      <c r="M252" s="296"/>
      <c r="N252" s="296"/>
      <c r="O252" s="296"/>
      <c r="P252" s="296"/>
      <c r="Q252" s="296"/>
      <c r="R252" s="296"/>
    </row>
    <row r="253" spans="1:102" ht="33.75" customHeight="1">
      <c r="A253" s="171" t="s">
        <v>762</v>
      </c>
      <c r="B253" s="172"/>
      <c r="C253" s="172"/>
      <c r="D253" s="172"/>
      <c r="E253" s="172"/>
      <c r="F253" s="172"/>
      <c r="G253" s="172"/>
      <c r="H253" s="172"/>
      <c r="I253" s="172"/>
      <c r="J253" s="172"/>
      <c r="K253" s="172"/>
      <c r="L253" s="173"/>
      <c r="M253" s="173"/>
      <c r="N253" s="173"/>
      <c r="O253" s="173"/>
    </row>
    <row r="254" spans="1:102" ht="33.75" customHeight="1">
      <c r="A254" s="1210" t="s">
        <v>763</v>
      </c>
      <c r="B254" s="1210"/>
      <c r="C254" s="1210"/>
      <c r="D254" s="1210"/>
      <c r="E254" s="1210"/>
      <c r="F254" s="1210"/>
      <c r="G254" s="1210"/>
      <c r="H254" s="1210"/>
      <c r="I254" s="1210"/>
      <c r="J254" s="1210"/>
      <c r="K254" s="1210"/>
      <c r="L254" s="1210"/>
      <c r="M254" s="1210"/>
      <c r="N254" s="1210"/>
    </row>
    <row r="255" spans="1:102" ht="60" customHeight="1">
      <c r="A255" s="720" t="s">
        <v>764</v>
      </c>
      <c r="B255" s="808"/>
      <c r="C255" s="808"/>
      <c r="D255" s="808"/>
      <c r="E255" s="808"/>
      <c r="F255" s="808"/>
      <c r="G255" s="808"/>
      <c r="H255" s="808"/>
      <c r="I255" s="808"/>
      <c r="J255" s="808"/>
      <c r="K255" s="721"/>
      <c r="L255" s="826"/>
      <c r="M255" s="2559"/>
      <c r="N255" s="2560"/>
    </row>
    <row r="256" spans="1:102" ht="50.1" customHeight="1">
      <c r="A256" s="720" t="s">
        <v>765</v>
      </c>
      <c r="B256" s="808"/>
      <c r="C256" s="808"/>
      <c r="D256" s="808"/>
      <c r="E256" s="808"/>
      <c r="F256" s="808"/>
      <c r="G256" s="808"/>
      <c r="H256" s="808"/>
      <c r="I256" s="808"/>
      <c r="J256" s="808"/>
      <c r="K256" s="721"/>
      <c r="L256" s="826"/>
      <c r="M256" s="2559"/>
      <c r="N256" s="2560"/>
      <c r="S256" s="299"/>
      <c r="CP256" s="96" t="s">
        <v>766</v>
      </c>
      <c r="CX256" s="96" t="s">
        <v>767</v>
      </c>
    </row>
    <row r="257" spans="1:128" ht="50.1" customHeight="1">
      <c r="A257" s="720" t="s">
        <v>768</v>
      </c>
      <c r="B257" s="808"/>
      <c r="C257" s="808"/>
      <c r="D257" s="808"/>
      <c r="E257" s="808"/>
      <c r="F257" s="808"/>
      <c r="G257" s="808"/>
      <c r="H257" s="808"/>
      <c r="I257" s="808"/>
      <c r="J257" s="808"/>
      <c r="K257" s="721"/>
      <c r="L257" s="826"/>
      <c r="M257" s="2559"/>
      <c r="N257" s="2560"/>
      <c r="CP257" s="96" t="s">
        <v>766</v>
      </c>
      <c r="CX257" s="96" t="s">
        <v>767</v>
      </c>
    </row>
    <row r="258" spans="1:128" ht="50.1" customHeight="1">
      <c r="A258" s="720" t="s">
        <v>769</v>
      </c>
      <c r="B258" s="808"/>
      <c r="C258" s="808"/>
      <c r="D258" s="808"/>
      <c r="E258" s="808"/>
      <c r="F258" s="808"/>
      <c r="G258" s="808"/>
      <c r="H258" s="808"/>
      <c r="I258" s="808"/>
      <c r="J258" s="808"/>
      <c r="K258" s="721"/>
      <c r="L258" s="826"/>
      <c r="M258" s="2559"/>
      <c r="N258" s="2560"/>
      <c r="CP258" s="96" t="s">
        <v>766</v>
      </c>
      <c r="CX258" s="96" t="s">
        <v>767</v>
      </c>
    </row>
    <row r="259" spans="1:128" ht="50.1" customHeight="1">
      <c r="A259" s="1253" t="s">
        <v>770</v>
      </c>
      <c r="B259" s="1254"/>
      <c r="C259" s="1254"/>
      <c r="D259" s="1254"/>
      <c r="E259" s="1254"/>
      <c r="F259" s="1254"/>
      <c r="G259" s="1254"/>
      <c r="H259" s="1254"/>
      <c r="I259" s="1254"/>
      <c r="J259" s="1254"/>
      <c r="K259" s="1255"/>
      <c r="L259" s="2075"/>
      <c r="M259" s="2565"/>
      <c r="N259" s="2566"/>
      <c r="CP259" s="96" t="s">
        <v>766</v>
      </c>
      <c r="CX259" s="96" t="s">
        <v>767</v>
      </c>
    </row>
    <row r="260" spans="1:128">
      <c r="A260" s="1172" t="s">
        <v>771</v>
      </c>
      <c r="B260" s="1172"/>
      <c r="C260" s="1172"/>
      <c r="D260" s="1172"/>
      <c r="E260" s="1172"/>
    </row>
    <row r="261" spans="1:128">
      <c r="A261" s="1172"/>
      <c r="B261" s="1172"/>
      <c r="C261" s="1172"/>
      <c r="D261" s="1172"/>
      <c r="E261" s="1172"/>
    </row>
    <row r="262" spans="1:128">
      <c r="A262" s="96" t="s">
        <v>772</v>
      </c>
    </row>
    <row r="263" spans="1:128">
      <c r="A263" s="96" t="s">
        <v>773</v>
      </c>
    </row>
    <row r="265" spans="1:128">
      <c r="A265" s="96" t="s">
        <v>774</v>
      </c>
    </row>
    <row r="266" spans="1:128" ht="11.25" customHeight="1">
      <c r="A266" s="2074" t="s">
        <v>775</v>
      </c>
      <c r="B266" s="2074"/>
      <c r="C266" s="2074"/>
    </row>
    <row r="267" spans="1:128">
      <c r="A267" s="1193"/>
      <c r="B267" s="1193"/>
      <c r="C267" s="1193"/>
    </row>
    <row r="268" spans="1:128">
      <c r="A268" s="1193"/>
      <c r="B268" s="2563"/>
      <c r="C268" s="2563"/>
    </row>
    <row r="269" spans="1:128" ht="12" customHeight="1">
      <c r="A269" s="2074"/>
      <c r="B269" s="2564" t="s">
        <v>776</v>
      </c>
      <c r="C269" s="1129"/>
      <c r="D269" s="1129"/>
      <c r="E269" s="1129" t="s">
        <v>777</v>
      </c>
      <c r="F269" s="1129"/>
      <c r="G269" s="1129"/>
      <c r="H269" s="1129" t="s">
        <v>778</v>
      </c>
      <c r="I269" s="1179"/>
      <c r="J269" s="1179"/>
      <c r="K269" s="1179" t="s">
        <v>779</v>
      </c>
      <c r="L269" s="1179"/>
      <c r="M269" s="1179"/>
      <c r="N269" s="1129" t="s">
        <v>780</v>
      </c>
      <c r="O269" s="1179"/>
      <c r="P269" s="1179"/>
    </row>
    <row r="270" spans="1:128">
      <c r="A270" s="2074"/>
      <c r="B270" s="2564"/>
      <c r="C270" s="1129"/>
      <c r="D270" s="1129"/>
      <c r="E270" s="1129"/>
      <c r="F270" s="1129"/>
      <c r="G270" s="1129"/>
      <c r="H270" s="1179"/>
      <c r="I270" s="1179"/>
      <c r="J270" s="1179"/>
      <c r="K270" s="1179"/>
      <c r="L270" s="1179"/>
      <c r="M270" s="1179"/>
      <c r="N270" s="1179"/>
      <c r="O270" s="1179"/>
      <c r="P270" s="1179"/>
    </row>
    <row r="271" spans="1:128" ht="12" customHeight="1">
      <c r="A271" s="1179">
        <v>1</v>
      </c>
      <c r="B271" s="1193"/>
      <c r="C271" s="1193"/>
      <c r="D271" s="1193"/>
      <c r="E271" s="1193"/>
      <c r="F271" s="1193"/>
      <c r="G271" s="1193"/>
      <c r="H271" s="1193"/>
      <c r="I271" s="1193"/>
      <c r="J271" s="1193"/>
      <c r="K271" s="1193"/>
      <c r="L271" s="1193"/>
      <c r="M271" s="1193"/>
      <c r="N271" s="1195" t="str">
        <f>IF(E271="","",(H271+K271)/E271)</f>
        <v/>
      </c>
      <c r="O271" s="1195"/>
      <c r="P271" s="1195"/>
      <c r="Q271" s="1197"/>
      <c r="R271" s="1198"/>
      <c r="S271" s="1198"/>
      <c r="T271" s="1198"/>
      <c r="U271" s="1198"/>
      <c r="V271" s="1198"/>
      <c r="W271" s="1198"/>
      <c r="X271" s="1198"/>
      <c r="Y271" s="1198"/>
      <c r="Z271" s="1198"/>
      <c r="AA271" s="297"/>
      <c r="AB271" s="297"/>
      <c r="AC271" s="297"/>
      <c r="AD271" s="297"/>
      <c r="AE271" s="297"/>
      <c r="AF271" s="297"/>
      <c r="AG271" s="297"/>
      <c r="AH271" s="297"/>
      <c r="AI271" s="297"/>
      <c r="AJ271" s="297"/>
      <c r="AK271" s="297"/>
      <c r="AL271" s="297"/>
      <c r="AM271" s="297"/>
      <c r="AN271" s="297"/>
      <c r="AO271" s="297"/>
      <c r="AP271" s="297"/>
      <c r="AQ271" s="297"/>
      <c r="AR271" s="297"/>
      <c r="AS271" s="297"/>
      <c r="AT271" s="297"/>
      <c r="AU271" s="297"/>
      <c r="AV271" s="297"/>
      <c r="AW271" s="297"/>
      <c r="AX271" s="297"/>
      <c r="AY271" s="297"/>
      <c r="AZ271" s="297"/>
      <c r="BA271" s="297"/>
      <c r="BB271" s="297"/>
      <c r="BC271" s="297"/>
      <c r="BD271" s="297"/>
      <c r="BE271" s="297"/>
      <c r="BF271" s="297"/>
      <c r="BG271" s="297"/>
      <c r="BH271" s="297"/>
      <c r="BI271" s="297"/>
      <c r="BJ271" s="297"/>
      <c r="BK271" s="297"/>
      <c r="BL271" s="297"/>
      <c r="BM271" s="297"/>
      <c r="BN271" s="297"/>
      <c r="BO271" s="297"/>
      <c r="BP271" s="297"/>
      <c r="BQ271" s="297"/>
      <c r="BR271" s="297"/>
      <c r="BS271" s="297"/>
      <c r="BT271" s="297"/>
      <c r="BU271" s="297"/>
      <c r="BV271" s="297"/>
      <c r="BW271" s="297"/>
      <c r="BX271" s="297"/>
      <c r="BY271" s="297"/>
      <c r="BZ271" s="297"/>
      <c r="CA271" s="297"/>
      <c r="CB271" s="297"/>
      <c r="CC271" s="297"/>
      <c r="CD271" s="297"/>
      <c r="CE271" s="297"/>
      <c r="CF271" s="297"/>
      <c r="CG271" s="297"/>
      <c r="CH271" s="297"/>
      <c r="CI271" s="297"/>
      <c r="CJ271" s="297"/>
      <c r="CK271" s="297"/>
      <c r="CL271" s="297"/>
      <c r="CM271" s="297"/>
      <c r="CN271" s="297"/>
      <c r="CO271" s="297"/>
      <c r="CP271" s="297"/>
      <c r="CQ271" s="297"/>
      <c r="CR271" s="297"/>
      <c r="CS271" s="297"/>
      <c r="CT271" s="297"/>
      <c r="CU271" s="297"/>
      <c r="CV271" s="297"/>
      <c r="CW271" s="297"/>
      <c r="CX271" s="297"/>
      <c r="CY271" s="297"/>
      <c r="CZ271" s="297"/>
      <c r="DA271" s="297"/>
      <c r="DB271" s="297"/>
      <c r="DC271" s="297"/>
      <c r="DD271" s="297"/>
      <c r="DE271" s="297"/>
      <c r="DF271" s="297"/>
      <c r="DG271" s="297"/>
      <c r="DH271" s="297"/>
      <c r="DI271" s="297"/>
      <c r="DJ271" s="297"/>
      <c r="DK271" s="297"/>
      <c r="DL271" s="297"/>
      <c r="DM271" s="297"/>
      <c r="DN271" s="297"/>
      <c r="DO271" s="297"/>
      <c r="DP271" s="297"/>
      <c r="DQ271" s="297"/>
      <c r="DR271" s="297"/>
      <c r="DS271" s="297"/>
      <c r="DT271" s="297"/>
      <c r="DU271" s="297"/>
      <c r="DV271" s="297"/>
      <c r="DW271" s="297"/>
      <c r="DX271" s="297"/>
    </row>
    <row r="272" spans="1:128">
      <c r="A272" s="1179"/>
      <c r="B272" s="1193"/>
      <c r="C272" s="1193"/>
      <c r="D272" s="1193"/>
      <c r="E272" s="1193"/>
      <c r="F272" s="1193"/>
      <c r="G272" s="1193"/>
      <c r="H272" s="1193"/>
      <c r="I272" s="1193"/>
      <c r="J272" s="1193"/>
      <c r="K272" s="1193"/>
      <c r="L272" s="1193"/>
      <c r="M272" s="1193"/>
      <c r="N272" s="1195"/>
      <c r="O272" s="1195"/>
      <c r="P272" s="1195"/>
      <c r="Q272" s="1197"/>
      <c r="R272" s="1198"/>
      <c r="S272" s="1198"/>
      <c r="T272" s="1198"/>
      <c r="U272" s="1198"/>
      <c r="V272" s="1198"/>
      <c r="W272" s="1198"/>
      <c r="X272" s="1198"/>
      <c r="Y272" s="1198"/>
      <c r="Z272" s="1198"/>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297"/>
      <c r="AV272" s="297"/>
      <c r="AW272" s="297"/>
      <c r="AX272" s="297"/>
      <c r="AY272" s="297"/>
      <c r="AZ272" s="297"/>
      <c r="BA272" s="297"/>
      <c r="BB272" s="297"/>
      <c r="BC272" s="297"/>
      <c r="BD272" s="297"/>
      <c r="BE272" s="297"/>
      <c r="BF272" s="297"/>
      <c r="BG272" s="297"/>
      <c r="BH272" s="297"/>
      <c r="BI272" s="297"/>
      <c r="BJ272" s="297"/>
      <c r="BK272" s="297"/>
      <c r="BL272" s="297"/>
      <c r="BM272" s="297"/>
      <c r="BN272" s="297"/>
      <c r="BO272" s="297"/>
      <c r="BP272" s="297"/>
      <c r="BQ272" s="297"/>
      <c r="BR272" s="297"/>
      <c r="BS272" s="297"/>
      <c r="BT272" s="297"/>
      <c r="BU272" s="297"/>
      <c r="BV272" s="297"/>
      <c r="BW272" s="297"/>
      <c r="BX272" s="297"/>
      <c r="BY272" s="297"/>
      <c r="BZ272" s="297"/>
      <c r="CA272" s="297"/>
      <c r="CB272" s="297"/>
      <c r="CC272" s="297"/>
      <c r="CD272" s="297"/>
      <c r="CE272" s="297"/>
      <c r="CF272" s="297"/>
      <c r="CG272" s="297"/>
      <c r="CH272" s="297"/>
      <c r="CI272" s="297"/>
      <c r="CJ272" s="297"/>
      <c r="CK272" s="297"/>
      <c r="CL272" s="297"/>
      <c r="CM272" s="297"/>
      <c r="CN272" s="297"/>
      <c r="CO272" s="297"/>
      <c r="CP272" s="297"/>
      <c r="CQ272" s="297"/>
      <c r="CR272" s="297"/>
      <c r="CS272" s="297"/>
      <c r="CT272" s="297"/>
      <c r="CU272" s="297"/>
      <c r="CV272" s="297"/>
      <c r="CW272" s="297"/>
      <c r="CX272" s="297"/>
      <c r="CY272" s="297"/>
      <c r="CZ272" s="297"/>
      <c r="DA272" s="297"/>
      <c r="DB272" s="297"/>
      <c r="DC272" s="297"/>
      <c r="DD272" s="297"/>
      <c r="DE272" s="297"/>
      <c r="DF272" s="297"/>
      <c r="DG272" s="297"/>
      <c r="DH272" s="297"/>
      <c r="DI272" s="297"/>
      <c r="DJ272" s="297"/>
      <c r="DK272" s="297"/>
      <c r="DL272" s="297"/>
      <c r="DM272" s="297"/>
      <c r="DN272" s="297"/>
      <c r="DO272" s="297"/>
      <c r="DP272" s="297"/>
      <c r="DQ272" s="297"/>
      <c r="DR272" s="297"/>
      <c r="DS272" s="297"/>
      <c r="DT272" s="297"/>
      <c r="DU272" s="297"/>
      <c r="DV272" s="297"/>
      <c r="DW272" s="297"/>
      <c r="DX272" s="297"/>
    </row>
    <row r="273" spans="1:128" ht="12" customHeight="1">
      <c r="A273" s="1179">
        <v>2</v>
      </c>
      <c r="B273" s="1193"/>
      <c r="C273" s="1193"/>
      <c r="D273" s="1193"/>
      <c r="E273" s="1193"/>
      <c r="F273" s="1193"/>
      <c r="G273" s="1193"/>
      <c r="H273" s="1193"/>
      <c r="I273" s="1193"/>
      <c r="J273" s="1193"/>
      <c r="K273" s="1193"/>
      <c r="L273" s="1193"/>
      <c r="M273" s="1193"/>
      <c r="N273" s="1195" t="str">
        <f>IF(E273="","",(H273+K273)/E273)</f>
        <v/>
      </c>
      <c r="O273" s="1195"/>
      <c r="P273" s="1195"/>
      <c r="Q273" s="1197"/>
      <c r="R273" s="1198"/>
      <c r="S273" s="1198"/>
      <c r="T273" s="1198"/>
      <c r="U273" s="1198"/>
      <c r="V273" s="1198"/>
      <c r="W273" s="1198"/>
      <c r="X273" s="1198"/>
      <c r="Y273" s="1198"/>
      <c r="Z273" s="11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row>
    <row r="274" spans="1:128">
      <c r="A274" s="1179"/>
      <c r="B274" s="1193"/>
      <c r="C274" s="1193"/>
      <c r="D274" s="1193"/>
      <c r="E274" s="1193"/>
      <c r="F274" s="1193"/>
      <c r="G274" s="1193"/>
      <c r="H274" s="1193"/>
      <c r="I274" s="1193"/>
      <c r="J274" s="1193"/>
      <c r="K274" s="1193"/>
      <c r="L274" s="1193"/>
      <c r="M274" s="1193"/>
      <c r="N274" s="1195"/>
      <c r="O274" s="1195"/>
      <c r="P274" s="1195"/>
      <c r="Q274" s="1197"/>
      <c r="R274" s="1198"/>
      <c r="S274" s="1198"/>
      <c r="T274" s="1198"/>
      <c r="U274" s="1198"/>
      <c r="V274" s="1198"/>
      <c r="W274" s="1198"/>
      <c r="X274" s="1198"/>
      <c r="Y274" s="1198"/>
      <c r="Z274" s="11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row>
    <row r="275" spans="1:128" ht="12" customHeight="1">
      <c r="A275" s="1179">
        <v>3</v>
      </c>
      <c r="B275" s="1193"/>
      <c r="C275" s="1193"/>
      <c r="D275" s="1193"/>
      <c r="E275" s="1193"/>
      <c r="F275" s="1193"/>
      <c r="G275" s="1193"/>
      <c r="H275" s="1193"/>
      <c r="I275" s="1193"/>
      <c r="J275" s="1193"/>
      <c r="K275" s="1193"/>
      <c r="L275" s="1193"/>
      <c r="M275" s="1193"/>
      <c r="N275" s="1195" t="str">
        <f>IF(E275="","",(H275+K275)/E275)</f>
        <v/>
      </c>
      <c r="O275" s="1195"/>
      <c r="P275" s="1195"/>
      <c r="Q275" s="1197"/>
      <c r="R275" s="1198"/>
      <c r="S275" s="1198"/>
      <c r="T275" s="1198"/>
      <c r="U275" s="1198"/>
      <c r="V275" s="1198"/>
      <c r="W275" s="1198"/>
      <c r="X275" s="1198"/>
      <c r="Y275" s="1198"/>
      <c r="Z275" s="1198"/>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7"/>
      <c r="AY275" s="297"/>
      <c r="AZ275" s="297"/>
      <c r="BA275" s="297"/>
      <c r="BB275" s="297"/>
      <c r="BC275" s="297"/>
      <c r="BD275" s="297"/>
      <c r="BE275" s="297"/>
      <c r="BF275" s="297"/>
      <c r="BG275" s="297"/>
      <c r="BH275" s="297"/>
      <c r="BI275" s="297"/>
      <c r="BJ275" s="297"/>
      <c r="BK275" s="297"/>
      <c r="BL275" s="297"/>
      <c r="BM275" s="297"/>
      <c r="BN275" s="297"/>
      <c r="BO275" s="297"/>
      <c r="BP275" s="297"/>
      <c r="BQ275" s="297"/>
      <c r="BR275" s="2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c r="DA275" s="297"/>
      <c r="DB275" s="297"/>
      <c r="DC275" s="297"/>
      <c r="DD275" s="297"/>
      <c r="DE275" s="297"/>
      <c r="DF275" s="297"/>
      <c r="DG275" s="297"/>
      <c r="DH275" s="297"/>
      <c r="DI275" s="297"/>
      <c r="DJ275" s="297"/>
      <c r="DK275" s="297"/>
      <c r="DL275" s="297"/>
      <c r="DM275" s="297"/>
      <c r="DN275" s="297"/>
      <c r="DO275" s="297"/>
      <c r="DP275" s="297"/>
      <c r="DQ275" s="297"/>
      <c r="DR275" s="297"/>
      <c r="DS275" s="297"/>
      <c r="DT275" s="297"/>
      <c r="DU275" s="297"/>
      <c r="DV275" s="297"/>
      <c r="DW275" s="297"/>
      <c r="DX275" s="297"/>
    </row>
    <row r="276" spans="1:128">
      <c r="A276" s="1179"/>
      <c r="B276" s="1193"/>
      <c r="C276" s="1193"/>
      <c r="D276" s="1193"/>
      <c r="E276" s="1193"/>
      <c r="F276" s="1193"/>
      <c r="G276" s="1193"/>
      <c r="H276" s="1193"/>
      <c r="I276" s="1193"/>
      <c r="J276" s="1193"/>
      <c r="K276" s="1193"/>
      <c r="L276" s="1193"/>
      <c r="M276" s="1193"/>
      <c r="N276" s="1195"/>
      <c r="O276" s="1195"/>
      <c r="P276" s="1195"/>
      <c r="Q276" s="1197"/>
      <c r="R276" s="1198"/>
      <c r="S276" s="1198"/>
      <c r="T276" s="1198"/>
      <c r="U276" s="1198"/>
      <c r="V276" s="1198"/>
      <c r="W276" s="1198"/>
      <c r="X276" s="1198"/>
      <c r="Y276" s="1198"/>
      <c r="Z276" s="1198"/>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7"/>
      <c r="AY276" s="297"/>
      <c r="AZ276" s="297"/>
      <c r="BA276" s="297"/>
      <c r="BB276" s="297"/>
      <c r="BC276" s="297"/>
      <c r="BD276" s="297"/>
      <c r="BE276" s="297"/>
      <c r="BF276" s="297"/>
      <c r="BG276" s="297"/>
      <c r="BH276" s="297"/>
      <c r="BI276" s="297"/>
      <c r="BJ276" s="297"/>
      <c r="BK276" s="297"/>
      <c r="BL276" s="297"/>
      <c r="BM276" s="297"/>
      <c r="BN276" s="297"/>
      <c r="BO276" s="297"/>
      <c r="BP276" s="297"/>
      <c r="BQ276" s="297"/>
      <c r="BR276" s="2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c r="DA276" s="297"/>
      <c r="DB276" s="297"/>
      <c r="DC276" s="297"/>
      <c r="DD276" s="297"/>
      <c r="DE276" s="297"/>
      <c r="DF276" s="297"/>
      <c r="DG276" s="297"/>
      <c r="DH276" s="297"/>
      <c r="DI276" s="297"/>
      <c r="DJ276" s="297"/>
      <c r="DK276" s="297"/>
      <c r="DL276" s="297"/>
      <c r="DM276" s="297"/>
      <c r="DN276" s="297"/>
      <c r="DO276" s="297"/>
      <c r="DP276" s="297"/>
      <c r="DQ276" s="297"/>
      <c r="DR276" s="297"/>
      <c r="DS276" s="297"/>
      <c r="DT276" s="297"/>
      <c r="DU276" s="297"/>
      <c r="DV276" s="297"/>
      <c r="DW276" s="297"/>
      <c r="DX276" s="297"/>
    </row>
    <row r="277" spans="1:128">
      <c r="A277" s="1179">
        <v>4</v>
      </c>
      <c r="B277" s="1193"/>
      <c r="C277" s="1193"/>
      <c r="D277" s="1193"/>
      <c r="E277" s="1193"/>
      <c r="F277" s="1193"/>
      <c r="G277" s="1193"/>
      <c r="H277" s="1193"/>
      <c r="I277" s="1193"/>
      <c r="J277" s="1193"/>
      <c r="K277" s="1193"/>
      <c r="L277" s="1193"/>
      <c r="M277" s="1193"/>
      <c r="N277" s="1195" t="str">
        <f>IF(E277="","",(H277+K277)/E277)</f>
        <v/>
      </c>
      <c r="O277" s="1195"/>
      <c r="P277" s="1195"/>
      <c r="Q277" s="1197"/>
      <c r="R277" s="1198"/>
      <c r="S277" s="1198"/>
      <c r="T277" s="1198"/>
      <c r="U277" s="1198"/>
      <c r="V277" s="1198"/>
      <c r="W277" s="1198"/>
      <c r="X277" s="1198"/>
      <c r="Y277" s="1198"/>
      <c r="Z277" s="11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row>
    <row r="278" spans="1:128">
      <c r="A278" s="1179"/>
      <c r="B278" s="1193"/>
      <c r="C278" s="1193"/>
      <c r="D278" s="1193"/>
      <c r="E278" s="1193"/>
      <c r="F278" s="1193"/>
      <c r="G278" s="1193"/>
      <c r="H278" s="1193"/>
      <c r="I278" s="1193"/>
      <c r="J278" s="1193"/>
      <c r="K278" s="1193"/>
      <c r="L278" s="1193"/>
      <c r="M278" s="1193"/>
      <c r="N278" s="1195"/>
      <c r="O278" s="1195"/>
      <c r="P278" s="1195"/>
      <c r="Q278" s="1197"/>
      <c r="R278" s="1198"/>
      <c r="S278" s="1198"/>
      <c r="T278" s="1198"/>
      <c r="U278" s="1198"/>
      <c r="V278" s="1198"/>
      <c r="W278" s="1198"/>
      <c r="X278" s="1198"/>
      <c r="Y278" s="1198"/>
      <c r="Z278" s="1198"/>
    </row>
    <row r="279" spans="1:128">
      <c r="A279" s="1179">
        <v>5</v>
      </c>
      <c r="B279" s="1193"/>
      <c r="C279" s="1193"/>
      <c r="D279" s="1193"/>
      <c r="E279" s="1193"/>
      <c r="F279" s="1193"/>
      <c r="G279" s="1193"/>
      <c r="H279" s="1193"/>
      <c r="I279" s="1193"/>
      <c r="J279" s="1193"/>
      <c r="K279" s="1193"/>
      <c r="L279" s="1193"/>
      <c r="M279" s="1193"/>
      <c r="N279" s="1195" t="str">
        <f>IF(E279="","",(H279+K279)/E279)</f>
        <v/>
      </c>
      <c r="O279" s="1195"/>
      <c r="P279" s="1195"/>
    </row>
    <row r="280" spans="1:128">
      <c r="A280" s="1179"/>
      <c r="B280" s="1193"/>
      <c r="C280" s="1193"/>
      <c r="D280" s="1193"/>
      <c r="E280" s="1193"/>
      <c r="F280" s="1193"/>
      <c r="G280" s="1193"/>
      <c r="H280" s="1193"/>
      <c r="I280" s="1193"/>
      <c r="J280" s="1193"/>
      <c r="K280" s="1193"/>
      <c r="L280" s="1193"/>
      <c r="M280" s="1193"/>
      <c r="N280" s="1195"/>
      <c r="O280" s="1195"/>
      <c r="P280" s="1195"/>
    </row>
    <row r="281" spans="1:128">
      <c r="A281" s="1179">
        <v>6</v>
      </c>
      <c r="B281" s="1193"/>
      <c r="C281" s="1193"/>
      <c r="D281" s="1193"/>
      <c r="E281" s="1193"/>
      <c r="F281" s="1193"/>
      <c r="G281" s="1193"/>
      <c r="H281" s="1193"/>
      <c r="I281" s="1193"/>
      <c r="J281" s="1193"/>
      <c r="K281" s="1193"/>
      <c r="L281" s="1193"/>
      <c r="M281" s="1193"/>
      <c r="N281" s="1195" t="str">
        <f>IF(E281="","",(H281+K281)/E281)</f>
        <v/>
      </c>
      <c r="O281" s="1195"/>
      <c r="P281" s="1195"/>
    </row>
    <row r="282" spans="1:128" ht="12.75" thickBot="1">
      <c r="A282" s="2593"/>
      <c r="B282" s="2563"/>
      <c r="C282" s="2563"/>
      <c r="D282" s="2563"/>
      <c r="E282" s="2563"/>
      <c r="F282" s="2563"/>
      <c r="G282" s="2563"/>
      <c r="H282" s="2563"/>
      <c r="I282" s="2563"/>
      <c r="J282" s="2563"/>
      <c r="K282" s="2563"/>
      <c r="L282" s="2563"/>
      <c r="M282" s="2563"/>
      <c r="N282" s="2594"/>
      <c r="O282" s="2594"/>
      <c r="P282" s="2594"/>
    </row>
    <row r="283" spans="1:128">
      <c r="A283" s="1181" t="s">
        <v>781</v>
      </c>
      <c r="B283" s="1183" t="str">
        <f>IF(B271="","",SUM(B271:D282))</f>
        <v/>
      </c>
      <c r="C283" s="1183"/>
      <c r="D283" s="1183"/>
      <c r="E283" s="1183" t="str">
        <f>IF(E271="","",SUM(E271:G282))</f>
        <v/>
      </c>
      <c r="F283" s="1183"/>
      <c r="G283" s="1183"/>
      <c r="H283" s="1183" t="str">
        <f>IF(H271="","",SUM(H271:J282))</f>
        <v/>
      </c>
      <c r="I283" s="1183"/>
      <c r="J283" s="1183"/>
      <c r="K283" s="1183" t="str">
        <f>IF(K271="","",SUM(K271:M282))</f>
        <v/>
      </c>
      <c r="L283" s="1183"/>
      <c r="M283" s="1183"/>
      <c r="N283" s="1185" t="str">
        <f>IF(E283="","",(H283+K283)/E283)</f>
        <v/>
      </c>
      <c r="O283" s="1185"/>
      <c r="P283" s="1186"/>
    </row>
    <row r="284" spans="1:128" ht="12.75" thickBot="1">
      <c r="A284" s="1182"/>
      <c r="B284" s="1184"/>
      <c r="C284" s="1184"/>
      <c r="D284" s="1184"/>
      <c r="E284" s="1184"/>
      <c r="F284" s="1184"/>
      <c r="G284" s="1184"/>
      <c r="H284" s="1184"/>
      <c r="I284" s="1184"/>
      <c r="J284" s="1184"/>
      <c r="K284" s="1184"/>
      <c r="L284" s="1184"/>
      <c r="M284" s="1184"/>
      <c r="N284" s="1187"/>
      <c r="O284" s="1187"/>
      <c r="P284" s="1188"/>
    </row>
    <row r="285" spans="1:128" ht="34.5" customHeight="1">
      <c r="A285" s="2071" t="s">
        <v>782</v>
      </c>
      <c r="B285" s="2072"/>
      <c r="C285" s="2072"/>
      <c r="D285" s="2072"/>
      <c r="E285" s="2072"/>
      <c r="F285" s="2072"/>
      <c r="G285" s="2072"/>
      <c r="H285" s="2072"/>
      <c r="I285" s="2072"/>
      <c r="J285" s="2072"/>
      <c r="K285" s="2072"/>
      <c r="L285" s="2072"/>
      <c r="M285" s="2072"/>
      <c r="N285" s="2072"/>
      <c r="O285" s="2072"/>
      <c r="P285" s="2072"/>
    </row>
    <row r="286" spans="1:128" ht="34.5" customHeight="1">
      <c r="A286" s="2073"/>
      <c r="B286" s="2073"/>
      <c r="C286" s="2073"/>
      <c r="D286" s="2073"/>
      <c r="E286" s="2073"/>
      <c r="F286" s="2073"/>
      <c r="G286" s="2073"/>
      <c r="H286" s="2073"/>
      <c r="I286" s="2073"/>
      <c r="J286" s="2073"/>
      <c r="K286" s="2073"/>
      <c r="L286" s="2073"/>
      <c r="M286" s="2073"/>
      <c r="N286" s="2073"/>
      <c r="O286" s="2073"/>
      <c r="P286" s="2073"/>
    </row>
    <row r="287" spans="1:128" ht="34.5" customHeight="1">
      <c r="A287" s="2073"/>
      <c r="B287" s="2073"/>
      <c r="C287" s="2073"/>
      <c r="D287" s="2073"/>
      <c r="E287" s="2073"/>
      <c r="F287" s="2073"/>
      <c r="G287" s="2073"/>
      <c r="H287" s="2073"/>
      <c r="I287" s="2073"/>
      <c r="J287" s="2073"/>
      <c r="K287" s="2073"/>
      <c r="L287" s="2073"/>
      <c r="M287" s="2073"/>
      <c r="N287" s="2073"/>
      <c r="O287" s="2073"/>
      <c r="P287" s="2073"/>
    </row>
    <row r="288" spans="1:128" ht="34.5" customHeight="1">
      <c r="A288" s="2073"/>
      <c r="B288" s="2073"/>
      <c r="C288" s="2073"/>
      <c r="D288" s="2073"/>
      <c r="E288" s="2073"/>
      <c r="F288" s="2073"/>
      <c r="G288" s="2073"/>
      <c r="H288" s="2073"/>
      <c r="I288" s="2073"/>
      <c r="J288" s="2073"/>
      <c r="K288" s="2073"/>
      <c r="L288" s="2073"/>
      <c r="M288" s="2073"/>
      <c r="N288" s="2073"/>
      <c r="O288" s="2073"/>
      <c r="P288" s="2073"/>
    </row>
    <row r="289" spans="1:16">
      <c r="A289" s="174"/>
    </row>
    <row r="290" spans="1:16">
      <c r="A290" s="1180" t="s">
        <v>783</v>
      </c>
      <c r="B290" s="1180"/>
      <c r="C290" s="1180"/>
      <c r="D290" s="1180"/>
      <c r="E290" s="1180"/>
      <c r="F290" s="1180"/>
      <c r="G290" s="1180"/>
      <c r="H290" s="1180"/>
      <c r="I290" s="1180"/>
      <c r="J290" s="1180"/>
      <c r="K290" s="1180"/>
      <c r="L290" s="1180"/>
    </row>
    <row r="291" spans="1:16">
      <c r="A291" s="1179" t="s">
        <v>784</v>
      </c>
      <c r="B291" s="1179"/>
      <c r="C291" s="2567"/>
      <c r="D291" s="2568"/>
      <c r="E291" s="2568"/>
      <c r="F291" s="2568"/>
      <c r="G291" s="2568"/>
      <c r="H291" s="2568"/>
      <c r="I291" s="2568"/>
      <c r="J291" s="2568"/>
      <c r="K291" s="2568"/>
      <c r="L291" s="2568"/>
      <c r="M291" s="2568"/>
      <c r="N291" s="2568"/>
      <c r="O291" s="2568"/>
      <c r="P291" s="2569"/>
    </row>
    <row r="292" spans="1:16">
      <c r="A292" s="1179"/>
      <c r="B292" s="1179"/>
      <c r="C292" s="1147"/>
      <c r="D292" s="1148"/>
      <c r="E292" s="1148"/>
      <c r="F292" s="1148"/>
      <c r="G292" s="1148"/>
      <c r="H292" s="1148"/>
      <c r="I292" s="1148"/>
      <c r="J292" s="1148"/>
      <c r="K292" s="1148"/>
      <c r="L292" s="1148"/>
      <c r="M292" s="1148"/>
      <c r="N292" s="1148"/>
      <c r="O292" s="1148"/>
      <c r="P292" s="1149"/>
    </row>
    <row r="293" spans="1:16">
      <c r="A293" s="1179" t="s">
        <v>785</v>
      </c>
      <c r="B293" s="1179"/>
      <c r="C293" s="2567"/>
      <c r="D293" s="2568"/>
      <c r="E293" s="2568"/>
      <c r="F293" s="2568"/>
      <c r="G293" s="2568"/>
      <c r="H293" s="2568"/>
      <c r="I293" s="2568"/>
      <c r="J293" s="2568"/>
      <c r="K293" s="2568"/>
      <c r="L293" s="2568"/>
      <c r="M293" s="2568"/>
      <c r="N293" s="2568"/>
      <c r="O293" s="2568"/>
      <c r="P293" s="2569"/>
    </row>
    <row r="294" spans="1:16">
      <c r="A294" s="1179"/>
      <c r="B294" s="1179"/>
      <c r="C294" s="1147"/>
      <c r="D294" s="1148"/>
      <c r="E294" s="1148"/>
      <c r="F294" s="1148"/>
      <c r="G294" s="1148"/>
      <c r="H294" s="1148"/>
      <c r="I294" s="1148"/>
      <c r="J294" s="1148"/>
      <c r="K294" s="1148"/>
      <c r="L294" s="1148"/>
      <c r="M294" s="1148"/>
      <c r="N294" s="1148"/>
      <c r="O294" s="1148"/>
      <c r="P294" s="1149"/>
    </row>
    <row r="295" spans="1:16">
      <c r="A295" s="1179" t="s">
        <v>786</v>
      </c>
      <c r="B295" s="1179"/>
      <c r="C295" s="2567"/>
      <c r="D295" s="2568"/>
      <c r="E295" s="2568"/>
      <c r="F295" s="2568"/>
      <c r="G295" s="2568"/>
      <c r="H295" s="2568"/>
      <c r="I295" s="2568"/>
      <c r="J295" s="2568"/>
      <c r="K295" s="2568"/>
      <c r="L295" s="2568"/>
      <c r="M295" s="2568"/>
      <c r="N295" s="2568"/>
      <c r="O295" s="2568"/>
      <c r="P295" s="2569"/>
    </row>
    <row r="296" spans="1:16">
      <c r="A296" s="1179"/>
      <c r="B296" s="1179"/>
      <c r="C296" s="1147"/>
      <c r="D296" s="1148"/>
      <c r="E296" s="1148"/>
      <c r="F296" s="1148"/>
      <c r="G296" s="1148"/>
      <c r="H296" s="1148"/>
      <c r="I296" s="1148"/>
      <c r="J296" s="1148"/>
      <c r="K296" s="1148"/>
      <c r="L296" s="1148"/>
      <c r="M296" s="1148"/>
      <c r="N296" s="1148"/>
      <c r="O296" s="1148"/>
      <c r="P296" s="1149"/>
    </row>
    <row r="297" spans="1:16">
      <c r="A297" s="1179" t="s">
        <v>787</v>
      </c>
      <c r="B297" s="1179"/>
      <c r="C297" s="2567"/>
      <c r="D297" s="2568"/>
      <c r="E297" s="2568"/>
      <c r="F297" s="2568"/>
      <c r="G297" s="2568"/>
      <c r="H297" s="2568"/>
      <c r="I297" s="2568"/>
      <c r="J297" s="2568"/>
      <c r="K297" s="2568"/>
      <c r="L297" s="2568"/>
      <c r="M297" s="2568"/>
      <c r="N297" s="2568"/>
      <c r="O297" s="2568"/>
      <c r="P297" s="2569"/>
    </row>
    <row r="298" spans="1:16">
      <c r="A298" s="1179"/>
      <c r="B298" s="1179"/>
      <c r="C298" s="1147"/>
      <c r="D298" s="1148"/>
      <c r="E298" s="1148"/>
      <c r="F298" s="1148"/>
      <c r="G298" s="1148"/>
      <c r="H298" s="1148"/>
      <c r="I298" s="1148"/>
      <c r="J298" s="1148"/>
      <c r="K298" s="1148"/>
      <c r="L298" s="1148"/>
      <c r="M298" s="1148"/>
      <c r="N298" s="1148"/>
      <c r="O298" s="1148"/>
      <c r="P298" s="1149"/>
    </row>
    <row r="299" spans="1:16">
      <c r="A299" s="1179" t="s">
        <v>788</v>
      </c>
      <c r="B299" s="1179"/>
      <c r="C299" s="2567"/>
      <c r="D299" s="2568"/>
      <c r="E299" s="2568"/>
      <c r="F299" s="2568"/>
      <c r="G299" s="2568"/>
      <c r="H299" s="2568"/>
      <c r="I299" s="2568"/>
      <c r="J299" s="2568"/>
      <c r="K299" s="2568"/>
      <c r="L299" s="2568"/>
      <c r="M299" s="2568"/>
      <c r="N299" s="2568"/>
      <c r="O299" s="2568"/>
      <c r="P299" s="2569"/>
    </row>
    <row r="300" spans="1:16">
      <c r="A300" s="1179"/>
      <c r="B300" s="1179"/>
      <c r="C300" s="1147"/>
      <c r="D300" s="1148"/>
      <c r="E300" s="1148"/>
      <c r="F300" s="1148"/>
      <c r="G300" s="1148"/>
      <c r="H300" s="1148"/>
      <c r="I300" s="1148"/>
      <c r="J300" s="1148"/>
      <c r="K300" s="1148"/>
      <c r="L300" s="1148"/>
      <c r="M300" s="1148"/>
      <c r="N300" s="1148"/>
      <c r="O300" s="1148"/>
      <c r="P300" s="1149"/>
    </row>
    <row r="301" spans="1:16">
      <c r="A301" s="1179" t="s">
        <v>789</v>
      </c>
      <c r="B301" s="1179"/>
      <c r="C301" s="2567"/>
      <c r="D301" s="2568"/>
      <c r="E301" s="2568"/>
      <c r="F301" s="2568"/>
      <c r="G301" s="2568"/>
      <c r="H301" s="2568"/>
      <c r="I301" s="2568"/>
      <c r="J301" s="2568"/>
      <c r="K301" s="2568"/>
      <c r="L301" s="2568"/>
      <c r="M301" s="2568"/>
      <c r="N301" s="2568"/>
      <c r="O301" s="2568"/>
      <c r="P301" s="2569"/>
    </row>
    <row r="302" spans="1:16">
      <c r="A302" s="1179"/>
      <c r="B302" s="1179"/>
      <c r="C302" s="1147"/>
      <c r="D302" s="1148"/>
      <c r="E302" s="1148"/>
      <c r="F302" s="1148"/>
      <c r="G302" s="1148"/>
      <c r="H302" s="1148"/>
      <c r="I302" s="1148"/>
      <c r="J302" s="1148"/>
      <c r="K302" s="1148"/>
      <c r="L302" s="1148"/>
      <c r="M302" s="1148"/>
      <c r="N302" s="1148"/>
      <c r="O302" s="1148"/>
      <c r="P302" s="1149"/>
    </row>
    <row r="303" spans="1:16">
      <c r="A303" s="174"/>
    </row>
    <row r="304" spans="1:16">
      <c r="A304" s="1172" t="s">
        <v>790</v>
      </c>
      <c r="B304" s="1172"/>
      <c r="C304" s="1172"/>
      <c r="D304" s="1172"/>
      <c r="E304" s="1172"/>
      <c r="F304" s="1172"/>
      <c r="G304" s="1172"/>
    </row>
    <row r="305" spans="1:19">
      <c r="A305" s="1172"/>
      <c r="B305" s="1172"/>
      <c r="C305" s="1172"/>
      <c r="D305" s="1172"/>
      <c r="E305" s="1172"/>
      <c r="F305" s="1172"/>
      <c r="G305" s="1172"/>
    </row>
    <row r="306" spans="1:19" ht="12" customHeight="1">
      <c r="A306" s="1175" t="s">
        <v>791</v>
      </c>
      <c r="B306" s="1175"/>
      <c r="C306" s="1175"/>
      <c r="D306" s="1175"/>
    </row>
    <row r="307" spans="1:19" ht="12" customHeight="1">
      <c r="A307" s="1175"/>
      <c r="B307" s="1175"/>
      <c r="C307" s="1175"/>
      <c r="D307" s="1175"/>
    </row>
    <row r="308" spans="1:19" ht="20.100000000000001" customHeight="1">
      <c r="A308" s="1177" t="s">
        <v>792</v>
      </c>
      <c r="B308" s="1177"/>
      <c r="C308" s="1177"/>
      <c r="D308" s="1177"/>
      <c r="E308" s="2567"/>
      <c r="F308" s="2568"/>
      <c r="G308" s="2568"/>
      <c r="H308" s="2568"/>
      <c r="I308" s="2568"/>
      <c r="J308" s="2568"/>
      <c r="K308" s="2568"/>
      <c r="L308" s="2568"/>
      <c r="M308" s="2568"/>
      <c r="N308" s="2568"/>
      <c r="O308" s="2568"/>
      <c r="P308" s="2568"/>
      <c r="Q308" s="2568"/>
      <c r="R308" s="2568"/>
      <c r="S308" s="2569"/>
    </row>
    <row r="309" spans="1:19" ht="20.100000000000001" customHeight="1">
      <c r="A309" s="1177"/>
      <c r="B309" s="1177"/>
      <c r="C309" s="1177"/>
      <c r="D309" s="1177"/>
      <c r="E309" s="1147"/>
      <c r="F309" s="1148"/>
      <c r="G309" s="1148"/>
      <c r="H309" s="1148"/>
      <c r="I309" s="1148"/>
      <c r="J309" s="1148"/>
      <c r="K309" s="1148"/>
      <c r="L309" s="1148"/>
      <c r="M309" s="1148"/>
      <c r="N309" s="1148"/>
      <c r="O309" s="1148"/>
      <c r="P309" s="1148"/>
      <c r="Q309" s="1148"/>
      <c r="R309" s="1148"/>
      <c r="S309" s="1149"/>
    </row>
    <row r="310" spans="1:19" ht="15" customHeight="1">
      <c r="A310" s="1177" t="s">
        <v>793</v>
      </c>
      <c r="B310" s="1177"/>
      <c r="C310" s="1177"/>
      <c r="D310" s="1178"/>
      <c r="E310" s="2567"/>
      <c r="F310" s="2568"/>
      <c r="G310" s="2568"/>
      <c r="H310" s="2568"/>
      <c r="I310" s="2568"/>
      <c r="J310" s="2568"/>
      <c r="K310" s="2568"/>
      <c r="L310" s="2568"/>
      <c r="M310" s="2568"/>
      <c r="N310" s="2568"/>
      <c r="O310" s="2568"/>
      <c r="P310" s="2568"/>
      <c r="Q310" s="2568"/>
      <c r="R310" s="2568"/>
      <c r="S310" s="2569"/>
    </row>
    <row r="311" spans="1:19" ht="15" customHeight="1">
      <c r="A311" s="1177"/>
      <c r="B311" s="1177"/>
      <c r="C311" s="1177"/>
      <c r="D311" s="1178"/>
      <c r="E311" s="1147"/>
      <c r="F311" s="1148"/>
      <c r="G311" s="1148"/>
      <c r="H311" s="1148"/>
      <c r="I311" s="1148"/>
      <c r="J311" s="1148"/>
      <c r="K311" s="1148"/>
      <c r="L311" s="1148"/>
      <c r="M311" s="1148"/>
      <c r="N311" s="1148"/>
      <c r="O311" s="1148"/>
      <c r="P311" s="1148"/>
      <c r="Q311" s="1148"/>
      <c r="R311" s="1148"/>
      <c r="S311" s="1149"/>
    </row>
    <row r="312" spans="1:19" ht="15" customHeight="1">
      <c r="A312" s="1142" t="s">
        <v>794</v>
      </c>
      <c r="B312" s="1142"/>
      <c r="C312" s="1142"/>
      <c r="D312" s="1143"/>
      <c r="E312" s="2567"/>
      <c r="F312" s="2568"/>
      <c r="G312" s="2568"/>
      <c r="H312" s="2568"/>
      <c r="I312" s="2568"/>
      <c r="J312" s="2568"/>
      <c r="K312" s="2568"/>
      <c r="L312" s="2568"/>
      <c r="M312" s="2568"/>
      <c r="N312" s="2568"/>
      <c r="O312" s="2568"/>
      <c r="P312" s="2568"/>
      <c r="Q312" s="2568"/>
      <c r="R312" s="2568"/>
      <c r="S312" s="2569"/>
    </row>
    <row r="313" spans="1:19" ht="15" customHeight="1">
      <c r="A313" s="1142"/>
      <c r="B313" s="1142"/>
      <c r="C313" s="1142"/>
      <c r="D313" s="1143"/>
      <c r="E313" s="1147"/>
      <c r="F313" s="1148"/>
      <c r="G313" s="1148"/>
      <c r="H313" s="1148"/>
      <c r="I313" s="1148"/>
      <c r="J313" s="1148"/>
      <c r="K313" s="1148"/>
      <c r="L313" s="1148"/>
      <c r="M313" s="1148"/>
      <c r="N313" s="1148"/>
      <c r="O313" s="1148"/>
      <c r="P313" s="1148"/>
      <c r="Q313" s="1148"/>
      <c r="R313" s="1148"/>
      <c r="S313" s="1149"/>
    </row>
    <row r="314" spans="1:19" ht="15" customHeight="1">
      <c r="A314" s="1142" t="s">
        <v>795</v>
      </c>
      <c r="B314" s="1142"/>
      <c r="C314" s="1142"/>
      <c r="D314" s="1143"/>
      <c r="E314" s="2567"/>
      <c r="F314" s="2568"/>
      <c r="G314" s="2568"/>
      <c r="H314" s="2568"/>
      <c r="I314" s="2568"/>
      <c r="J314" s="2568"/>
      <c r="K314" s="2568"/>
      <c r="L314" s="2568"/>
      <c r="M314" s="2568"/>
      <c r="N314" s="2568"/>
      <c r="O314" s="2568"/>
      <c r="P314" s="2568"/>
      <c r="Q314" s="2568"/>
      <c r="R314" s="2568"/>
      <c r="S314" s="2569"/>
    </row>
    <row r="315" spans="1:19" ht="15" customHeight="1">
      <c r="A315" s="1142"/>
      <c r="B315" s="1142"/>
      <c r="C315" s="1142"/>
      <c r="D315" s="1143"/>
      <c r="E315" s="1147"/>
      <c r="F315" s="1148"/>
      <c r="G315" s="1148"/>
      <c r="H315" s="1148"/>
      <c r="I315" s="1148"/>
      <c r="J315" s="1148"/>
      <c r="K315" s="1148"/>
      <c r="L315" s="1148"/>
      <c r="M315" s="1148"/>
      <c r="N315" s="1148"/>
      <c r="O315" s="1148"/>
      <c r="P315" s="1148"/>
      <c r="Q315" s="1148"/>
      <c r="R315" s="1148"/>
      <c r="S315" s="1149"/>
    </row>
    <row r="316" spans="1:19" ht="15" customHeight="1">
      <c r="A316" s="1142" t="s">
        <v>796</v>
      </c>
      <c r="B316" s="1142"/>
      <c r="C316" s="1142"/>
      <c r="D316" s="1143"/>
      <c r="E316" s="2567"/>
      <c r="F316" s="2568"/>
      <c r="G316" s="2568"/>
      <c r="H316" s="2568"/>
      <c r="I316" s="2568"/>
      <c r="J316" s="2568"/>
      <c r="K316" s="2568"/>
      <c r="L316" s="2568"/>
      <c r="M316" s="2568"/>
      <c r="N316" s="2568"/>
      <c r="O316" s="2568"/>
      <c r="P316" s="2568"/>
      <c r="Q316" s="2568"/>
      <c r="R316" s="2568"/>
      <c r="S316" s="2569"/>
    </row>
    <row r="317" spans="1:19" ht="15" customHeight="1">
      <c r="A317" s="1142"/>
      <c r="B317" s="1142"/>
      <c r="C317" s="1142"/>
      <c r="D317" s="1143"/>
      <c r="E317" s="1147"/>
      <c r="F317" s="1148"/>
      <c r="G317" s="1148"/>
      <c r="H317" s="1148"/>
      <c r="I317" s="1148"/>
      <c r="J317" s="1148"/>
      <c r="K317" s="1148"/>
      <c r="L317" s="1148"/>
      <c r="M317" s="1148"/>
      <c r="N317" s="1148"/>
      <c r="O317" s="1148"/>
      <c r="P317" s="1148"/>
      <c r="Q317" s="1148"/>
      <c r="R317" s="1148"/>
      <c r="S317" s="1149"/>
    </row>
    <row r="318" spans="1:19" ht="15" customHeight="1">
      <c r="A318" s="1142" t="s">
        <v>797</v>
      </c>
      <c r="B318" s="1142"/>
      <c r="C318" s="1142"/>
      <c r="D318" s="1143"/>
      <c r="E318" s="2567"/>
      <c r="F318" s="2568"/>
      <c r="G318" s="2568"/>
      <c r="H318" s="2568"/>
      <c r="I318" s="2568"/>
      <c r="J318" s="2568"/>
      <c r="K318" s="2568"/>
      <c r="L318" s="2568"/>
      <c r="M318" s="2568"/>
      <c r="N318" s="2568"/>
      <c r="O318" s="2568"/>
      <c r="P318" s="2568"/>
      <c r="Q318" s="2568"/>
      <c r="R318" s="2568"/>
      <c r="S318" s="2569"/>
    </row>
    <row r="319" spans="1:19" ht="15" customHeight="1">
      <c r="A319" s="1142"/>
      <c r="B319" s="1142"/>
      <c r="C319" s="1142"/>
      <c r="D319" s="1143"/>
      <c r="E319" s="1147"/>
      <c r="F319" s="1148"/>
      <c r="G319" s="1148"/>
      <c r="H319" s="1148"/>
      <c r="I319" s="1148"/>
      <c r="J319" s="1148"/>
      <c r="K319" s="1148"/>
      <c r="L319" s="1148"/>
      <c r="M319" s="1148"/>
      <c r="N319" s="1148"/>
      <c r="O319" s="1148"/>
      <c r="P319" s="1148"/>
      <c r="Q319" s="1148"/>
      <c r="R319" s="1148"/>
      <c r="S319" s="1149"/>
    </row>
    <row r="320" spans="1:19" ht="15" customHeight="1">
      <c r="A320" s="1142" t="s">
        <v>798</v>
      </c>
      <c r="B320" s="1142"/>
      <c r="C320" s="1142"/>
      <c r="D320" s="1143"/>
      <c r="E320" s="2567"/>
      <c r="F320" s="2568"/>
      <c r="G320" s="2568"/>
      <c r="H320" s="2568"/>
      <c r="I320" s="2568"/>
      <c r="J320" s="2568"/>
      <c r="K320" s="2568"/>
      <c r="L320" s="2568"/>
      <c r="M320" s="2568"/>
      <c r="N320" s="2568"/>
      <c r="O320" s="2568"/>
      <c r="P320" s="2568"/>
      <c r="Q320" s="2568"/>
      <c r="R320" s="2568"/>
      <c r="S320" s="2569"/>
    </row>
    <row r="321" spans="1:128" ht="15" customHeight="1">
      <c r="A321" s="1142"/>
      <c r="B321" s="1142"/>
      <c r="C321" s="1142"/>
      <c r="D321" s="1143"/>
      <c r="E321" s="1147"/>
      <c r="F321" s="1148"/>
      <c r="G321" s="1148"/>
      <c r="H321" s="1148"/>
      <c r="I321" s="1148"/>
      <c r="J321" s="1148"/>
      <c r="K321" s="1148"/>
      <c r="L321" s="1148"/>
      <c r="M321" s="1148"/>
      <c r="N321" s="1148"/>
      <c r="O321" s="1148"/>
      <c r="P321" s="1148"/>
      <c r="Q321" s="1148"/>
      <c r="R321" s="1148"/>
      <c r="S321" s="1149"/>
    </row>
    <row r="322" spans="1:128" ht="15" customHeight="1">
      <c r="A322" s="1142" t="s">
        <v>799</v>
      </c>
      <c r="B322" s="1142"/>
      <c r="C322" s="1142"/>
      <c r="D322" s="1143"/>
      <c r="E322" s="2567"/>
      <c r="F322" s="2568"/>
      <c r="G322" s="2568"/>
      <c r="H322" s="2568"/>
      <c r="I322" s="2568"/>
      <c r="J322" s="2568"/>
      <c r="K322" s="2568"/>
      <c r="L322" s="2568"/>
      <c r="M322" s="2568"/>
      <c r="N322" s="2568"/>
      <c r="O322" s="2568"/>
      <c r="P322" s="2568"/>
      <c r="Q322" s="2568"/>
      <c r="R322" s="2568"/>
      <c r="S322" s="2569"/>
    </row>
    <row r="323" spans="1:128" ht="15" customHeight="1">
      <c r="A323" s="1142"/>
      <c r="B323" s="1142"/>
      <c r="C323" s="1142"/>
      <c r="D323" s="1143"/>
      <c r="E323" s="1147"/>
      <c r="F323" s="1148"/>
      <c r="G323" s="1148"/>
      <c r="H323" s="1148"/>
      <c r="I323" s="1148"/>
      <c r="J323" s="1148"/>
      <c r="K323" s="1148"/>
      <c r="L323" s="1148"/>
      <c r="M323" s="1148"/>
      <c r="N323" s="1148"/>
      <c r="O323" s="1148"/>
      <c r="P323" s="1148"/>
      <c r="Q323" s="1148"/>
      <c r="R323" s="1148"/>
      <c r="S323" s="1149"/>
    </row>
    <row r="324" spans="1:128" ht="15" customHeight="1">
      <c r="A324" s="1142" t="s">
        <v>800</v>
      </c>
      <c r="B324" s="1142"/>
      <c r="C324" s="1142"/>
      <c r="D324" s="1143"/>
      <c r="E324" s="2567"/>
      <c r="F324" s="2568"/>
      <c r="G324" s="2568"/>
      <c r="H324" s="2568"/>
      <c r="I324" s="2568"/>
      <c r="J324" s="2568"/>
      <c r="K324" s="2568"/>
      <c r="L324" s="2568"/>
      <c r="M324" s="2568"/>
      <c r="N324" s="2568"/>
      <c r="O324" s="2568"/>
      <c r="P324" s="2568"/>
      <c r="Q324" s="2568"/>
      <c r="R324" s="2568"/>
      <c r="S324" s="2569"/>
    </row>
    <row r="325" spans="1:128" ht="15" customHeight="1">
      <c r="A325" s="1142"/>
      <c r="B325" s="1142"/>
      <c r="C325" s="1142"/>
      <c r="D325" s="1143"/>
      <c r="E325" s="1147"/>
      <c r="F325" s="1148"/>
      <c r="G325" s="1148"/>
      <c r="H325" s="1148"/>
      <c r="I325" s="1148"/>
      <c r="J325" s="1148"/>
      <c r="K325" s="1148"/>
      <c r="L325" s="1148"/>
      <c r="M325" s="1148"/>
      <c r="N325" s="1148"/>
      <c r="O325" s="1148"/>
      <c r="P325" s="1148"/>
      <c r="Q325" s="1148"/>
      <c r="R325" s="1148"/>
      <c r="S325" s="1149"/>
    </row>
    <row r="326" spans="1:128" s="1150" customFormat="1" ht="15" customHeight="1">
      <c r="A326" s="1150" t="s">
        <v>801</v>
      </c>
      <c r="B326" s="1151"/>
      <c r="C326" s="1151"/>
      <c r="D326" s="1151"/>
      <c r="E326" s="1151"/>
      <c r="F326" s="1151"/>
      <c r="G326" s="1151"/>
      <c r="H326" s="1151"/>
      <c r="I326" s="1151"/>
      <c r="J326" s="1151"/>
      <c r="K326" s="1151"/>
      <c r="L326" s="1151"/>
      <c r="M326" s="1151"/>
      <c r="N326" s="1151"/>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c r="CB326" s="1151"/>
      <c r="CC326" s="1151"/>
      <c r="CD326" s="1151"/>
      <c r="CE326" s="1151"/>
      <c r="CF326" s="1151"/>
      <c r="CG326" s="1151"/>
      <c r="CH326" s="1151"/>
      <c r="CI326" s="1151"/>
      <c r="CJ326" s="1151"/>
      <c r="CK326" s="1151"/>
      <c r="CL326" s="1151"/>
      <c r="CM326" s="1151"/>
      <c r="CN326" s="1151"/>
      <c r="CO326" s="1151"/>
      <c r="CP326" s="1151"/>
      <c r="CQ326" s="1151"/>
      <c r="CR326" s="1151"/>
      <c r="CS326" s="1151"/>
      <c r="CT326" s="1151"/>
      <c r="CU326" s="1151"/>
      <c r="CV326" s="1151"/>
      <c r="CW326" s="1151"/>
      <c r="CX326" s="1151"/>
      <c r="CY326" s="1151"/>
      <c r="CZ326" s="1151"/>
      <c r="DA326" s="1151"/>
      <c r="DB326" s="1151"/>
      <c r="DC326" s="1151"/>
      <c r="DD326" s="1151"/>
      <c r="DE326" s="1151"/>
      <c r="DF326" s="1151"/>
      <c r="DG326" s="1151"/>
      <c r="DH326" s="1151"/>
      <c r="DI326" s="1151"/>
      <c r="DJ326" s="1151"/>
      <c r="DK326" s="1151"/>
      <c r="DL326" s="1151"/>
      <c r="DM326" s="1151"/>
      <c r="DN326" s="1151"/>
      <c r="DO326" s="1151"/>
      <c r="DP326" s="1151"/>
      <c r="DQ326" s="1151"/>
      <c r="DR326" s="1151"/>
      <c r="DS326" s="1151"/>
      <c r="DT326" s="1151"/>
      <c r="DU326" s="1151"/>
      <c r="DV326" s="1151"/>
      <c r="DW326" s="1151"/>
      <c r="DX326" s="1151"/>
    </row>
    <row r="327" spans="1:128" ht="15" customHeight="1">
      <c r="A327" s="1152" t="s">
        <v>802</v>
      </c>
      <c r="B327" s="1153"/>
      <c r="C327" s="1153"/>
      <c r="D327" s="1153"/>
      <c r="E327" s="1153"/>
      <c r="F327" s="1153"/>
      <c r="G327" s="1153"/>
      <c r="H327" s="1153"/>
      <c r="I327" s="1153"/>
      <c r="J327" s="1153"/>
      <c r="K327" s="1153"/>
      <c r="L327" s="1153"/>
      <c r="M327" s="1153"/>
      <c r="N327" s="1153"/>
      <c r="O327" s="1153"/>
      <c r="P327" s="1153"/>
      <c r="Q327" s="1153"/>
      <c r="R327" s="1153"/>
      <c r="S327" s="1153"/>
    </row>
    <row r="328" spans="1:128" ht="15" customHeight="1">
      <c r="A328" s="1152" t="s">
        <v>803</v>
      </c>
      <c r="B328" s="1153"/>
      <c r="C328" s="1153"/>
      <c r="D328" s="1153"/>
      <c r="E328" s="1153"/>
      <c r="F328" s="1153"/>
      <c r="G328" s="1153"/>
      <c r="H328" s="1153"/>
      <c r="I328" s="1153"/>
      <c r="J328" s="1153"/>
      <c r="K328" s="1153"/>
      <c r="L328" s="1153"/>
      <c r="M328" s="1153"/>
      <c r="N328" s="1153"/>
      <c r="O328" s="1153"/>
      <c r="P328" s="1153"/>
      <c r="Q328" s="1153"/>
      <c r="R328" s="1153"/>
      <c r="S328" s="1153"/>
    </row>
    <row r="329" spans="1:128" s="279" customFormat="1" ht="15" customHeight="1">
      <c r="A329" s="1154" t="s">
        <v>804</v>
      </c>
      <c r="B329" s="1154"/>
      <c r="C329" s="1154"/>
      <c r="D329" s="1154"/>
      <c r="E329" s="1154"/>
      <c r="F329" s="1154"/>
    </row>
    <row r="330" spans="1:128" s="279" customFormat="1" ht="15" customHeight="1">
      <c r="A330" s="1154"/>
      <c r="B330" s="1154"/>
      <c r="C330" s="1154"/>
      <c r="D330" s="1154"/>
      <c r="E330" s="1154"/>
      <c r="F330" s="1154"/>
    </row>
    <row r="331" spans="1:128" s="279" customFormat="1" ht="15" customHeight="1">
      <c r="A331" s="1142" t="s">
        <v>805</v>
      </c>
      <c r="B331" s="1142"/>
      <c r="C331" s="1142"/>
      <c r="D331" s="1142"/>
      <c r="E331" s="1155" t="s">
        <v>806</v>
      </c>
      <c r="F331" s="1155"/>
      <c r="G331" s="1156"/>
      <c r="H331" s="1156"/>
      <c r="I331" s="1156"/>
      <c r="J331" s="1156"/>
      <c r="K331" s="1156"/>
      <c r="L331" s="1156"/>
      <c r="M331" s="1156"/>
      <c r="N331" s="2573" t="s">
        <v>807</v>
      </c>
      <c r="O331" s="2574"/>
      <c r="P331" s="2574"/>
      <c r="Q331" s="2574"/>
      <c r="R331" s="2574"/>
      <c r="S331" s="2575"/>
    </row>
    <row r="332" spans="1:128" s="279" customFormat="1" ht="15" customHeight="1">
      <c r="A332" s="1142"/>
      <c r="B332" s="1142"/>
      <c r="C332" s="1142"/>
      <c r="D332" s="1142"/>
      <c r="E332" s="1157" t="s">
        <v>808</v>
      </c>
      <c r="F332" s="1157"/>
      <c r="G332" s="1158"/>
      <c r="H332" s="1158"/>
      <c r="I332" s="1158"/>
      <c r="J332" s="1158"/>
      <c r="K332" s="1158"/>
      <c r="L332" s="1158"/>
      <c r="M332" s="1158"/>
      <c r="N332" s="1139"/>
      <c r="O332" s="1140"/>
      <c r="P332" s="1140"/>
      <c r="Q332" s="1140"/>
      <c r="R332" s="1140"/>
      <c r="S332" s="1141"/>
    </row>
    <row r="333" spans="1:128" s="279" customFormat="1" ht="15" customHeight="1">
      <c r="A333" s="1142"/>
      <c r="B333" s="1142"/>
      <c r="C333" s="1142"/>
      <c r="D333" s="1142"/>
      <c r="E333" s="1157"/>
      <c r="F333" s="1157"/>
      <c r="G333" s="1158"/>
      <c r="H333" s="1158"/>
      <c r="I333" s="1158"/>
      <c r="J333" s="1158"/>
      <c r="K333" s="1158"/>
      <c r="L333" s="1158"/>
      <c r="M333" s="1158"/>
      <c r="N333" s="2573" t="s">
        <v>809</v>
      </c>
      <c r="O333" s="2574"/>
      <c r="P333" s="2574"/>
      <c r="Q333" s="2574"/>
      <c r="R333" s="2574"/>
      <c r="S333" s="2575"/>
    </row>
    <row r="334" spans="1:128" s="279" customFormat="1" ht="15" customHeight="1">
      <c r="A334" s="1142"/>
      <c r="B334" s="1142"/>
      <c r="C334" s="1142"/>
      <c r="D334" s="1142"/>
      <c r="E334" s="1159" t="s">
        <v>810</v>
      </c>
      <c r="F334" s="1159"/>
      <c r="G334" s="1160"/>
      <c r="H334" s="1160"/>
      <c r="I334" s="1160"/>
      <c r="J334" s="1160"/>
      <c r="K334" s="1160"/>
      <c r="L334" s="1160"/>
      <c r="M334" s="1160"/>
      <c r="N334" s="1139"/>
      <c r="O334" s="1140"/>
      <c r="P334" s="1140"/>
      <c r="Q334" s="1140"/>
      <c r="R334" s="1140"/>
      <c r="S334" s="1141"/>
    </row>
    <row r="335" spans="1:128" s="279" customFormat="1" ht="15" customHeight="1">
      <c r="A335" s="1142" t="s">
        <v>811</v>
      </c>
      <c r="B335" s="1142"/>
      <c r="C335" s="1142"/>
      <c r="D335" s="1142"/>
      <c r="E335" s="1129" t="s">
        <v>812</v>
      </c>
      <c r="F335" s="1129"/>
      <c r="G335" s="2576"/>
      <c r="H335" s="2577"/>
      <c r="I335" s="2577"/>
      <c r="J335" s="2577"/>
      <c r="K335" s="2577"/>
      <c r="L335" s="2577"/>
      <c r="M335" s="2577"/>
      <c r="N335" s="2577"/>
      <c r="O335" s="2577"/>
      <c r="P335" s="2577"/>
      <c r="Q335" s="2577"/>
      <c r="R335" s="2577"/>
      <c r="S335" s="2578"/>
    </row>
    <row r="336" spans="1:128" s="279" customFormat="1" ht="15" customHeight="1">
      <c r="A336" s="1142"/>
      <c r="B336" s="1142"/>
      <c r="C336" s="1142"/>
      <c r="D336" s="1142"/>
      <c r="E336" s="1129"/>
      <c r="F336" s="1129"/>
      <c r="G336" s="1133"/>
      <c r="H336" s="1134"/>
      <c r="I336" s="1134"/>
      <c r="J336" s="1134"/>
      <c r="K336" s="1134"/>
      <c r="L336" s="1134"/>
      <c r="M336" s="1134"/>
      <c r="N336" s="1134"/>
      <c r="O336" s="1134"/>
      <c r="P336" s="1134"/>
      <c r="Q336" s="1134"/>
      <c r="R336" s="1134"/>
      <c r="S336" s="1135"/>
    </row>
    <row r="337" spans="1:26" s="279" customFormat="1" ht="15" customHeight="1">
      <c r="A337" s="1142"/>
      <c r="B337" s="1142"/>
      <c r="C337" s="1142"/>
      <c r="D337" s="1142"/>
      <c r="E337" s="1129" t="s">
        <v>813</v>
      </c>
      <c r="F337" s="1129"/>
      <c r="G337" s="2576"/>
      <c r="H337" s="2577"/>
      <c r="I337" s="2577"/>
      <c r="J337" s="2577"/>
      <c r="K337" s="2577"/>
      <c r="L337" s="2577"/>
      <c r="M337" s="2578"/>
      <c r="N337" s="2573" t="s">
        <v>807</v>
      </c>
      <c r="O337" s="2574"/>
      <c r="P337" s="2574"/>
      <c r="Q337" s="2574"/>
      <c r="R337" s="2574"/>
      <c r="S337" s="2575"/>
    </row>
    <row r="338" spans="1:26">
      <c r="A338" s="1142"/>
      <c r="B338" s="1142"/>
      <c r="C338" s="1142"/>
      <c r="D338" s="1142"/>
      <c r="E338" s="1129"/>
      <c r="F338" s="1129"/>
      <c r="G338" s="1133"/>
      <c r="H338" s="1134"/>
      <c r="I338" s="1134"/>
      <c r="J338" s="1134"/>
      <c r="K338" s="1134"/>
      <c r="L338" s="1134"/>
      <c r="M338" s="1135"/>
      <c r="N338" s="1139"/>
      <c r="O338" s="1140"/>
      <c r="P338" s="1140"/>
      <c r="Q338" s="1140"/>
      <c r="R338" s="1140"/>
      <c r="S338" s="1141"/>
    </row>
    <row r="340" spans="1:26">
      <c r="A340" s="1172" t="s">
        <v>814</v>
      </c>
      <c r="B340" s="1172"/>
      <c r="C340" s="1172"/>
      <c r="D340" s="1172"/>
      <c r="E340" s="1172"/>
      <c r="F340" s="1172"/>
      <c r="G340" s="1172"/>
    </row>
    <row r="341" spans="1:26">
      <c r="A341" s="1172"/>
      <c r="B341" s="1172"/>
      <c r="C341" s="1172"/>
      <c r="D341" s="1172"/>
      <c r="E341" s="1173"/>
      <c r="F341" s="1173"/>
      <c r="G341" s="1173"/>
    </row>
    <row r="342" spans="1:26" ht="12" customHeight="1">
      <c r="A342" s="2570" t="s">
        <v>815</v>
      </c>
      <c r="B342" s="2571"/>
      <c r="C342" s="2571"/>
      <c r="D342" s="2572"/>
      <c r="E342" s="2568"/>
      <c r="F342" s="2568"/>
      <c r="G342" s="2568"/>
      <c r="H342" s="2568"/>
      <c r="I342" s="2568"/>
      <c r="J342" s="2568"/>
      <c r="K342" s="2568"/>
      <c r="L342" s="2568"/>
      <c r="M342" s="2568"/>
      <c r="N342" s="2568"/>
      <c r="O342" s="2568"/>
      <c r="P342" s="2568"/>
      <c r="Q342" s="2568"/>
      <c r="R342" s="2568"/>
      <c r="S342" s="2569"/>
      <c r="T342" s="1174"/>
      <c r="U342" s="1175"/>
      <c r="V342" s="1175"/>
      <c r="W342" s="1175"/>
      <c r="X342" s="1175"/>
      <c r="Y342" s="1175"/>
      <c r="Z342" s="1175"/>
    </row>
    <row r="343" spans="1:26">
      <c r="A343" s="1164"/>
      <c r="B343" s="1165"/>
      <c r="C343" s="1165"/>
      <c r="D343" s="1166"/>
      <c r="E343" s="1167"/>
      <c r="F343" s="1167"/>
      <c r="G343" s="1167"/>
      <c r="H343" s="1167"/>
      <c r="I343" s="1167"/>
      <c r="J343" s="1167"/>
      <c r="K343" s="1167"/>
      <c r="L343" s="1167"/>
      <c r="M343" s="1167"/>
      <c r="N343" s="1167"/>
      <c r="O343" s="1167"/>
      <c r="P343" s="1167"/>
      <c r="Q343" s="1167"/>
      <c r="R343" s="1167"/>
      <c r="S343" s="1168"/>
      <c r="T343" s="1176"/>
      <c r="U343" s="1175"/>
      <c r="V343" s="1175"/>
      <c r="W343" s="1175"/>
      <c r="X343" s="1175"/>
      <c r="Y343" s="1175"/>
      <c r="Z343" s="1175"/>
    </row>
    <row r="344" spans="1:26" ht="20.25" customHeight="1">
      <c r="A344" s="1164"/>
      <c r="B344" s="1165"/>
      <c r="C344" s="1165"/>
      <c r="D344" s="1166"/>
      <c r="E344" s="1148"/>
      <c r="F344" s="1148"/>
      <c r="G344" s="1148"/>
      <c r="H344" s="1148"/>
      <c r="I344" s="1148"/>
      <c r="J344" s="1148"/>
      <c r="K344" s="1148"/>
      <c r="L344" s="1148"/>
      <c r="M344" s="1148"/>
      <c r="N344" s="1148"/>
      <c r="O344" s="1148"/>
      <c r="P344" s="1148"/>
      <c r="Q344" s="1148"/>
      <c r="R344" s="1148"/>
      <c r="S344" s="1149"/>
      <c r="T344" s="1176"/>
      <c r="U344" s="1175"/>
      <c r="V344" s="1175"/>
      <c r="W344" s="1175"/>
      <c r="X344" s="1175"/>
      <c r="Y344" s="1175"/>
      <c r="Z344" s="1175"/>
    </row>
    <row r="345" spans="1:26" ht="13.5" customHeight="1">
      <c r="A345" s="175"/>
      <c r="B345" s="2570" t="s">
        <v>816</v>
      </c>
      <c r="C345" s="2571"/>
      <c r="D345" s="2572"/>
      <c r="E345" s="2568"/>
      <c r="F345" s="2568"/>
      <c r="G345" s="2568"/>
      <c r="H345" s="2568"/>
      <c r="I345" s="2568"/>
      <c r="J345" s="2568"/>
      <c r="K345" s="2568"/>
      <c r="L345" s="2568"/>
      <c r="M345" s="2568"/>
      <c r="N345" s="2568"/>
      <c r="O345" s="2568"/>
      <c r="P345" s="2568"/>
      <c r="Q345" s="2568"/>
      <c r="R345" s="2568"/>
      <c r="S345" s="2569"/>
      <c r="T345" s="1176"/>
      <c r="U345" s="1175"/>
      <c r="V345" s="1175"/>
      <c r="W345" s="1175"/>
      <c r="X345" s="1175"/>
      <c r="Y345" s="1175"/>
      <c r="Z345" s="1175"/>
    </row>
    <row r="346" spans="1:26">
      <c r="A346" s="175"/>
      <c r="B346" s="1164"/>
      <c r="C346" s="1165"/>
      <c r="D346" s="1166"/>
      <c r="E346" s="1167"/>
      <c r="F346" s="1167"/>
      <c r="G346" s="1167"/>
      <c r="H346" s="1167"/>
      <c r="I346" s="1167"/>
      <c r="J346" s="1167"/>
      <c r="K346" s="1167"/>
      <c r="L346" s="1167"/>
      <c r="M346" s="1167"/>
      <c r="N346" s="1167"/>
      <c r="O346" s="1167"/>
      <c r="P346" s="1167"/>
      <c r="Q346" s="1167"/>
      <c r="R346" s="1167"/>
      <c r="S346" s="1168"/>
    </row>
    <row r="347" spans="1:26" ht="30" customHeight="1">
      <c r="A347" s="176"/>
      <c r="B347" s="1169"/>
      <c r="C347" s="1170"/>
      <c r="D347" s="1171"/>
      <c r="E347" s="1148"/>
      <c r="F347" s="1148"/>
      <c r="G347" s="1148"/>
      <c r="H347" s="1148"/>
      <c r="I347" s="1148"/>
      <c r="J347" s="1148"/>
      <c r="K347" s="1148"/>
      <c r="L347" s="1148"/>
      <c r="M347" s="1148"/>
      <c r="N347" s="1148"/>
      <c r="O347" s="1148"/>
      <c r="P347" s="1148"/>
      <c r="Q347" s="1148"/>
      <c r="R347" s="1148"/>
      <c r="S347" s="1149"/>
    </row>
    <row r="348" spans="1:26">
      <c r="A348" s="2570" t="s">
        <v>817</v>
      </c>
      <c r="B348" s="2571"/>
      <c r="C348" s="2571"/>
      <c r="D348" s="2572"/>
      <c r="E348" s="2568"/>
      <c r="F348" s="2568"/>
      <c r="G348" s="2568"/>
      <c r="H348" s="2568"/>
      <c r="I348" s="2568"/>
      <c r="J348" s="2568"/>
      <c r="K348" s="2568"/>
      <c r="L348" s="2568"/>
      <c r="M348" s="2568"/>
      <c r="N348" s="2568"/>
      <c r="O348" s="2568"/>
      <c r="P348" s="2568"/>
      <c r="Q348" s="2568"/>
      <c r="R348" s="2568"/>
      <c r="S348" s="2569"/>
    </row>
    <row r="349" spans="1:26">
      <c r="A349" s="1164"/>
      <c r="B349" s="1165"/>
      <c r="C349" s="1165"/>
      <c r="D349" s="1166"/>
      <c r="E349" s="1167"/>
      <c r="F349" s="1167"/>
      <c r="G349" s="1167"/>
      <c r="H349" s="1167"/>
      <c r="I349" s="1167"/>
      <c r="J349" s="1167"/>
      <c r="K349" s="1167"/>
      <c r="L349" s="1167"/>
      <c r="M349" s="1167"/>
      <c r="N349" s="1167"/>
      <c r="O349" s="1167"/>
      <c r="P349" s="1167"/>
      <c r="Q349" s="1167"/>
      <c r="R349" s="1167"/>
      <c r="S349" s="1168"/>
    </row>
    <row r="350" spans="1:26" ht="22.5" customHeight="1">
      <c r="A350" s="1164"/>
      <c r="B350" s="1165"/>
      <c r="C350" s="1165"/>
      <c r="D350" s="1166"/>
      <c r="E350" s="1148"/>
      <c r="F350" s="1148"/>
      <c r="G350" s="1148"/>
      <c r="H350" s="1148"/>
      <c r="I350" s="1148"/>
      <c r="J350" s="1148"/>
      <c r="K350" s="1148"/>
      <c r="L350" s="1148"/>
      <c r="M350" s="1148"/>
      <c r="N350" s="1148"/>
      <c r="O350" s="1148"/>
      <c r="P350" s="1148"/>
      <c r="Q350" s="1148"/>
      <c r="R350" s="1148"/>
      <c r="S350" s="1149"/>
    </row>
    <row r="351" spans="1:26" ht="12" customHeight="1">
      <c r="A351" s="175"/>
      <c r="B351" s="2570" t="s">
        <v>818</v>
      </c>
      <c r="C351" s="2571"/>
      <c r="D351" s="2572"/>
      <c r="E351" s="2568"/>
      <c r="F351" s="2568"/>
      <c r="G351" s="2568"/>
      <c r="H351" s="2568"/>
      <c r="I351" s="2568"/>
      <c r="J351" s="2568"/>
      <c r="K351" s="2568"/>
      <c r="L351" s="2568"/>
      <c r="M351" s="2568"/>
      <c r="N351" s="2568"/>
      <c r="O351" s="2568"/>
      <c r="P351" s="2568"/>
      <c r="Q351" s="2568"/>
      <c r="R351" s="2568"/>
      <c r="S351" s="2569"/>
    </row>
    <row r="352" spans="1:26">
      <c r="A352" s="175"/>
      <c r="B352" s="1164"/>
      <c r="C352" s="1165"/>
      <c r="D352" s="1166"/>
      <c r="E352" s="1167"/>
      <c r="F352" s="1167"/>
      <c r="G352" s="1167"/>
      <c r="H352" s="1167"/>
      <c r="I352" s="1167"/>
      <c r="J352" s="1167"/>
      <c r="K352" s="1167"/>
      <c r="L352" s="1167"/>
      <c r="M352" s="1167"/>
      <c r="N352" s="1167"/>
      <c r="O352" s="1167"/>
      <c r="P352" s="1167"/>
      <c r="Q352" s="1167"/>
      <c r="R352" s="1167"/>
      <c r="S352" s="1168"/>
    </row>
    <row r="353" spans="1:19" ht="18.75" customHeight="1">
      <c r="A353" s="176"/>
      <c r="B353" s="1169"/>
      <c r="C353" s="1170"/>
      <c r="D353" s="1171"/>
      <c r="E353" s="1148"/>
      <c r="F353" s="1148"/>
      <c r="G353" s="1148"/>
      <c r="H353" s="1148"/>
      <c r="I353" s="1148"/>
      <c r="J353" s="1148"/>
      <c r="K353" s="1148"/>
      <c r="L353" s="1148"/>
      <c r="M353" s="1148"/>
      <c r="N353" s="1148"/>
      <c r="O353" s="1148"/>
      <c r="P353" s="1148"/>
      <c r="Q353" s="1148"/>
      <c r="R353" s="1148"/>
      <c r="S353" s="1149"/>
    </row>
    <row r="355" spans="1:19" ht="15.75" customHeight="1">
      <c r="A355" s="177" t="s">
        <v>819</v>
      </c>
    </row>
    <row r="356" spans="1:19">
      <c r="A356" s="96" t="s">
        <v>820</v>
      </c>
    </row>
  </sheetData>
  <sheetProtection algorithmName="SHA-512" hashValue="ACbp9zlzPwZAgcpNNqzvPVOPADJJvZU1erYMtFnZVouNr7Tiizx66nuOG95P/08qQ2ErfA6HEUqDlAv0ZkQYUg==" saltValue="3a1S6LfQsNwjL6VeUFgwxA==" spinCount="100000" sheet="1" formatCells="0" formatRows="0" insertRows="0" selectLockedCells="1"/>
  <mergeCells count="738">
    <mergeCell ref="AA124:AC129"/>
    <mergeCell ref="AA130:AC135"/>
    <mergeCell ref="AA136:AC141"/>
    <mergeCell ref="AA142:AC147"/>
    <mergeCell ref="AA148:AC153"/>
    <mergeCell ref="AA154:AC159"/>
    <mergeCell ref="AA160:AC165"/>
    <mergeCell ref="N166:AC167"/>
    <mergeCell ref="A285:P288"/>
    <mergeCell ref="A281:A282"/>
    <mergeCell ref="B281:D282"/>
    <mergeCell ref="E281:G282"/>
    <mergeCell ref="H281:J282"/>
    <mergeCell ref="K281:M282"/>
    <mergeCell ref="N281:P282"/>
    <mergeCell ref="A279:A280"/>
    <mergeCell ref="B279:D280"/>
    <mergeCell ref="E279:G280"/>
    <mergeCell ref="H279:J280"/>
    <mergeCell ref="K279:M280"/>
    <mergeCell ref="N279:P280"/>
    <mergeCell ref="Q275:Z276"/>
    <mergeCell ref="A277:A278"/>
    <mergeCell ref="B277:D278"/>
    <mergeCell ref="AA74:AC75"/>
    <mergeCell ref="AA76:AC81"/>
    <mergeCell ref="AA82:AC87"/>
    <mergeCell ref="AA88:AC93"/>
    <mergeCell ref="AA94:AC99"/>
    <mergeCell ref="AA100:AC105"/>
    <mergeCell ref="AA106:AC111"/>
    <mergeCell ref="AA112:AC117"/>
    <mergeCell ref="AA118:AC123"/>
    <mergeCell ref="A52:D58"/>
    <mergeCell ref="E52:O52"/>
    <mergeCell ref="P52:R52"/>
    <mergeCell ref="E53:R53"/>
    <mergeCell ref="F54:R54"/>
    <mergeCell ref="F55:R55"/>
    <mergeCell ref="F56:R56"/>
    <mergeCell ref="F57:R57"/>
    <mergeCell ref="F58:R58"/>
    <mergeCell ref="G335:S336"/>
    <mergeCell ref="E337:F338"/>
    <mergeCell ref="G337:M338"/>
    <mergeCell ref="N337:S338"/>
    <mergeCell ref="A348:D350"/>
    <mergeCell ref="E348:S350"/>
    <mergeCell ref="B351:D353"/>
    <mergeCell ref="E351:S353"/>
    <mergeCell ref="A340:G341"/>
    <mergeCell ref="A342:D344"/>
    <mergeCell ref="E342:S344"/>
    <mergeCell ref="T342:Z345"/>
    <mergeCell ref="B345:D347"/>
    <mergeCell ref="E345:S347"/>
    <mergeCell ref="A335:D338"/>
    <mergeCell ref="A320:D321"/>
    <mergeCell ref="E320:S321"/>
    <mergeCell ref="A322:D323"/>
    <mergeCell ref="E322:S323"/>
    <mergeCell ref="A324:D325"/>
    <mergeCell ref="E324:S325"/>
    <mergeCell ref="A326:XFD326"/>
    <mergeCell ref="A327:S327"/>
    <mergeCell ref="A328:S328"/>
    <mergeCell ref="A329:F330"/>
    <mergeCell ref="A331:D334"/>
    <mergeCell ref="E331:F331"/>
    <mergeCell ref="G331:M331"/>
    <mergeCell ref="N331:S332"/>
    <mergeCell ref="E332:F333"/>
    <mergeCell ref="G332:M333"/>
    <mergeCell ref="N333:S334"/>
    <mergeCell ref="E334:F334"/>
    <mergeCell ref="G334:M334"/>
    <mergeCell ref="E335:F336"/>
    <mergeCell ref="A314:D315"/>
    <mergeCell ref="E314:S315"/>
    <mergeCell ref="A316:D317"/>
    <mergeCell ref="E316:S317"/>
    <mergeCell ref="A318:D319"/>
    <mergeCell ref="E318:S319"/>
    <mergeCell ref="A308:D309"/>
    <mergeCell ref="E308:S309"/>
    <mergeCell ref="A310:D311"/>
    <mergeCell ref="E310:S311"/>
    <mergeCell ref="A312:D313"/>
    <mergeCell ref="E312:S313"/>
    <mergeCell ref="A299:B300"/>
    <mergeCell ref="C299:P300"/>
    <mergeCell ref="A301:B302"/>
    <mergeCell ref="C301:P302"/>
    <mergeCell ref="A304:G305"/>
    <mergeCell ref="A306:D307"/>
    <mergeCell ref="A293:B294"/>
    <mergeCell ref="C293:P294"/>
    <mergeCell ref="A295:B296"/>
    <mergeCell ref="C295:P296"/>
    <mergeCell ref="A297:B298"/>
    <mergeCell ref="C297:P298"/>
    <mergeCell ref="A290:L290"/>
    <mergeCell ref="A291:B292"/>
    <mergeCell ref="C291:P292"/>
    <mergeCell ref="A283:A284"/>
    <mergeCell ref="B283:D284"/>
    <mergeCell ref="E283:G284"/>
    <mergeCell ref="H283:J284"/>
    <mergeCell ref="K283:M284"/>
    <mergeCell ref="N283:P284"/>
    <mergeCell ref="E277:G278"/>
    <mergeCell ref="H277:J278"/>
    <mergeCell ref="K277:M278"/>
    <mergeCell ref="N277:P278"/>
    <mergeCell ref="Q277:Z278"/>
    <mergeCell ref="A275:A276"/>
    <mergeCell ref="B275:D276"/>
    <mergeCell ref="E275:G276"/>
    <mergeCell ref="H275:J276"/>
    <mergeCell ref="K275:M276"/>
    <mergeCell ref="N275:P276"/>
    <mergeCell ref="Q271:Z272"/>
    <mergeCell ref="A273:A274"/>
    <mergeCell ref="B273:D274"/>
    <mergeCell ref="E273:G274"/>
    <mergeCell ref="H273:J274"/>
    <mergeCell ref="K273:M274"/>
    <mergeCell ref="N273:P274"/>
    <mergeCell ref="Q273:Z274"/>
    <mergeCell ref="H269:J270"/>
    <mergeCell ref="K269:M270"/>
    <mergeCell ref="N269:P270"/>
    <mergeCell ref="A271:A272"/>
    <mergeCell ref="B271:D272"/>
    <mergeCell ref="E271:G272"/>
    <mergeCell ref="H271:J272"/>
    <mergeCell ref="K271:M272"/>
    <mergeCell ref="N271:P272"/>
    <mergeCell ref="A260:E261"/>
    <mergeCell ref="A266:C266"/>
    <mergeCell ref="A267:C268"/>
    <mergeCell ref="A269:A270"/>
    <mergeCell ref="B269:D270"/>
    <mergeCell ref="E269:G270"/>
    <mergeCell ref="A257:K257"/>
    <mergeCell ref="L257:N257"/>
    <mergeCell ref="A258:K258"/>
    <mergeCell ref="L258:N258"/>
    <mergeCell ref="A259:K259"/>
    <mergeCell ref="L259:N259"/>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s>
  <phoneticPr fontId="21"/>
  <conditionalFormatting sqref="E54:R54 E55:F55 E56:R57">
    <cfRule type="expression" dxfId="30" priority="1">
      <formula>$P$52="含んでいない"</formula>
    </cfRule>
  </conditionalFormatting>
  <conditionalFormatting sqref="E192:R192">
    <cfRule type="cellIs" dxfId="29" priority="7" operator="equal">
      <formula>"自動で入力されます"</formula>
    </cfRule>
  </conditionalFormatting>
  <conditionalFormatting sqref="F178">
    <cfRule type="expression" dxfId="28" priority="8">
      <formula>"P73=""なし"""</formula>
    </cfRule>
  </conditionalFormatting>
  <conditionalFormatting sqref="F58:R58">
    <cfRule type="expression" dxfId="27" priority="3">
      <formula>$E57="○"</formula>
    </cfRule>
  </conditionalFormatting>
  <conditionalFormatting sqref="H66:R66">
    <cfRule type="cellIs" dxfId="26" priority="6" operator="equal">
      <formula>"自動で入力されます"</formula>
    </cfRule>
  </conditionalFormatting>
  <conditionalFormatting sqref="H68:R68">
    <cfRule type="cellIs" dxfId="25" priority="5" operator="equal">
      <formula>"自動で入力されます"</formula>
    </cfRule>
  </conditionalFormatting>
  <conditionalFormatting sqref="N166">
    <cfRule type="cellIs" dxfId="24" priority="4" operator="equal">
      <formula>"「ロール対応表」シートと一致していないスキル項目があります"</formula>
    </cfRule>
  </conditionalFormatting>
  <conditionalFormatting sqref="O3 C7:R7 N8:P8 C8:C9">
    <cfRule type="cellIs" dxfId="23" priority="10" operator="equal">
      <formula>0</formula>
    </cfRule>
  </conditionalFormatting>
  <conditionalFormatting sqref="P52:R52">
    <cfRule type="expression" priority="2">
      <formula>$P$52="含んでいない"</formula>
    </cfRule>
  </conditionalFormatting>
  <conditionalFormatting sqref="Z174">
    <cfRule type="expression" dxfId="22" priority="9">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80E81F8E-7924-4AFF-8C62-E19F3D8BC4FB}"/>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B52F5350-13F8-4991-9F1E-3EBBA7B9A0EB}"/>
    <dataValidation allowBlank="1" showInputMessage="1" showErrorMessage="1" prompt="講義（演習）の内容と到達目標が分かるように具体的に記載。" sqref="G76 G82 G88 G94 G100 G106 G112 G118 G124 G130 G136 G142 G148 G154 G160"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308:S309" xr:uid="{160500D9-477B-4D38-86CC-57B89778DC2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2:S344" xr:uid="{B21B08B8-0638-4430-94B7-6819805DC975}">
      <formula1>"講座実績の検証を行っている,検証を行っていない"</formula1>
    </dataValidation>
    <dataValidation type="list" allowBlank="1" showInputMessage="1" showErrorMessage="1" sqref="E348:S350" xr:uid="{87FE1A34-F3D2-46C9-9435-ECAAEAD7B0B8}">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C5BEB3A7-A4AE-4B24-87EE-1E85137C938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FDE8FC30-CD0E-4ECE-8E84-5CA26402E637}"/>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ロール対応表ｰ1005!$V$14:$V$56</xm:f>
          </x14:formula1>
          <xm:sqref>U76:U165</xm:sqref>
        </x14:dataValidation>
        <x14:dataValidation type="list" allowBlank="1" showInputMessage="1" showErrorMessage="1" xr:uid="{483BFE2D-4BCE-476A-AA9B-B860684D2EFB}">
          <x14:formula1>
            <xm:f>ロール対応表ｰ1005!$D$58:$S$58</xm:f>
          </x14:formula1>
          <xm:sqref>F49:R49</xm:sqref>
        </x14:dataValidation>
        <x14:dataValidation type="list" allowBlank="1" showInputMessage="1" showErrorMessage="1" xr:uid="{EECE517B-440C-41C3-B134-3520CC6C3491}">
          <x14:formula1>
            <xm:f>ロール対応表ｰ1005!$D$59:$S$59</xm:f>
          </x14:formula1>
          <xm:sqref>F51:R51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sqref="A1:S1"/>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06" hidden="1" customWidth="1"/>
    <col min="24" max="24" width="0" style="13" hidden="1" customWidth="1"/>
    <col min="25" max="25" width="9" style="13" bestFit="1" customWidth="1"/>
    <col min="26" max="16384" width="9" style="13"/>
  </cols>
  <sheetData>
    <row r="1" spans="1:22" ht="28.5">
      <c r="A1" s="1629" t="s">
        <v>821</v>
      </c>
      <c r="B1" s="1629"/>
      <c r="C1" s="1629"/>
      <c r="D1" s="1629"/>
      <c r="E1" s="1629"/>
      <c r="F1" s="1629"/>
      <c r="G1" s="1629"/>
      <c r="H1" s="1629"/>
      <c r="I1" s="1629"/>
      <c r="J1" s="1629"/>
      <c r="K1" s="1629"/>
      <c r="L1" s="1629"/>
      <c r="M1" s="1629"/>
      <c r="N1" s="1629"/>
      <c r="O1" s="1629"/>
      <c r="P1" s="1629"/>
      <c r="Q1" s="1629"/>
      <c r="R1" s="1629"/>
      <c r="S1" s="1629"/>
    </row>
    <row r="2" spans="1:22" ht="12" customHeight="1">
      <c r="A2" s="12"/>
      <c r="B2" s="12"/>
      <c r="C2" s="12"/>
      <c r="D2" s="12"/>
      <c r="E2" s="12"/>
      <c r="F2" s="12"/>
      <c r="G2" s="12"/>
      <c r="H2" s="12"/>
      <c r="I2" s="12"/>
      <c r="J2" s="12"/>
      <c r="K2" s="12"/>
      <c r="L2" s="12"/>
      <c r="M2" s="12"/>
      <c r="N2" s="12"/>
      <c r="O2" s="12"/>
      <c r="P2" s="12"/>
      <c r="Q2" s="12"/>
      <c r="R2" s="12"/>
      <c r="S2" s="12"/>
    </row>
    <row r="3" spans="1:22" ht="19.5">
      <c r="A3" s="1643" t="s">
        <v>822</v>
      </c>
      <c r="B3" s="1643"/>
      <c r="C3" s="1643"/>
      <c r="D3" s="1643"/>
      <c r="E3" s="1643"/>
      <c r="F3" s="1643"/>
      <c r="G3" s="1643"/>
      <c r="H3" s="1643"/>
      <c r="I3" s="1643"/>
      <c r="J3" s="1643"/>
      <c r="K3" s="1643"/>
      <c r="L3" s="1643"/>
      <c r="M3" s="1643"/>
      <c r="N3" s="1643"/>
      <c r="O3" s="1643"/>
      <c r="P3" s="1643"/>
      <c r="Q3" s="1643"/>
      <c r="R3" s="1643"/>
      <c r="S3" s="1643"/>
      <c r="T3" s="305"/>
    </row>
    <row r="4" spans="1:22" ht="41.25" customHeight="1">
      <c r="A4" s="1641" t="s">
        <v>823</v>
      </c>
      <c r="B4" s="1641"/>
      <c r="C4" s="1641"/>
      <c r="D4" s="1641"/>
      <c r="E4" s="1641"/>
      <c r="F4" s="1641"/>
      <c r="G4" s="1641"/>
      <c r="H4" s="1641"/>
      <c r="I4" s="1641"/>
      <c r="J4" s="1641"/>
      <c r="K4" s="1641"/>
      <c r="L4" s="1641"/>
      <c r="M4" s="1641"/>
      <c r="N4" s="1641"/>
      <c r="O4" s="1641"/>
      <c r="P4" s="1641"/>
      <c r="Q4" s="1641"/>
      <c r="R4" s="1641"/>
      <c r="S4" s="1641"/>
    </row>
    <row r="5" spans="1:22" ht="18.75" customHeight="1">
      <c r="A5" s="1642" t="s">
        <v>824</v>
      </c>
      <c r="B5" s="1642"/>
      <c r="C5" s="1642"/>
      <c r="D5" s="1642"/>
      <c r="E5" s="1642"/>
      <c r="F5" s="1642"/>
      <c r="G5" s="1642"/>
      <c r="H5" s="1642"/>
      <c r="I5" s="1642"/>
      <c r="J5" s="1642"/>
      <c r="K5" s="1642"/>
      <c r="L5" s="1642"/>
      <c r="M5" s="1642"/>
      <c r="N5" s="1642"/>
      <c r="O5" s="1642"/>
      <c r="P5" s="1642"/>
      <c r="Q5" s="1642"/>
      <c r="R5" s="1642"/>
      <c r="S5" s="1642"/>
    </row>
    <row r="6" spans="1:22" ht="40.5" customHeight="1">
      <c r="A6" s="1640" t="s">
        <v>1019</v>
      </c>
      <c r="B6" s="1640"/>
      <c r="C6" s="1640"/>
      <c r="D6" s="1640"/>
      <c r="E6" s="1640"/>
      <c r="F6" s="1640"/>
      <c r="G6" s="1640"/>
      <c r="H6" s="1640"/>
      <c r="I6" s="1640"/>
      <c r="J6" s="1640"/>
      <c r="K6" s="1640"/>
      <c r="L6" s="1640"/>
      <c r="M6" s="1640"/>
      <c r="N6" s="1640"/>
      <c r="O6" s="1640"/>
      <c r="P6" s="1640"/>
      <c r="Q6" s="1640"/>
      <c r="R6" s="1640"/>
      <c r="S6" s="1640"/>
    </row>
    <row r="7" spans="1:22" ht="65.25" customHeight="1">
      <c r="A7" s="1640" t="s">
        <v>1020</v>
      </c>
      <c r="B7" s="1640"/>
      <c r="C7" s="1640"/>
      <c r="D7" s="1640"/>
      <c r="E7" s="1640"/>
      <c r="F7" s="1640"/>
      <c r="G7" s="1640"/>
      <c r="H7" s="1640"/>
      <c r="I7" s="1640"/>
      <c r="J7" s="1640"/>
      <c r="K7" s="1640"/>
      <c r="L7" s="1640"/>
      <c r="M7" s="1640"/>
      <c r="N7" s="1640"/>
      <c r="O7" s="1640"/>
      <c r="P7" s="1640"/>
      <c r="Q7" s="1640"/>
      <c r="R7" s="1640"/>
      <c r="S7" s="1640"/>
    </row>
    <row r="8" spans="1:22" ht="17.25" customHeight="1">
      <c r="A8" s="1644" t="s">
        <v>827</v>
      </c>
      <c r="B8" s="1644"/>
      <c r="C8" s="1644"/>
      <c r="D8" s="1644"/>
      <c r="E8" s="1644"/>
      <c r="F8" s="1644"/>
      <c r="G8" s="1644"/>
      <c r="H8" s="1644"/>
      <c r="I8" s="1644"/>
      <c r="J8" s="1644"/>
      <c r="K8" s="1644"/>
      <c r="L8" s="1644"/>
      <c r="M8" s="1644"/>
      <c r="N8" s="1644"/>
      <c r="O8" s="1644"/>
      <c r="P8" s="1644"/>
      <c r="Q8" s="1644"/>
      <c r="R8" s="1644"/>
      <c r="S8" s="1644"/>
    </row>
    <row r="9" spans="1:22" ht="27" customHeight="1">
      <c r="A9" s="1640" t="s">
        <v>1021</v>
      </c>
      <c r="B9" s="1640"/>
      <c r="C9" s="1640"/>
      <c r="D9" s="1640"/>
      <c r="E9" s="1640"/>
      <c r="F9" s="1640"/>
      <c r="G9" s="1640"/>
      <c r="H9" s="1640"/>
      <c r="I9" s="1640"/>
      <c r="J9" s="1640"/>
      <c r="K9" s="1640"/>
      <c r="L9" s="1640"/>
      <c r="M9" s="1640"/>
      <c r="N9" s="1640"/>
      <c r="O9" s="1640"/>
      <c r="P9" s="1640"/>
      <c r="Q9" s="1640"/>
      <c r="R9" s="1640"/>
      <c r="S9" s="1640"/>
    </row>
    <row r="10" spans="1:22" ht="18.75" thickBot="1">
      <c r="A10" s="356" t="s">
        <v>829</v>
      </c>
      <c r="B10" s="357"/>
      <c r="C10" s="357"/>
      <c r="D10" s="357"/>
      <c r="E10" s="357"/>
      <c r="F10" s="357"/>
      <c r="G10" s="357"/>
      <c r="H10" s="357"/>
      <c r="I10" s="357"/>
      <c r="J10" s="357"/>
      <c r="K10" s="357"/>
      <c r="L10" s="357"/>
      <c r="M10" s="357"/>
      <c r="N10" s="357"/>
      <c r="O10" s="357"/>
      <c r="P10" s="357"/>
      <c r="Q10" s="357"/>
      <c r="R10" s="357"/>
      <c r="S10" s="357"/>
    </row>
    <row r="11" spans="1:22" ht="21.75" customHeight="1" thickBot="1">
      <c r="A11" s="1630" t="s">
        <v>830</v>
      </c>
      <c r="B11" s="1631"/>
      <c r="C11" s="1631"/>
      <c r="D11" s="1632"/>
      <c r="E11" s="1636" t="s">
        <v>831</v>
      </c>
      <c r="F11" s="1637"/>
      <c r="G11" s="1638"/>
      <c r="H11" s="1636" t="s">
        <v>832</v>
      </c>
      <c r="I11" s="1637"/>
      <c r="J11" s="1638"/>
      <c r="K11" s="1636" t="s">
        <v>833</v>
      </c>
      <c r="L11" s="1637"/>
      <c r="M11" s="1638"/>
      <c r="N11" s="1636" t="s">
        <v>272</v>
      </c>
      <c r="O11" s="1637"/>
      <c r="P11" s="1637"/>
      <c r="Q11" s="1638"/>
      <c r="R11" s="1639" t="s">
        <v>273</v>
      </c>
      <c r="S11" s="1638"/>
    </row>
    <row r="12" spans="1:22" ht="131.25" customHeight="1">
      <c r="A12" s="1633"/>
      <c r="B12" s="1634"/>
      <c r="C12" s="1634"/>
      <c r="D12" s="1635"/>
      <c r="E12" s="378" t="s">
        <v>834</v>
      </c>
      <c r="F12" s="379" t="s">
        <v>835</v>
      </c>
      <c r="G12" s="380" t="s">
        <v>836</v>
      </c>
      <c r="H12" s="378" t="s">
        <v>837</v>
      </c>
      <c r="I12" s="379" t="s">
        <v>838</v>
      </c>
      <c r="J12" s="380" t="s">
        <v>839</v>
      </c>
      <c r="K12" s="378" t="s">
        <v>840</v>
      </c>
      <c r="L12" s="379" t="s">
        <v>841</v>
      </c>
      <c r="M12" s="381" t="s">
        <v>842</v>
      </c>
      <c r="N12" s="378" t="s">
        <v>843</v>
      </c>
      <c r="O12" s="379" t="s">
        <v>844</v>
      </c>
      <c r="P12" s="379" t="s">
        <v>845</v>
      </c>
      <c r="Q12" s="380" t="s">
        <v>846</v>
      </c>
      <c r="R12" s="378" t="s">
        <v>847</v>
      </c>
      <c r="S12" s="380" t="s">
        <v>848</v>
      </c>
    </row>
    <row r="13" spans="1:22">
      <c r="A13" s="14" t="s">
        <v>29</v>
      </c>
      <c r="B13" s="15" t="s">
        <v>30</v>
      </c>
      <c r="C13" s="15" t="s">
        <v>28</v>
      </c>
      <c r="D13" s="16" t="s">
        <v>849</v>
      </c>
      <c r="E13" s="17" t="s">
        <v>850</v>
      </c>
      <c r="F13" s="17"/>
      <c r="G13" s="17"/>
      <c r="H13" s="17"/>
      <c r="I13" s="17"/>
      <c r="J13" s="17"/>
      <c r="K13" s="17"/>
      <c r="L13" s="17"/>
      <c r="M13" s="17"/>
      <c r="N13" s="17"/>
      <c r="O13" s="17"/>
      <c r="P13" s="17"/>
      <c r="Q13" s="17"/>
      <c r="R13" s="17"/>
      <c r="S13" s="18"/>
    </row>
    <row r="14" spans="1:22" ht="13.5" customHeight="1">
      <c r="A14" s="1627" t="s">
        <v>60</v>
      </c>
      <c r="B14" s="1624" t="s">
        <v>61</v>
      </c>
      <c r="C14" s="375" t="s">
        <v>59</v>
      </c>
      <c r="D14" s="302"/>
      <c r="E14" s="19" t="s">
        <v>851</v>
      </c>
      <c r="F14" s="19" t="s">
        <v>851</v>
      </c>
      <c r="G14" s="20" t="s">
        <v>852</v>
      </c>
      <c r="H14" s="20" t="s">
        <v>853</v>
      </c>
      <c r="I14" s="20" t="s">
        <v>852</v>
      </c>
      <c r="J14" s="20" t="s">
        <v>852</v>
      </c>
      <c r="K14" s="20" t="s">
        <v>853</v>
      </c>
      <c r="L14" s="20" t="s">
        <v>852</v>
      </c>
      <c r="M14" s="20" t="s">
        <v>852</v>
      </c>
      <c r="N14" s="20" t="s">
        <v>852</v>
      </c>
      <c r="O14" s="20" t="s">
        <v>852</v>
      </c>
      <c r="P14" s="20" t="s">
        <v>852</v>
      </c>
      <c r="Q14" s="20" t="s">
        <v>852</v>
      </c>
      <c r="R14" s="20" t="s">
        <v>853</v>
      </c>
      <c r="S14" s="21" t="s">
        <v>854</v>
      </c>
      <c r="T14" s="28" t="str">
        <f>IF(D14=U14,"",$D$61)</f>
        <v/>
      </c>
      <c r="U14" s="306" t="str">
        <f>IF(COUNTIF(個票ｰ1005!$U$76:$U$165,$C14),"○","")</f>
        <v/>
      </c>
      <c r="V14" s="306" t="str">
        <f>IF(D14="○",C14,"")</f>
        <v/>
      </c>
    </row>
    <row r="15" spans="1:22" ht="14.25">
      <c r="A15" s="1627"/>
      <c r="B15" s="1624"/>
      <c r="C15" s="376" t="s">
        <v>84</v>
      </c>
      <c r="D15" s="302"/>
      <c r="E15" s="19" t="s">
        <v>851</v>
      </c>
      <c r="F15" s="19" t="s">
        <v>851</v>
      </c>
      <c r="G15" s="20" t="s">
        <v>852</v>
      </c>
      <c r="H15" s="20" t="s">
        <v>853</v>
      </c>
      <c r="I15" s="20" t="s">
        <v>854</v>
      </c>
      <c r="J15" s="20" t="s">
        <v>852</v>
      </c>
      <c r="K15" s="20" t="s">
        <v>854</v>
      </c>
      <c r="L15" s="20" t="s">
        <v>854</v>
      </c>
      <c r="M15" s="20" t="s">
        <v>854</v>
      </c>
      <c r="N15" s="20" t="s">
        <v>853</v>
      </c>
      <c r="O15" s="20" t="s">
        <v>854</v>
      </c>
      <c r="P15" s="20" t="s">
        <v>854</v>
      </c>
      <c r="Q15" s="20" t="s">
        <v>854</v>
      </c>
      <c r="R15" s="20" t="s">
        <v>854</v>
      </c>
      <c r="S15" s="21" t="s">
        <v>854</v>
      </c>
      <c r="T15" s="28" t="str">
        <f t="shared" ref="T15:T56" si="0">IF(D15=U15,"",$D$61)</f>
        <v/>
      </c>
      <c r="U15" s="306" t="str">
        <f>IF(COUNTIF(個票ｰ1005!$U$76:$U$165,$C15),"○","")</f>
        <v/>
      </c>
      <c r="V15" s="306" t="str">
        <f t="shared" ref="V15:V56" si="1">IF(D15="○",C15,"")</f>
        <v/>
      </c>
    </row>
    <row r="16" spans="1:22" ht="14.25">
      <c r="A16" s="1627"/>
      <c r="B16" s="1624"/>
      <c r="C16" s="376" t="s">
        <v>97</v>
      </c>
      <c r="D16" s="302"/>
      <c r="E16" s="19" t="s">
        <v>851</v>
      </c>
      <c r="F16" s="19" t="s">
        <v>851</v>
      </c>
      <c r="G16" s="19" t="s">
        <v>851</v>
      </c>
      <c r="H16" s="20" t="s">
        <v>853</v>
      </c>
      <c r="I16" s="20" t="s">
        <v>852</v>
      </c>
      <c r="J16" s="20" t="s">
        <v>852</v>
      </c>
      <c r="K16" s="20" t="s">
        <v>854</v>
      </c>
      <c r="L16" s="20" t="s">
        <v>854</v>
      </c>
      <c r="M16" s="20" t="s">
        <v>854</v>
      </c>
      <c r="N16" s="20" t="s">
        <v>852</v>
      </c>
      <c r="O16" s="20" t="s">
        <v>852</v>
      </c>
      <c r="P16" s="20" t="s">
        <v>852</v>
      </c>
      <c r="Q16" s="20" t="s">
        <v>852</v>
      </c>
      <c r="R16" s="20" t="s">
        <v>853</v>
      </c>
      <c r="S16" s="21" t="s">
        <v>854</v>
      </c>
      <c r="T16" s="28" t="str">
        <f t="shared" si="0"/>
        <v/>
      </c>
      <c r="U16" s="306" t="str">
        <f>IF(COUNTIF(個票ｰ1005!$U$76:$U$165,$C16),"○","")</f>
        <v/>
      </c>
      <c r="V16" s="306" t="str">
        <f t="shared" si="1"/>
        <v/>
      </c>
    </row>
    <row r="17" spans="1:22" ht="14.25">
      <c r="A17" s="1627"/>
      <c r="B17" s="1624"/>
      <c r="C17" s="376" t="s">
        <v>107</v>
      </c>
      <c r="D17" s="302"/>
      <c r="E17" s="19" t="s">
        <v>851</v>
      </c>
      <c r="F17" s="19" t="s">
        <v>851</v>
      </c>
      <c r="G17" s="20" t="s">
        <v>854</v>
      </c>
      <c r="H17" s="20" t="s">
        <v>854</v>
      </c>
      <c r="I17" s="20" t="s">
        <v>852</v>
      </c>
      <c r="J17" s="20" t="s">
        <v>852</v>
      </c>
      <c r="K17" s="20" t="s">
        <v>854</v>
      </c>
      <c r="L17" s="20" t="s">
        <v>854</v>
      </c>
      <c r="M17" s="20" t="s">
        <v>853</v>
      </c>
      <c r="N17" s="20" t="s">
        <v>854</v>
      </c>
      <c r="O17" s="20" t="s">
        <v>854</v>
      </c>
      <c r="P17" s="20" t="s">
        <v>854</v>
      </c>
      <c r="Q17" s="20" t="s">
        <v>853</v>
      </c>
      <c r="R17" s="20" t="s">
        <v>854</v>
      </c>
      <c r="S17" s="21" t="s">
        <v>854</v>
      </c>
      <c r="T17" s="28" t="str">
        <f t="shared" si="0"/>
        <v/>
      </c>
      <c r="U17" s="306" t="str">
        <f>IF(COUNTIF(個票ｰ1005!$U$76:$U$165,$C17),"○","")</f>
        <v/>
      </c>
      <c r="V17" s="306" t="str">
        <f t="shared" si="1"/>
        <v/>
      </c>
    </row>
    <row r="18" spans="1:22" ht="14.25">
      <c r="A18" s="1627"/>
      <c r="B18" s="1624"/>
      <c r="C18" s="376" t="s">
        <v>855</v>
      </c>
      <c r="D18" s="302"/>
      <c r="E18" s="19" t="s">
        <v>851</v>
      </c>
      <c r="F18" s="19" t="s">
        <v>851</v>
      </c>
      <c r="G18" s="20" t="s">
        <v>854</v>
      </c>
      <c r="H18" s="20" t="s">
        <v>854</v>
      </c>
      <c r="I18" s="20" t="s">
        <v>852</v>
      </c>
      <c r="J18" s="20" t="s">
        <v>852</v>
      </c>
      <c r="K18" s="20" t="s">
        <v>854</v>
      </c>
      <c r="L18" s="20" t="s">
        <v>852</v>
      </c>
      <c r="M18" s="20" t="s">
        <v>853</v>
      </c>
      <c r="N18" s="20" t="s">
        <v>852</v>
      </c>
      <c r="O18" s="20" t="s">
        <v>854</v>
      </c>
      <c r="P18" s="20" t="s">
        <v>852</v>
      </c>
      <c r="Q18" s="20" t="s">
        <v>852</v>
      </c>
      <c r="R18" s="20" t="s">
        <v>854</v>
      </c>
      <c r="S18" s="21" t="s">
        <v>854</v>
      </c>
      <c r="T18" s="28" t="str">
        <f t="shared" si="0"/>
        <v/>
      </c>
      <c r="U18" s="306" t="str">
        <f>IF(COUNTIF(個票ｰ1005!$U$76:$U$165,$C18),"○","")</f>
        <v/>
      </c>
      <c r="V18" s="306" t="str">
        <f t="shared" si="1"/>
        <v/>
      </c>
    </row>
    <row r="19" spans="1:22" ht="14.25">
      <c r="A19" s="1627"/>
      <c r="B19" s="1624"/>
      <c r="C19" s="376" t="s">
        <v>124</v>
      </c>
      <c r="D19" s="302"/>
      <c r="E19" s="20" t="s">
        <v>853</v>
      </c>
      <c r="F19" s="20" t="s">
        <v>853</v>
      </c>
      <c r="G19" s="20" t="s">
        <v>853</v>
      </c>
      <c r="H19" s="20" t="s">
        <v>854</v>
      </c>
      <c r="I19" s="20" t="s">
        <v>854</v>
      </c>
      <c r="J19" s="20" t="s">
        <v>854</v>
      </c>
      <c r="K19" s="20" t="s">
        <v>853</v>
      </c>
      <c r="L19" s="20" t="s">
        <v>854</v>
      </c>
      <c r="M19" s="20" t="s">
        <v>854</v>
      </c>
      <c r="N19" s="20" t="s">
        <v>853</v>
      </c>
      <c r="O19" s="20" t="s">
        <v>853</v>
      </c>
      <c r="P19" s="20" t="s">
        <v>853</v>
      </c>
      <c r="Q19" s="20" t="s">
        <v>854</v>
      </c>
      <c r="R19" s="20" t="s">
        <v>853</v>
      </c>
      <c r="S19" s="21" t="s">
        <v>854</v>
      </c>
      <c r="T19" s="28" t="str">
        <f t="shared" si="0"/>
        <v/>
      </c>
      <c r="U19" s="306" t="str">
        <f>IF(COUNTIF(個票ｰ1005!$U$76:$U$165,$C19),"○","")</f>
        <v/>
      </c>
      <c r="V19" s="306" t="str">
        <f t="shared" si="1"/>
        <v/>
      </c>
    </row>
    <row r="20" spans="1:22" ht="14.25">
      <c r="A20" s="1627"/>
      <c r="B20" s="1624" t="s">
        <v>856</v>
      </c>
      <c r="C20" s="376" t="s">
        <v>130</v>
      </c>
      <c r="D20" s="302"/>
      <c r="E20" s="19" t="s">
        <v>851</v>
      </c>
      <c r="F20" s="19" t="s">
        <v>851</v>
      </c>
      <c r="G20" s="20" t="s">
        <v>854</v>
      </c>
      <c r="H20" s="20" t="s">
        <v>853</v>
      </c>
      <c r="I20" s="20" t="s">
        <v>852</v>
      </c>
      <c r="J20" s="20" t="s">
        <v>852</v>
      </c>
      <c r="K20" s="20" t="s">
        <v>853</v>
      </c>
      <c r="L20" s="20" t="s">
        <v>852</v>
      </c>
      <c r="M20" s="20" t="s">
        <v>852</v>
      </c>
      <c r="N20" s="20" t="s">
        <v>852</v>
      </c>
      <c r="O20" s="20" t="s">
        <v>852</v>
      </c>
      <c r="P20" s="20" t="s">
        <v>852</v>
      </c>
      <c r="Q20" s="20" t="s">
        <v>852</v>
      </c>
      <c r="R20" s="20" t="s">
        <v>854</v>
      </c>
      <c r="S20" s="21" t="s">
        <v>852</v>
      </c>
      <c r="T20" s="28" t="str">
        <f t="shared" si="0"/>
        <v/>
      </c>
      <c r="U20" s="306" t="str">
        <f>IF(COUNTIF(個票ｰ1005!$U$76:$U$165,$C20),"○","")</f>
        <v/>
      </c>
      <c r="V20" s="306" t="str">
        <f t="shared" si="1"/>
        <v/>
      </c>
    </row>
    <row r="21" spans="1:22" ht="14.25">
      <c r="A21" s="1627"/>
      <c r="B21" s="1624"/>
      <c r="C21" s="376" t="s">
        <v>137</v>
      </c>
      <c r="D21" s="302"/>
      <c r="E21" s="19" t="s">
        <v>851</v>
      </c>
      <c r="F21" s="19" t="s">
        <v>851</v>
      </c>
      <c r="G21" s="20" t="s">
        <v>852</v>
      </c>
      <c r="H21" s="20" t="s">
        <v>853</v>
      </c>
      <c r="I21" s="20" t="s">
        <v>852</v>
      </c>
      <c r="J21" s="20" t="s">
        <v>852</v>
      </c>
      <c r="K21" s="20" t="s">
        <v>853</v>
      </c>
      <c r="L21" s="20" t="s">
        <v>854</v>
      </c>
      <c r="M21" s="20" t="s">
        <v>852</v>
      </c>
      <c r="N21" s="20" t="s">
        <v>852</v>
      </c>
      <c r="O21" s="20" t="s">
        <v>852</v>
      </c>
      <c r="P21" s="20" t="s">
        <v>852</v>
      </c>
      <c r="Q21" s="20" t="s">
        <v>852</v>
      </c>
      <c r="R21" s="20" t="s">
        <v>854</v>
      </c>
      <c r="S21" s="21" t="s">
        <v>852</v>
      </c>
      <c r="T21" s="28" t="str">
        <f t="shared" si="0"/>
        <v/>
      </c>
      <c r="U21" s="306" t="str">
        <f>IF(COUNTIF(個票ｰ1005!$U$76:$U$165,$C21),"○","")</f>
        <v/>
      </c>
      <c r="V21" s="306" t="str">
        <f t="shared" si="1"/>
        <v/>
      </c>
    </row>
    <row r="22" spans="1:22" ht="14.25">
      <c r="A22" s="1627"/>
      <c r="B22" s="1624"/>
      <c r="C22" s="376" t="s">
        <v>143</v>
      </c>
      <c r="D22" s="302"/>
      <c r="E22" s="19" t="s">
        <v>851</v>
      </c>
      <c r="F22" s="19" t="s">
        <v>851</v>
      </c>
      <c r="G22" s="20" t="s">
        <v>854</v>
      </c>
      <c r="H22" s="20" t="s">
        <v>853</v>
      </c>
      <c r="I22" s="20" t="s">
        <v>852</v>
      </c>
      <c r="J22" s="20" t="s">
        <v>852</v>
      </c>
      <c r="K22" s="20" t="s">
        <v>853</v>
      </c>
      <c r="L22" s="20" t="s">
        <v>854</v>
      </c>
      <c r="M22" s="20" t="s">
        <v>854</v>
      </c>
      <c r="N22" s="20" t="s">
        <v>854</v>
      </c>
      <c r="O22" s="20" t="s">
        <v>854</v>
      </c>
      <c r="P22" s="20" t="s">
        <v>852</v>
      </c>
      <c r="Q22" s="20" t="s">
        <v>852</v>
      </c>
      <c r="R22" s="20" t="s">
        <v>854</v>
      </c>
      <c r="S22" s="21" t="s">
        <v>852</v>
      </c>
      <c r="T22" s="28" t="str">
        <f t="shared" si="0"/>
        <v/>
      </c>
      <c r="U22" s="306" t="str">
        <f>IF(COUNTIF(個票ｰ1005!$U$76:$U$165,$C22),"○","")</f>
        <v/>
      </c>
      <c r="V22" s="306" t="str">
        <f t="shared" si="1"/>
        <v/>
      </c>
    </row>
    <row r="23" spans="1:22" ht="14.25">
      <c r="A23" s="1627"/>
      <c r="B23" s="1624"/>
      <c r="C23" s="376" t="s">
        <v>857</v>
      </c>
      <c r="D23" s="302"/>
      <c r="E23" s="19" t="s">
        <v>851</v>
      </c>
      <c r="F23" s="19" t="s">
        <v>851</v>
      </c>
      <c r="G23" s="20" t="s">
        <v>854</v>
      </c>
      <c r="H23" s="20" t="s">
        <v>853</v>
      </c>
      <c r="I23" s="20" t="s">
        <v>852</v>
      </c>
      <c r="J23" s="20" t="s">
        <v>852</v>
      </c>
      <c r="K23" s="20" t="s">
        <v>853</v>
      </c>
      <c r="L23" s="20" t="s">
        <v>854</v>
      </c>
      <c r="M23" s="20" t="s">
        <v>852</v>
      </c>
      <c r="N23" s="20" t="s">
        <v>852</v>
      </c>
      <c r="O23" s="20" t="s">
        <v>852</v>
      </c>
      <c r="P23" s="20" t="s">
        <v>852</v>
      </c>
      <c r="Q23" s="20" t="s">
        <v>852</v>
      </c>
      <c r="R23" s="20" t="s">
        <v>854</v>
      </c>
      <c r="S23" s="21" t="s">
        <v>852</v>
      </c>
      <c r="T23" s="28" t="str">
        <f t="shared" si="0"/>
        <v/>
      </c>
      <c r="U23" s="306" t="str">
        <f>IF(COUNTIF(個票ｰ1005!$U$76:$U$165,$C23),"○","")</f>
        <v/>
      </c>
      <c r="V23" s="306" t="str">
        <f t="shared" si="1"/>
        <v/>
      </c>
    </row>
    <row r="24" spans="1:22" ht="14.25">
      <c r="A24" s="1627"/>
      <c r="B24" s="1624"/>
      <c r="C24" s="376" t="s">
        <v>153</v>
      </c>
      <c r="D24" s="302"/>
      <c r="E24" s="20" t="s">
        <v>853</v>
      </c>
      <c r="F24" s="20" t="s">
        <v>853</v>
      </c>
      <c r="G24" s="20" t="s">
        <v>852</v>
      </c>
      <c r="H24" s="20" t="s">
        <v>853</v>
      </c>
      <c r="I24" s="20" t="s">
        <v>853</v>
      </c>
      <c r="J24" s="20" t="s">
        <v>853</v>
      </c>
      <c r="K24" s="20" t="s">
        <v>854</v>
      </c>
      <c r="L24" s="20" t="s">
        <v>852</v>
      </c>
      <c r="M24" s="20" t="s">
        <v>852</v>
      </c>
      <c r="N24" s="20" t="s">
        <v>852</v>
      </c>
      <c r="O24" s="20" t="s">
        <v>852</v>
      </c>
      <c r="P24" s="20" t="s">
        <v>852</v>
      </c>
      <c r="Q24" s="20" t="s">
        <v>852</v>
      </c>
      <c r="R24" s="20" t="s">
        <v>854</v>
      </c>
      <c r="S24" s="21" t="s">
        <v>852</v>
      </c>
      <c r="T24" s="28" t="str">
        <f t="shared" si="0"/>
        <v/>
      </c>
      <c r="U24" s="306" t="str">
        <f>IF(COUNTIF(個票ｰ1005!$U$76:$U$165,$C24),"○","")</f>
        <v/>
      </c>
      <c r="V24" s="306" t="str">
        <f t="shared" si="1"/>
        <v/>
      </c>
    </row>
    <row r="25" spans="1:22" ht="14.25">
      <c r="A25" s="1627"/>
      <c r="B25" s="1624"/>
      <c r="C25" s="376" t="s">
        <v>156</v>
      </c>
      <c r="D25" s="302"/>
      <c r="E25" s="20" t="s">
        <v>853</v>
      </c>
      <c r="F25" s="20" t="s">
        <v>853</v>
      </c>
      <c r="G25" s="20" t="s">
        <v>852</v>
      </c>
      <c r="H25" s="20" t="s">
        <v>854</v>
      </c>
      <c r="I25" s="20" t="s">
        <v>854</v>
      </c>
      <c r="J25" s="20" t="s">
        <v>853</v>
      </c>
      <c r="K25" s="20" t="s">
        <v>854</v>
      </c>
      <c r="L25" s="20" t="s">
        <v>852</v>
      </c>
      <c r="M25" s="20" t="s">
        <v>852</v>
      </c>
      <c r="N25" s="20" t="s">
        <v>852</v>
      </c>
      <c r="O25" s="20" t="s">
        <v>852</v>
      </c>
      <c r="P25" s="20" t="s">
        <v>852</v>
      </c>
      <c r="Q25" s="20" t="s">
        <v>852</v>
      </c>
      <c r="R25" s="20" t="s">
        <v>854</v>
      </c>
      <c r="S25" s="21" t="s">
        <v>852</v>
      </c>
      <c r="T25" s="28" t="str">
        <f t="shared" si="0"/>
        <v/>
      </c>
      <c r="U25" s="306" t="str">
        <f>IF(COUNTIF(個票ｰ1005!$U$76:$U$165,$C25),"○","")</f>
        <v/>
      </c>
      <c r="V25" s="306" t="str">
        <f t="shared" si="1"/>
        <v/>
      </c>
    </row>
    <row r="26" spans="1:22" ht="14.25">
      <c r="A26" s="1627"/>
      <c r="B26" s="1624" t="s">
        <v>159</v>
      </c>
      <c r="C26" s="376" t="s">
        <v>158</v>
      </c>
      <c r="D26" s="302"/>
      <c r="E26" s="20" t="s">
        <v>853</v>
      </c>
      <c r="F26" s="20" t="s">
        <v>853</v>
      </c>
      <c r="G26" s="20" t="s">
        <v>854</v>
      </c>
      <c r="H26" s="19" t="s">
        <v>851</v>
      </c>
      <c r="I26" s="19" t="s">
        <v>851</v>
      </c>
      <c r="J26" s="20" t="s">
        <v>854</v>
      </c>
      <c r="K26" s="20" t="s">
        <v>853</v>
      </c>
      <c r="L26" s="20" t="s">
        <v>854</v>
      </c>
      <c r="M26" s="20" t="s">
        <v>854</v>
      </c>
      <c r="N26" s="20" t="s">
        <v>854</v>
      </c>
      <c r="O26" s="20" t="s">
        <v>854</v>
      </c>
      <c r="P26" s="20" t="s">
        <v>852</v>
      </c>
      <c r="Q26" s="20" t="s">
        <v>854</v>
      </c>
      <c r="R26" s="20" t="s">
        <v>854</v>
      </c>
      <c r="S26" s="21" t="s">
        <v>852</v>
      </c>
      <c r="T26" s="28" t="str">
        <f t="shared" si="0"/>
        <v/>
      </c>
      <c r="U26" s="306" t="str">
        <f>IF(COUNTIF(個票ｰ1005!$U$76:$U$165,$C26),"○","")</f>
        <v/>
      </c>
      <c r="V26" s="306" t="str">
        <f t="shared" si="1"/>
        <v/>
      </c>
    </row>
    <row r="27" spans="1:22" ht="14.25">
      <c r="A27" s="1627"/>
      <c r="B27" s="1624"/>
      <c r="C27" s="376" t="s">
        <v>161</v>
      </c>
      <c r="D27" s="302"/>
      <c r="E27" s="20" t="s">
        <v>853</v>
      </c>
      <c r="F27" s="20" t="s">
        <v>853</v>
      </c>
      <c r="G27" s="20" t="s">
        <v>854</v>
      </c>
      <c r="H27" s="19" t="s">
        <v>851</v>
      </c>
      <c r="I27" s="19" t="s">
        <v>851</v>
      </c>
      <c r="J27" s="20" t="s">
        <v>854</v>
      </c>
      <c r="K27" s="20" t="s">
        <v>853</v>
      </c>
      <c r="L27" s="20" t="s">
        <v>854</v>
      </c>
      <c r="M27" s="20" t="s">
        <v>854</v>
      </c>
      <c r="N27" s="20" t="s">
        <v>854</v>
      </c>
      <c r="O27" s="20" t="s">
        <v>854</v>
      </c>
      <c r="P27" s="20" t="s">
        <v>852</v>
      </c>
      <c r="Q27" s="20" t="s">
        <v>854</v>
      </c>
      <c r="R27" s="20" t="s">
        <v>854</v>
      </c>
      <c r="S27" s="21" t="s">
        <v>852</v>
      </c>
      <c r="T27" s="28" t="str">
        <f t="shared" si="0"/>
        <v/>
      </c>
      <c r="U27" s="306" t="str">
        <f>IF(COUNTIF(個票ｰ1005!$U$76:$U$165,$C27),"○","")</f>
        <v/>
      </c>
      <c r="V27" s="306" t="str">
        <f t="shared" si="1"/>
        <v/>
      </c>
    </row>
    <row r="28" spans="1:22" ht="14.25">
      <c r="A28" s="1627"/>
      <c r="B28" s="1624"/>
      <c r="C28" s="376" t="s">
        <v>163</v>
      </c>
      <c r="D28" s="302"/>
      <c r="E28" s="20" t="s">
        <v>852</v>
      </c>
      <c r="F28" s="20" t="s">
        <v>852</v>
      </c>
      <c r="G28" s="20" t="s">
        <v>852</v>
      </c>
      <c r="H28" s="20" t="s">
        <v>853</v>
      </c>
      <c r="I28" s="19" t="s">
        <v>851</v>
      </c>
      <c r="J28" s="20" t="s">
        <v>854</v>
      </c>
      <c r="K28" s="20" t="s">
        <v>854</v>
      </c>
      <c r="L28" s="20" t="s">
        <v>852</v>
      </c>
      <c r="M28" s="20" t="s">
        <v>854</v>
      </c>
      <c r="N28" s="20" t="s">
        <v>853</v>
      </c>
      <c r="O28" s="20" t="s">
        <v>852</v>
      </c>
      <c r="P28" s="20" t="s">
        <v>852</v>
      </c>
      <c r="Q28" s="20" t="s">
        <v>852</v>
      </c>
      <c r="R28" s="20" t="s">
        <v>854</v>
      </c>
      <c r="S28" s="21" t="s">
        <v>852</v>
      </c>
      <c r="T28" s="28" t="str">
        <f t="shared" si="0"/>
        <v/>
      </c>
      <c r="U28" s="306" t="str">
        <f>IF(COUNTIF(個票ｰ1005!$U$76:$U$165,$C28),"○","")</f>
        <v/>
      </c>
      <c r="V28" s="306" t="str">
        <f t="shared" si="1"/>
        <v/>
      </c>
    </row>
    <row r="29" spans="1:22" ht="14.25">
      <c r="A29" s="1627"/>
      <c r="B29" s="1624"/>
      <c r="C29" s="376" t="s">
        <v>165</v>
      </c>
      <c r="D29" s="302"/>
      <c r="E29" s="20" t="s">
        <v>854</v>
      </c>
      <c r="F29" s="20" t="s">
        <v>854</v>
      </c>
      <c r="G29" s="20" t="s">
        <v>854</v>
      </c>
      <c r="H29" s="19" t="s">
        <v>851</v>
      </c>
      <c r="I29" s="19" t="s">
        <v>851</v>
      </c>
      <c r="J29" s="20" t="s">
        <v>854</v>
      </c>
      <c r="K29" s="20" t="s">
        <v>853</v>
      </c>
      <c r="L29" s="20" t="s">
        <v>853</v>
      </c>
      <c r="M29" s="20" t="s">
        <v>854</v>
      </c>
      <c r="N29" s="20" t="s">
        <v>853</v>
      </c>
      <c r="O29" s="20" t="s">
        <v>852</v>
      </c>
      <c r="P29" s="20" t="s">
        <v>854</v>
      </c>
      <c r="Q29" s="20" t="s">
        <v>852</v>
      </c>
      <c r="R29" s="20" t="s">
        <v>854</v>
      </c>
      <c r="S29" s="21" t="s">
        <v>852</v>
      </c>
      <c r="T29" s="28" t="str">
        <f t="shared" si="0"/>
        <v/>
      </c>
      <c r="U29" s="306" t="str">
        <f>IF(COUNTIF(個票ｰ1005!$U$76:$U$165,$C29),"○","")</f>
        <v/>
      </c>
      <c r="V29" s="306" t="str">
        <f t="shared" si="1"/>
        <v/>
      </c>
    </row>
    <row r="30" spans="1:22" ht="14.25">
      <c r="A30" s="1627"/>
      <c r="B30" s="1624"/>
      <c r="C30" s="376" t="s">
        <v>167</v>
      </c>
      <c r="D30" s="302"/>
      <c r="E30" s="20" t="s">
        <v>852</v>
      </c>
      <c r="F30" s="20" t="s">
        <v>852</v>
      </c>
      <c r="G30" s="20" t="s">
        <v>852</v>
      </c>
      <c r="H30" s="20" t="s">
        <v>854</v>
      </c>
      <c r="I30" s="20" t="s">
        <v>854</v>
      </c>
      <c r="J30" s="19" t="s">
        <v>851</v>
      </c>
      <c r="K30" s="20" t="s">
        <v>852</v>
      </c>
      <c r="L30" s="20" t="s">
        <v>852</v>
      </c>
      <c r="M30" s="20" t="s">
        <v>852</v>
      </c>
      <c r="N30" s="20" t="s">
        <v>854</v>
      </c>
      <c r="O30" s="20" t="s">
        <v>852</v>
      </c>
      <c r="P30" s="20" t="s">
        <v>852</v>
      </c>
      <c r="Q30" s="20" t="s">
        <v>852</v>
      </c>
      <c r="R30" s="20" t="s">
        <v>854</v>
      </c>
      <c r="S30" s="21" t="s">
        <v>852</v>
      </c>
      <c r="T30" s="28" t="str">
        <f t="shared" si="0"/>
        <v/>
      </c>
      <c r="U30" s="306" t="str">
        <f>IF(COUNTIF(個票ｰ1005!$U$76:$U$165,$C30),"○","")</f>
        <v/>
      </c>
      <c r="V30" s="306" t="str">
        <f t="shared" si="1"/>
        <v/>
      </c>
    </row>
    <row r="31" spans="1:22" ht="13.5" customHeight="1">
      <c r="A31" s="1623" t="s">
        <v>170</v>
      </c>
      <c r="B31" s="1624" t="s">
        <v>858</v>
      </c>
      <c r="C31" s="376" t="s">
        <v>169</v>
      </c>
      <c r="D31" s="302"/>
      <c r="E31" s="20" t="s">
        <v>853</v>
      </c>
      <c r="F31" s="20" t="s">
        <v>853</v>
      </c>
      <c r="G31" s="20" t="s">
        <v>853</v>
      </c>
      <c r="H31" s="20" t="s">
        <v>854</v>
      </c>
      <c r="I31" s="20" t="s">
        <v>852</v>
      </c>
      <c r="J31" s="20" t="s">
        <v>852</v>
      </c>
      <c r="K31" s="19" t="s">
        <v>851</v>
      </c>
      <c r="L31" s="20" t="s">
        <v>853</v>
      </c>
      <c r="M31" s="20" t="s">
        <v>853</v>
      </c>
      <c r="N31" s="20" t="s">
        <v>853</v>
      </c>
      <c r="O31" s="20" t="s">
        <v>853</v>
      </c>
      <c r="P31" s="20" t="s">
        <v>853</v>
      </c>
      <c r="Q31" s="20" t="s">
        <v>853</v>
      </c>
      <c r="R31" s="20" t="s">
        <v>853</v>
      </c>
      <c r="S31" s="21" t="s">
        <v>854</v>
      </c>
      <c r="T31" s="28" t="str">
        <f t="shared" si="0"/>
        <v/>
      </c>
      <c r="U31" s="306" t="str">
        <f>IF(COUNTIF(個票ｰ1005!$U$76:$U$165,$C31),"○","")</f>
        <v/>
      </c>
      <c r="V31" s="306" t="str">
        <f t="shared" si="1"/>
        <v/>
      </c>
    </row>
    <row r="32" spans="1:22" ht="14.25">
      <c r="A32" s="1623"/>
      <c r="B32" s="1624"/>
      <c r="C32" s="376" t="s">
        <v>172</v>
      </c>
      <c r="D32" s="302"/>
      <c r="E32" s="20" t="s">
        <v>853</v>
      </c>
      <c r="F32" s="20" t="s">
        <v>853</v>
      </c>
      <c r="G32" s="20" t="s">
        <v>854</v>
      </c>
      <c r="H32" s="20" t="s">
        <v>854</v>
      </c>
      <c r="I32" s="20" t="s">
        <v>852</v>
      </c>
      <c r="J32" s="20" t="s">
        <v>852</v>
      </c>
      <c r="K32" s="19" t="s">
        <v>851</v>
      </c>
      <c r="L32" s="20" t="s">
        <v>854</v>
      </c>
      <c r="M32" s="20" t="s">
        <v>854</v>
      </c>
      <c r="N32" s="20" t="s">
        <v>854</v>
      </c>
      <c r="O32" s="20" t="s">
        <v>854</v>
      </c>
      <c r="P32" s="20" t="s">
        <v>854</v>
      </c>
      <c r="Q32" s="20" t="s">
        <v>854</v>
      </c>
      <c r="R32" s="20" t="s">
        <v>853</v>
      </c>
      <c r="S32" s="21" t="s">
        <v>854</v>
      </c>
      <c r="T32" s="28" t="str">
        <f t="shared" si="0"/>
        <v/>
      </c>
      <c r="U32" s="306" t="str">
        <f>IF(COUNTIF(個票ｰ1005!$U$76:$U$165,$C32),"○","")</f>
        <v/>
      </c>
      <c r="V32" s="306" t="str">
        <f t="shared" si="1"/>
        <v/>
      </c>
    </row>
    <row r="33" spans="1:22" ht="14.25">
      <c r="A33" s="1623"/>
      <c r="B33" s="1624"/>
      <c r="C33" s="376" t="s">
        <v>173</v>
      </c>
      <c r="D33" s="302"/>
      <c r="E33" s="20" t="s">
        <v>854</v>
      </c>
      <c r="F33" s="20" t="s">
        <v>854</v>
      </c>
      <c r="G33" s="20" t="s">
        <v>854</v>
      </c>
      <c r="H33" s="20" t="s">
        <v>854</v>
      </c>
      <c r="I33" s="20" t="s">
        <v>852</v>
      </c>
      <c r="J33" s="20" t="s">
        <v>852</v>
      </c>
      <c r="K33" s="19" t="s">
        <v>851</v>
      </c>
      <c r="L33" s="20" t="s">
        <v>853</v>
      </c>
      <c r="M33" s="20" t="s">
        <v>854</v>
      </c>
      <c r="N33" s="20" t="s">
        <v>854</v>
      </c>
      <c r="O33" s="20" t="s">
        <v>854</v>
      </c>
      <c r="P33" s="20" t="s">
        <v>854</v>
      </c>
      <c r="Q33" s="20" t="s">
        <v>854</v>
      </c>
      <c r="R33" s="20" t="s">
        <v>853</v>
      </c>
      <c r="S33" s="21" t="s">
        <v>854</v>
      </c>
      <c r="T33" s="28" t="str">
        <f t="shared" si="0"/>
        <v/>
      </c>
      <c r="U33" s="306" t="str">
        <f>IF(COUNTIF(個票ｰ1005!$U$76:$U$165,$C33),"○","")</f>
        <v/>
      </c>
      <c r="V33" s="306" t="str">
        <f t="shared" si="1"/>
        <v/>
      </c>
    </row>
    <row r="34" spans="1:22" ht="14.25">
      <c r="A34" s="1623"/>
      <c r="B34" s="1624" t="s">
        <v>859</v>
      </c>
      <c r="C34" s="376" t="s">
        <v>174</v>
      </c>
      <c r="D34" s="302"/>
      <c r="E34" s="20" t="s">
        <v>852</v>
      </c>
      <c r="F34" s="20" t="s">
        <v>852</v>
      </c>
      <c r="G34" s="20" t="s">
        <v>852</v>
      </c>
      <c r="H34" s="20" t="s">
        <v>852</v>
      </c>
      <c r="I34" s="20" t="s">
        <v>852</v>
      </c>
      <c r="J34" s="20" t="s">
        <v>852</v>
      </c>
      <c r="K34" s="20" t="s">
        <v>854</v>
      </c>
      <c r="L34" s="19" t="s">
        <v>851</v>
      </c>
      <c r="M34" s="20" t="s">
        <v>854</v>
      </c>
      <c r="N34" s="20" t="s">
        <v>854</v>
      </c>
      <c r="O34" s="20" t="s">
        <v>854</v>
      </c>
      <c r="P34" s="20" t="s">
        <v>854</v>
      </c>
      <c r="Q34" s="20" t="s">
        <v>854</v>
      </c>
      <c r="R34" s="20" t="s">
        <v>854</v>
      </c>
      <c r="S34" s="21" t="s">
        <v>854</v>
      </c>
      <c r="T34" s="28" t="str">
        <f t="shared" si="0"/>
        <v/>
      </c>
      <c r="U34" s="306" t="str">
        <f>IF(COUNTIF(個票ｰ1005!$U$76:$U$165,$C34),"○","")</f>
        <v/>
      </c>
      <c r="V34" s="306" t="str">
        <f t="shared" si="1"/>
        <v/>
      </c>
    </row>
    <row r="35" spans="1:22" ht="14.25">
      <c r="A35" s="1623"/>
      <c r="B35" s="1624"/>
      <c r="C35" s="376" t="s">
        <v>176</v>
      </c>
      <c r="D35" s="302"/>
      <c r="E35" s="20" t="s">
        <v>852</v>
      </c>
      <c r="F35" s="20" t="s">
        <v>852</v>
      </c>
      <c r="G35" s="20" t="s">
        <v>852</v>
      </c>
      <c r="H35" s="20" t="s">
        <v>852</v>
      </c>
      <c r="I35" s="20" t="s">
        <v>852</v>
      </c>
      <c r="J35" s="20" t="s">
        <v>852</v>
      </c>
      <c r="K35" s="20" t="s">
        <v>854</v>
      </c>
      <c r="L35" s="19" t="s">
        <v>851</v>
      </c>
      <c r="M35" s="20" t="s">
        <v>854</v>
      </c>
      <c r="N35" s="20" t="s">
        <v>854</v>
      </c>
      <c r="O35" s="20" t="s">
        <v>854</v>
      </c>
      <c r="P35" s="20" t="s">
        <v>854</v>
      </c>
      <c r="Q35" s="20" t="s">
        <v>854</v>
      </c>
      <c r="R35" s="20" t="s">
        <v>854</v>
      </c>
      <c r="S35" s="21" t="s">
        <v>854</v>
      </c>
      <c r="T35" s="28" t="str">
        <f t="shared" si="0"/>
        <v/>
      </c>
      <c r="U35" s="306" t="str">
        <f>IF(COUNTIF(個票ｰ1005!$U$76:$U$165,$C35),"○","")</f>
        <v/>
      </c>
      <c r="V35" s="306" t="str">
        <f t="shared" si="1"/>
        <v/>
      </c>
    </row>
    <row r="36" spans="1:22" ht="14.25">
      <c r="A36" s="1623"/>
      <c r="B36" s="1624" t="s">
        <v>860</v>
      </c>
      <c r="C36" s="376" t="s">
        <v>177</v>
      </c>
      <c r="D36" s="302"/>
      <c r="E36" s="20" t="s">
        <v>852</v>
      </c>
      <c r="F36" s="20" t="s">
        <v>852</v>
      </c>
      <c r="G36" s="20" t="s">
        <v>852</v>
      </c>
      <c r="H36" s="20" t="s">
        <v>852</v>
      </c>
      <c r="I36" s="20" t="s">
        <v>852</v>
      </c>
      <c r="J36" s="20" t="s">
        <v>852</v>
      </c>
      <c r="K36" s="20" t="s">
        <v>854</v>
      </c>
      <c r="L36" s="20" t="s">
        <v>854</v>
      </c>
      <c r="M36" s="19" t="s">
        <v>851</v>
      </c>
      <c r="N36" s="20" t="s">
        <v>854</v>
      </c>
      <c r="O36" s="20" t="s">
        <v>853</v>
      </c>
      <c r="P36" s="20" t="s">
        <v>853</v>
      </c>
      <c r="Q36" s="20" t="s">
        <v>854</v>
      </c>
      <c r="R36" s="20" t="s">
        <v>854</v>
      </c>
      <c r="S36" s="21" t="s">
        <v>854</v>
      </c>
      <c r="T36" s="28" t="str">
        <f t="shared" si="0"/>
        <v/>
      </c>
      <c r="U36" s="306" t="str">
        <f>IF(COUNTIF(個票ｰ1005!$U$76:$U$165,$C36),"○","")</f>
        <v/>
      </c>
      <c r="V36" s="306" t="str">
        <f t="shared" si="1"/>
        <v/>
      </c>
    </row>
    <row r="37" spans="1:22" ht="14.25">
      <c r="A37" s="1623"/>
      <c r="B37" s="1624"/>
      <c r="C37" s="376" t="s">
        <v>179</v>
      </c>
      <c r="D37" s="302"/>
      <c r="E37" s="20" t="s">
        <v>852</v>
      </c>
      <c r="F37" s="20" t="s">
        <v>852</v>
      </c>
      <c r="G37" s="20" t="s">
        <v>852</v>
      </c>
      <c r="H37" s="20" t="s">
        <v>852</v>
      </c>
      <c r="I37" s="20" t="s">
        <v>852</v>
      </c>
      <c r="J37" s="20" t="s">
        <v>852</v>
      </c>
      <c r="K37" s="20" t="s">
        <v>854</v>
      </c>
      <c r="L37" s="20" t="s">
        <v>854</v>
      </c>
      <c r="M37" s="19" t="s">
        <v>851</v>
      </c>
      <c r="N37" s="20" t="s">
        <v>854</v>
      </c>
      <c r="O37" s="20" t="s">
        <v>853</v>
      </c>
      <c r="P37" s="20" t="s">
        <v>853</v>
      </c>
      <c r="Q37" s="20" t="s">
        <v>854</v>
      </c>
      <c r="R37" s="20" t="s">
        <v>854</v>
      </c>
      <c r="S37" s="21" t="s">
        <v>854</v>
      </c>
      <c r="T37" s="28" t="str">
        <f t="shared" si="0"/>
        <v/>
      </c>
      <c r="U37" s="306" t="str">
        <f>IF(COUNTIF(個票ｰ1005!$U$76:$U$165,$C37),"○","")</f>
        <v/>
      </c>
      <c r="V37" s="306" t="str">
        <f t="shared" si="1"/>
        <v/>
      </c>
    </row>
    <row r="38" spans="1:22" ht="13.5" customHeight="1">
      <c r="A38" s="1623" t="s">
        <v>181</v>
      </c>
      <c r="B38" s="1624" t="s">
        <v>182</v>
      </c>
      <c r="C38" s="376" t="s">
        <v>180</v>
      </c>
      <c r="D38" s="302"/>
      <c r="E38" s="20" t="s">
        <v>852</v>
      </c>
      <c r="F38" s="20" t="s">
        <v>852</v>
      </c>
      <c r="G38" s="20" t="s">
        <v>852</v>
      </c>
      <c r="H38" s="20" t="s">
        <v>852</v>
      </c>
      <c r="I38" s="20" t="s">
        <v>854</v>
      </c>
      <c r="J38" s="20" t="s">
        <v>852</v>
      </c>
      <c r="K38" s="20" t="s">
        <v>852</v>
      </c>
      <c r="L38" s="20" t="s">
        <v>853</v>
      </c>
      <c r="M38" s="20" t="s">
        <v>853</v>
      </c>
      <c r="N38" s="19" t="s">
        <v>851</v>
      </c>
      <c r="O38" s="19" t="s">
        <v>851</v>
      </c>
      <c r="P38" s="19" t="s">
        <v>851</v>
      </c>
      <c r="Q38" s="20" t="s">
        <v>853</v>
      </c>
      <c r="R38" s="20" t="s">
        <v>854</v>
      </c>
      <c r="S38" s="21" t="s">
        <v>853</v>
      </c>
      <c r="T38" s="28" t="str">
        <f t="shared" si="0"/>
        <v/>
      </c>
      <c r="U38" s="306" t="str">
        <f>IF(COUNTIF(個票ｰ1005!$U$76:$U$165,$C38),"○","")</f>
        <v/>
      </c>
      <c r="V38" s="306" t="str">
        <f t="shared" si="1"/>
        <v/>
      </c>
    </row>
    <row r="39" spans="1:22" ht="14.25">
      <c r="A39" s="1623"/>
      <c r="B39" s="1624"/>
      <c r="C39" s="376" t="s">
        <v>183</v>
      </c>
      <c r="D39" s="302"/>
      <c r="E39" s="20" t="s">
        <v>852</v>
      </c>
      <c r="F39" s="20" t="s">
        <v>852</v>
      </c>
      <c r="G39" s="20" t="s">
        <v>852</v>
      </c>
      <c r="H39" s="20" t="s">
        <v>852</v>
      </c>
      <c r="I39" s="20" t="s">
        <v>853</v>
      </c>
      <c r="J39" s="20" t="s">
        <v>852</v>
      </c>
      <c r="K39" s="20" t="s">
        <v>853</v>
      </c>
      <c r="L39" s="20" t="s">
        <v>853</v>
      </c>
      <c r="M39" s="20" t="s">
        <v>853</v>
      </c>
      <c r="N39" s="19" t="s">
        <v>851</v>
      </c>
      <c r="O39" s="19" t="s">
        <v>851</v>
      </c>
      <c r="P39" s="20" t="s">
        <v>853</v>
      </c>
      <c r="Q39" s="20" t="s">
        <v>853</v>
      </c>
      <c r="R39" s="20" t="s">
        <v>852</v>
      </c>
      <c r="S39" s="21" t="s">
        <v>853</v>
      </c>
      <c r="T39" s="28" t="str">
        <f t="shared" si="0"/>
        <v/>
      </c>
      <c r="U39" s="306" t="str">
        <f>IF(COUNTIF(個票ｰ1005!$U$76:$U$165,$C39),"○","")</f>
        <v/>
      </c>
      <c r="V39" s="306" t="str">
        <f t="shared" si="1"/>
        <v/>
      </c>
    </row>
    <row r="40" spans="1:22" ht="14.25">
      <c r="A40" s="1623"/>
      <c r="B40" s="1624"/>
      <c r="C40" s="376" t="s">
        <v>184</v>
      </c>
      <c r="D40" s="302"/>
      <c r="E40" s="20" t="s">
        <v>852</v>
      </c>
      <c r="F40" s="20" t="s">
        <v>852</v>
      </c>
      <c r="G40" s="20" t="s">
        <v>852</v>
      </c>
      <c r="H40" s="20" t="s">
        <v>852</v>
      </c>
      <c r="I40" s="20" t="s">
        <v>854</v>
      </c>
      <c r="J40" s="20" t="s">
        <v>852</v>
      </c>
      <c r="K40" s="20" t="s">
        <v>854</v>
      </c>
      <c r="L40" s="20" t="s">
        <v>854</v>
      </c>
      <c r="M40" s="20" t="s">
        <v>853</v>
      </c>
      <c r="N40" s="19" t="s">
        <v>851</v>
      </c>
      <c r="O40" s="19" t="s">
        <v>851</v>
      </c>
      <c r="P40" s="20" t="s">
        <v>853</v>
      </c>
      <c r="Q40" s="20" t="s">
        <v>853</v>
      </c>
      <c r="R40" s="20" t="s">
        <v>854</v>
      </c>
      <c r="S40" s="21" t="s">
        <v>853</v>
      </c>
      <c r="T40" s="28" t="str">
        <f t="shared" si="0"/>
        <v/>
      </c>
      <c r="U40" s="306" t="str">
        <f>IF(COUNTIF(個票ｰ1005!$U$76:$U$165,$C40),"○","")</f>
        <v/>
      </c>
      <c r="V40" s="306" t="str">
        <f t="shared" si="1"/>
        <v/>
      </c>
    </row>
    <row r="41" spans="1:22" ht="14.25">
      <c r="A41" s="1623"/>
      <c r="B41" s="1624"/>
      <c r="C41" s="376" t="s">
        <v>185</v>
      </c>
      <c r="D41" s="302"/>
      <c r="E41" s="20" t="s">
        <v>854</v>
      </c>
      <c r="F41" s="20" t="s">
        <v>854</v>
      </c>
      <c r="G41" s="20" t="s">
        <v>854</v>
      </c>
      <c r="H41" s="20" t="s">
        <v>852</v>
      </c>
      <c r="I41" s="20" t="s">
        <v>854</v>
      </c>
      <c r="J41" s="20" t="s">
        <v>852</v>
      </c>
      <c r="K41" s="20" t="s">
        <v>854</v>
      </c>
      <c r="L41" s="20" t="s">
        <v>854</v>
      </c>
      <c r="M41" s="20" t="s">
        <v>853</v>
      </c>
      <c r="N41" s="19" t="s">
        <v>851</v>
      </c>
      <c r="O41" s="19" t="s">
        <v>851</v>
      </c>
      <c r="P41" s="20" t="s">
        <v>853</v>
      </c>
      <c r="Q41" s="20" t="s">
        <v>853</v>
      </c>
      <c r="R41" s="20" t="s">
        <v>852</v>
      </c>
      <c r="S41" s="21" t="s">
        <v>853</v>
      </c>
      <c r="T41" s="28" t="str">
        <f t="shared" si="0"/>
        <v/>
      </c>
      <c r="U41" s="306" t="str">
        <f>IF(COUNTIF(個票ｰ1005!$U$76:$U$165,$C41),"○","")</f>
        <v/>
      </c>
      <c r="V41" s="306" t="str">
        <f t="shared" si="1"/>
        <v/>
      </c>
    </row>
    <row r="42" spans="1:22" ht="14.25">
      <c r="A42" s="1623"/>
      <c r="B42" s="1624"/>
      <c r="C42" s="376" t="s">
        <v>186</v>
      </c>
      <c r="D42" s="302"/>
      <c r="E42" s="20" t="s">
        <v>852</v>
      </c>
      <c r="F42" s="20" t="s">
        <v>852</v>
      </c>
      <c r="G42" s="20" t="s">
        <v>852</v>
      </c>
      <c r="H42" s="20" t="s">
        <v>852</v>
      </c>
      <c r="I42" s="20" t="s">
        <v>854</v>
      </c>
      <c r="J42" s="20" t="s">
        <v>852</v>
      </c>
      <c r="K42" s="20" t="s">
        <v>852</v>
      </c>
      <c r="L42" s="20" t="s">
        <v>852</v>
      </c>
      <c r="M42" s="20" t="s">
        <v>854</v>
      </c>
      <c r="N42" s="19" t="s">
        <v>851</v>
      </c>
      <c r="O42" s="19" t="s">
        <v>851</v>
      </c>
      <c r="P42" s="20" t="s">
        <v>853</v>
      </c>
      <c r="Q42" s="20" t="s">
        <v>853</v>
      </c>
      <c r="R42" s="20" t="s">
        <v>852</v>
      </c>
      <c r="S42" s="21" t="s">
        <v>853</v>
      </c>
      <c r="T42" s="28" t="str">
        <f t="shared" si="0"/>
        <v/>
      </c>
      <c r="U42" s="306" t="str">
        <f>IF(COUNTIF(個票ｰ1005!$U$76:$U$165,$C42),"○","")</f>
        <v/>
      </c>
      <c r="V42" s="306" t="str">
        <f t="shared" si="1"/>
        <v/>
      </c>
    </row>
    <row r="43" spans="1:22" ht="14.25">
      <c r="A43" s="1623"/>
      <c r="B43" s="1624"/>
      <c r="C43" s="376" t="s">
        <v>187</v>
      </c>
      <c r="D43" s="302"/>
      <c r="E43" s="20" t="s">
        <v>852</v>
      </c>
      <c r="F43" s="20" t="s">
        <v>852</v>
      </c>
      <c r="G43" s="20" t="s">
        <v>852</v>
      </c>
      <c r="H43" s="20" t="s">
        <v>852</v>
      </c>
      <c r="I43" s="20" t="s">
        <v>854</v>
      </c>
      <c r="J43" s="20" t="s">
        <v>852</v>
      </c>
      <c r="K43" s="20" t="s">
        <v>852</v>
      </c>
      <c r="L43" s="20" t="s">
        <v>852</v>
      </c>
      <c r="M43" s="20" t="s">
        <v>854</v>
      </c>
      <c r="N43" s="19" t="s">
        <v>851</v>
      </c>
      <c r="O43" s="20" t="s">
        <v>853</v>
      </c>
      <c r="P43" s="20" t="s">
        <v>853</v>
      </c>
      <c r="Q43" s="20" t="s">
        <v>853</v>
      </c>
      <c r="R43" s="20" t="s">
        <v>852</v>
      </c>
      <c r="S43" s="21" t="s">
        <v>853</v>
      </c>
      <c r="T43" s="28" t="str">
        <f t="shared" si="0"/>
        <v/>
      </c>
      <c r="U43" s="306" t="str">
        <f>IF(COUNTIF(個票ｰ1005!$U$76:$U$165,$C43),"○","")</f>
        <v/>
      </c>
      <c r="V43" s="306" t="str">
        <f t="shared" si="1"/>
        <v/>
      </c>
    </row>
    <row r="44" spans="1:22" ht="14.25">
      <c r="A44" s="1623"/>
      <c r="B44" s="1624"/>
      <c r="C44" s="376" t="s">
        <v>188</v>
      </c>
      <c r="D44" s="302"/>
      <c r="E44" s="20" t="s">
        <v>852</v>
      </c>
      <c r="F44" s="20" t="s">
        <v>852</v>
      </c>
      <c r="G44" s="20" t="s">
        <v>852</v>
      </c>
      <c r="H44" s="20" t="s">
        <v>852</v>
      </c>
      <c r="I44" s="20" t="s">
        <v>854</v>
      </c>
      <c r="J44" s="20" t="s">
        <v>852</v>
      </c>
      <c r="K44" s="20" t="s">
        <v>852</v>
      </c>
      <c r="L44" s="20" t="s">
        <v>852</v>
      </c>
      <c r="M44" s="20" t="s">
        <v>853</v>
      </c>
      <c r="N44" s="20" t="s">
        <v>853</v>
      </c>
      <c r="O44" s="19" t="s">
        <v>851</v>
      </c>
      <c r="P44" s="20" t="s">
        <v>853</v>
      </c>
      <c r="Q44" s="20" t="s">
        <v>853</v>
      </c>
      <c r="R44" s="20" t="s">
        <v>852</v>
      </c>
      <c r="S44" s="21" t="s">
        <v>853</v>
      </c>
      <c r="T44" s="28" t="str">
        <f t="shared" si="0"/>
        <v/>
      </c>
      <c r="U44" s="306" t="str">
        <f>IF(COUNTIF(個票ｰ1005!$U$76:$U$165,$C44),"○","")</f>
        <v/>
      </c>
      <c r="V44" s="306" t="str">
        <f t="shared" si="1"/>
        <v/>
      </c>
    </row>
    <row r="45" spans="1:22" ht="14.25">
      <c r="A45" s="1623"/>
      <c r="B45" s="1624"/>
      <c r="C45" s="376" t="s">
        <v>189</v>
      </c>
      <c r="D45" s="302"/>
      <c r="E45" s="20" t="s">
        <v>852</v>
      </c>
      <c r="F45" s="20" t="s">
        <v>852</v>
      </c>
      <c r="G45" s="20" t="s">
        <v>852</v>
      </c>
      <c r="H45" s="20" t="s">
        <v>852</v>
      </c>
      <c r="I45" s="20" t="s">
        <v>854</v>
      </c>
      <c r="J45" s="20" t="s">
        <v>852</v>
      </c>
      <c r="K45" s="20" t="s">
        <v>852</v>
      </c>
      <c r="L45" s="20" t="s">
        <v>852</v>
      </c>
      <c r="M45" s="20" t="s">
        <v>853</v>
      </c>
      <c r="N45" s="20" t="s">
        <v>853</v>
      </c>
      <c r="O45" s="19" t="s">
        <v>851</v>
      </c>
      <c r="P45" s="19" t="s">
        <v>851</v>
      </c>
      <c r="Q45" s="20" t="s">
        <v>853</v>
      </c>
      <c r="R45" s="20" t="s">
        <v>853</v>
      </c>
      <c r="S45" s="23" t="s">
        <v>851</v>
      </c>
      <c r="T45" s="28" t="str">
        <f t="shared" si="0"/>
        <v/>
      </c>
      <c r="U45" s="306" t="str">
        <f>IF(COUNTIF(個票ｰ1005!$U$76:$U$165,$C45),"○","")</f>
        <v/>
      </c>
      <c r="V45" s="306" t="str">
        <f t="shared" si="1"/>
        <v/>
      </c>
    </row>
    <row r="46" spans="1:22" ht="14.25">
      <c r="A46" s="1623"/>
      <c r="B46" s="1624"/>
      <c r="C46" s="376" t="s">
        <v>190</v>
      </c>
      <c r="D46" s="302"/>
      <c r="E46" s="20" t="s">
        <v>852</v>
      </c>
      <c r="F46" s="20" t="s">
        <v>852</v>
      </c>
      <c r="G46" s="20" t="s">
        <v>852</v>
      </c>
      <c r="H46" s="20" t="s">
        <v>852</v>
      </c>
      <c r="I46" s="20" t="s">
        <v>854</v>
      </c>
      <c r="J46" s="20" t="s">
        <v>852</v>
      </c>
      <c r="K46" s="20" t="s">
        <v>854</v>
      </c>
      <c r="L46" s="20" t="s">
        <v>854</v>
      </c>
      <c r="M46" s="20" t="s">
        <v>854</v>
      </c>
      <c r="N46" s="20" t="s">
        <v>853</v>
      </c>
      <c r="O46" s="20" t="s">
        <v>853</v>
      </c>
      <c r="P46" s="19" t="s">
        <v>851</v>
      </c>
      <c r="Q46" s="20" t="s">
        <v>853</v>
      </c>
      <c r="R46" s="20" t="s">
        <v>854</v>
      </c>
      <c r="S46" s="23" t="s">
        <v>851</v>
      </c>
      <c r="T46" s="28" t="str">
        <f t="shared" si="0"/>
        <v/>
      </c>
      <c r="U46" s="306" t="str">
        <f>IF(COUNTIF(個票ｰ1005!$U$76:$U$165,$C46),"○","")</f>
        <v/>
      </c>
      <c r="V46" s="306" t="str">
        <f t="shared" si="1"/>
        <v/>
      </c>
    </row>
    <row r="47" spans="1:22" ht="14.25">
      <c r="A47" s="1623"/>
      <c r="B47" s="1624"/>
      <c r="C47" s="376" t="s">
        <v>191</v>
      </c>
      <c r="D47" s="302"/>
      <c r="E47" s="20" t="s">
        <v>852</v>
      </c>
      <c r="F47" s="20" t="s">
        <v>852</v>
      </c>
      <c r="G47" s="20" t="s">
        <v>854</v>
      </c>
      <c r="H47" s="20" t="s">
        <v>852</v>
      </c>
      <c r="I47" s="20" t="s">
        <v>854</v>
      </c>
      <c r="J47" s="20" t="s">
        <v>852</v>
      </c>
      <c r="K47" s="20" t="s">
        <v>854</v>
      </c>
      <c r="L47" s="20" t="s">
        <v>854</v>
      </c>
      <c r="M47" s="20" t="s">
        <v>853</v>
      </c>
      <c r="N47" s="20" t="s">
        <v>854</v>
      </c>
      <c r="O47" s="20" t="s">
        <v>853</v>
      </c>
      <c r="P47" s="20" t="s">
        <v>854</v>
      </c>
      <c r="Q47" s="20" t="s">
        <v>854</v>
      </c>
      <c r="R47" s="20" t="s">
        <v>854</v>
      </c>
      <c r="S47" s="21" t="s">
        <v>853</v>
      </c>
      <c r="T47" s="28" t="str">
        <f t="shared" si="0"/>
        <v/>
      </c>
      <c r="U47" s="306" t="str">
        <f>IF(COUNTIF(個票ｰ1005!$U$76:$U$165,$C47),"○","")</f>
        <v/>
      </c>
      <c r="V47" s="306" t="str">
        <f t="shared" si="1"/>
        <v/>
      </c>
    </row>
    <row r="48" spans="1:22" ht="14.25">
      <c r="A48" s="1623"/>
      <c r="B48" s="1624" t="s">
        <v>862</v>
      </c>
      <c r="C48" s="376" t="s">
        <v>192</v>
      </c>
      <c r="D48" s="302"/>
      <c r="E48" s="20" t="s">
        <v>854</v>
      </c>
      <c r="F48" s="20" t="s">
        <v>854</v>
      </c>
      <c r="G48" s="20" t="s">
        <v>854</v>
      </c>
      <c r="H48" s="20" t="s">
        <v>854</v>
      </c>
      <c r="I48" s="20" t="s">
        <v>854</v>
      </c>
      <c r="J48" s="20" t="s">
        <v>852</v>
      </c>
      <c r="K48" s="20" t="s">
        <v>854</v>
      </c>
      <c r="L48" s="20" t="s">
        <v>854</v>
      </c>
      <c r="M48" s="20" t="s">
        <v>854</v>
      </c>
      <c r="N48" s="20" t="s">
        <v>854</v>
      </c>
      <c r="O48" s="20" t="s">
        <v>854</v>
      </c>
      <c r="P48" s="20" t="s">
        <v>854</v>
      </c>
      <c r="Q48" s="19" t="s">
        <v>851</v>
      </c>
      <c r="R48" s="20" t="s">
        <v>854</v>
      </c>
      <c r="S48" s="21" t="s">
        <v>853</v>
      </c>
      <c r="T48" s="28" t="str">
        <f t="shared" si="0"/>
        <v/>
      </c>
      <c r="U48" s="306" t="str">
        <f>IF(COUNTIF(個票ｰ1005!$U$76:$U$165,$C48),"○","")</f>
        <v/>
      </c>
      <c r="V48" s="306" t="str">
        <f t="shared" si="1"/>
        <v/>
      </c>
    </row>
    <row r="49" spans="1:23" ht="14.25">
      <c r="A49" s="1623"/>
      <c r="B49" s="1624"/>
      <c r="C49" s="376" t="s">
        <v>194</v>
      </c>
      <c r="D49" s="302"/>
      <c r="E49" s="20" t="s">
        <v>852</v>
      </c>
      <c r="F49" s="20" t="s">
        <v>852</v>
      </c>
      <c r="G49" s="20" t="s">
        <v>852</v>
      </c>
      <c r="H49" s="20" t="s">
        <v>852</v>
      </c>
      <c r="I49" s="20" t="s">
        <v>852</v>
      </c>
      <c r="J49" s="20" t="s">
        <v>852</v>
      </c>
      <c r="K49" s="20" t="s">
        <v>854</v>
      </c>
      <c r="L49" s="20" t="s">
        <v>854</v>
      </c>
      <c r="M49" s="20" t="s">
        <v>853</v>
      </c>
      <c r="N49" s="20" t="s">
        <v>854</v>
      </c>
      <c r="O49" s="20" t="s">
        <v>854</v>
      </c>
      <c r="P49" s="20" t="s">
        <v>854</v>
      </c>
      <c r="Q49" s="20" t="s">
        <v>854</v>
      </c>
      <c r="R49" s="20" t="s">
        <v>854</v>
      </c>
      <c r="S49" s="21" t="s">
        <v>853</v>
      </c>
      <c r="T49" s="28" t="str">
        <f t="shared" si="0"/>
        <v/>
      </c>
      <c r="U49" s="306" t="str">
        <f>IF(COUNTIF(個票ｰ1005!$U$76:$U$165,$C49),"○","")</f>
        <v/>
      </c>
      <c r="V49" s="306" t="str">
        <f t="shared" si="1"/>
        <v/>
      </c>
    </row>
    <row r="50" spans="1:23" ht="14.25">
      <c r="A50" s="1623"/>
      <c r="B50" s="1624"/>
      <c r="C50" s="376" t="s">
        <v>195</v>
      </c>
      <c r="D50" s="302"/>
      <c r="E50" s="20" t="s">
        <v>854</v>
      </c>
      <c r="F50" s="20" t="s">
        <v>854</v>
      </c>
      <c r="G50" s="20" t="s">
        <v>854</v>
      </c>
      <c r="H50" s="20" t="s">
        <v>854</v>
      </c>
      <c r="I50" s="20" t="s">
        <v>854</v>
      </c>
      <c r="J50" s="20" t="s">
        <v>852</v>
      </c>
      <c r="K50" s="20" t="s">
        <v>854</v>
      </c>
      <c r="L50" s="20" t="s">
        <v>854</v>
      </c>
      <c r="M50" s="20" t="s">
        <v>854</v>
      </c>
      <c r="N50" s="20" t="s">
        <v>854</v>
      </c>
      <c r="O50" s="20" t="s">
        <v>854</v>
      </c>
      <c r="P50" s="20" t="s">
        <v>854</v>
      </c>
      <c r="Q50" s="20" t="s">
        <v>854</v>
      </c>
      <c r="R50" s="20" t="s">
        <v>854</v>
      </c>
      <c r="S50" s="21" t="s">
        <v>854</v>
      </c>
      <c r="T50" s="28" t="str">
        <f t="shared" si="0"/>
        <v/>
      </c>
      <c r="U50" s="306" t="str">
        <f>IF(COUNTIF(個票ｰ1005!$U$76:$U$165,$C50),"○","")</f>
        <v/>
      </c>
      <c r="V50" s="306" t="str">
        <f t="shared" si="1"/>
        <v/>
      </c>
    </row>
    <row r="51" spans="1:23" ht="13.5" customHeight="1">
      <c r="A51" s="1623" t="s">
        <v>197</v>
      </c>
      <c r="B51" s="1624" t="s">
        <v>863</v>
      </c>
      <c r="C51" s="376" t="s">
        <v>196</v>
      </c>
      <c r="D51" s="302"/>
      <c r="E51" s="20" t="s">
        <v>852</v>
      </c>
      <c r="F51" s="20" t="s">
        <v>852</v>
      </c>
      <c r="G51" s="20" t="s">
        <v>852</v>
      </c>
      <c r="H51" s="20" t="s">
        <v>852</v>
      </c>
      <c r="I51" s="20" t="s">
        <v>852</v>
      </c>
      <c r="J51" s="20" t="s">
        <v>852</v>
      </c>
      <c r="K51" s="20" t="s">
        <v>852</v>
      </c>
      <c r="L51" s="20" t="s">
        <v>852</v>
      </c>
      <c r="M51" s="20" t="s">
        <v>852</v>
      </c>
      <c r="N51" s="20" t="s">
        <v>854</v>
      </c>
      <c r="O51" s="20" t="s">
        <v>854</v>
      </c>
      <c r="P51" s="20" t="s">
        <v>852</v>
      </c>
      <c r="Q51" s="20" t="s">
        <v>852</v>
      </c>
      <c r="R51" s="19" t="s">
        <v>851</v>
      </c>
      <c r="S51" s="21" t="s">
        <v>238</v>
      </c>
      <c r="T51" s="28" t="str">
        <f t="shared" si="0"/>
        <v/>
      </c>
      <c r="U51" s="306" t="str">
        <f>IF(COUNTIF(個票ｰ1005!$U$76:$U$165,$C51),"○","")</f>
        <v/>
      </c>
      <c r="V51" s="306" t="str">
        <f t="shared" si="1"/>
        <v/>
      </c>
    </row>
    <row r="52" spans="1:23" ht="14.25">
      <c r="A52" s="1623"/>
      <c r="B52" s="1624"/>
      <c r="C52" s="376" t="s">
        <v>199</v>
      </c>
      <c r="D52" s="302"/>
      <c r="E52" s="20" t="s">
        <v>854</v>
      </c>
      <c r="F52" s="20" t="s">
        <v>854</v>
      </c>
      <c r="G52" s="20" t="s">
        <v>854</v>
      </c>
      <c r="H52" s="20" t="s">
        <v>854</v>
      </c>
      <c r="I52" s="20" t="s">
        <v>852</v>
      </c>
      <c r="J52" s="20" t="s">
        <v>852</v>
      </c>
      <c r="K52" s="20" t="s">
        <v>854</v>
      </c>
      <c r="L52" s="20" t="s">
        <v>854</v>
      </c>
      <c r="M52" s="20" t="s">
        <v>854</v>
      </c>
      <c r="N52" s="20" t="s">
        <v>854</v>
      </c>
      <c r="O52" s="20" t="s">
        <v>854</v>
      </c>
      <c r="P52" s="20" t="s">
        <v>854</v>
      </c>
      <c r="Q52" s="20" t="s">
        <v>854</v>
      </c>
      <c r="R52" s="19" t="s">
        <v>851</v>
      </c>
      <c r="S52" s="21" t="s">
        <v>853</v>
      </c>
      <c r="T52" s="28" t="str">
        <f t="shared" si="0"/>
        <v/>
      </c>
      <c r="U52" s="306" t="str">
        <f>IF(COUNTIF(個票ｰ1005!$U$76:$U$165,$C52),"○","")</f>
        <v/>
      </c>
      <c r="V52" s="306" t="str">
        <f t="shared" si="1"/>
        <v/>
      </c>
    </row>
    <row r="53" spans="1:23" ht="14.25">
      <c r="A53" s="1623"/>
      <c r="B53" s="1624"/>
      <c r="C53" s="376" t="s">
        <v>200</v>
      </c>
      <c r="D53" s="302"/>
      <c r="E53" s="20" t="s">
        <v>854</v>
      </c>
      <c r="F53" s="20" t="s">
        <v>854</v>
      </c>
      <c r="G53" s="20" t="s">
        <v>854</v>
      </c>
      <c r="H53" s="20" t="s">
        <v>854</v>
      </c>
      <c r="I53" s="20" t="s">
        <v>852</v>
      </c>
      <c r="J53" s="20" t="s">
        <v>852</v>
      </c>
      <c r="K53" s="20" t="s">
        <v>854</v>
      </c>
      <c r="L53" s="20" t="s">
        <v>854</v>
      </c>
      <c r="M53" s="20" t="s">
        <v>853</v>
      </c>
      <c r="N53" s="20" t="s">
        <v>854</v>
      </c>
      <c r="O53" s="20" t="s">
        <v>854</v>
      </c>
      <c r="P53" s="20" t="s">
        <v>854</v>
      </c>
      <c r="Q53" s="20" t="s">
        <v>854</v>
      </c>
      <c r="R53" s="19" t="s">
        <v>851</v>
      </c>
      <c r="S53" s="21" t="s">
        <v>853</v>
      </c>
      <c r="T53" s="28" t="str">
        <f t="shared" si="0"/>
        <v/>
      </c>
      <c r="U53" s="306" t="str">
        <f>IF(COUNTIF(個票ｰ1005!$U$76:$U$165,$C53),"○","")</f>
        <v/>
      </c>
      <c r="V53" s="306" t="str">
        <f t="shared" si="1"/>
        <v/>
      </c>
    </row>
    <row r="54" spans="1:23" ht="14.25">
      <c r="A54" s="1623"/>
      <c r="B54" s="1624"/>
      <c r="C54" s="376" t="s">
        <v>201</v>
      </c>
      <c r="D54" s="302"/>
      <c r="E54" s="20" t="s">
        <v>853</v>
      </c>
      <c r="F54" s="20" t="s">
        <v>853</v>
      </c>
      <c r="G54" s="20" t="s">
        <v>853</v>
      </c>
      <c r="H54" s="20" t="s">
        <v>854</v>
      </c>
      <c r="I54" s="20" t="s">
        <v>854</v>
      </c>
      <c r="J54" s="20" t="s">
        <v>852</v>
      </c>
      <c r="K54" s="20" t="s">
        <v>853</v>
      </c>
      <c r="L54" s="20" t="s">
        <v>853</v>
      </c>
      <c r="M54" s="20" t="s">
        <v>853</v>
      </c>
      <c r="N54" s="20" t="s">
        <v>852</v>
      </c>
      <c r="O54" s="20" t="s">
        <v>852</v>
      </c>
      <c r="P54" s="20" t="s">
        <v>852</v>
      </c>
      <c r="Q54" s="20" t="s">
        <v>852</v>
      </c>
      <c r="R54" s="19" t="s">
        <v>851</v>
      </c>
      <c r="S54" s="21" t="s">
        <v>853</v>
      </c>
      <c r="T54" s="28" t="str">
        <f t="shared" si="0"/>
        <v/>
      </c>
      <c r="U54" s="306" t="str">
        <f>IF(COUNTIF(個票ｰ1005!$U$76:$U$165,$C54),"○","")</f>
        <v/>
      </c>
      <c r="V54" s="306" t="str">
        <f t="shared" si="1"/>
        <v/>
      </c>
    </row>
    <row r="55" spans="1:23" ht="14.25">
      <c r="A55" s="1623"/>
      <c r="B55" s="1624" t="s">
        <v>203</v>
      </c>
      <c r="C55" s="376" t="s">
        <v>202</v>
      </c>
      <c r="D55" s="302"/>
      <c r="E55" s="20" t="s">
        <v>852</v>
      </c>
      <c r="F55" s="20" t="s">
        <v>852</v>
      </c>
      <c r="G55" s="20" t="s">
        <v>852</v>
      </c>
      <c r="H55" s="20" t="s">
        <v>852</v>
      </c>
      <c r="I55" s="20" t="s">
        <v>852</v>
      </c>
      <c r="J55" s="20" t="s">
        <v>852</v>
      </c>
      <c r="K55" s="20" t="s">
        <v>852</v>
      </c>
      <c r="L55" s="20" t="s">
        <v>852</v>
      </c>
      <c r="M55" s="20" t="s">
        <v>853</v>
      </c>
      <c r="N55" s="20" t="s">
        <v>853</v>
      </c>
      <c r="O55" s="20" t="s">
        <v>853</v>
      </c>
      <c r="P55" s="20" t="s">
        <v>853</v>
      </c>
      <c r="Q55" s="20" t="s">
        <v>853</v>
      </c>
      <c r="R55" s="20" t="s">
        <v>853</v>
      </c>
      <c r="S55" s="23" t="s">
        <v>851</v>
      </c>
      <c r="T55" s="28" t="str">
        <f t="shared" si="0"/>
        <v/>
      </c>
      <c r="U55" s="306" t="str">
        <f>IF(COUNTIF(個票ｰ1005!$U$76:$U$165,$C55),"○","")</f>
        <v/>
      </c>
      <c r="V55" s="306" t="str">
        <f t="shared" si="1"/>
        <v/>
      </c>
    </row>
    <row r="56" spans="1:23" ht="15" thickBot="1">
      <c r="A56" s="1625"/>
      <c r="B56" s="1626"/>
      <c r="C56" s="377" t="s">
        <v>204</v>
      </c>
      <c r="D56" s="303"/>
      <c r="E56" s="25" t="s">
        <v>852</v>
      </c>
      <c r="F56" s="25" t="s">
        <v>852</v>
      </c>
      <c r="G56" s="25" t="s">
        <v>852</v>
      </c>
      <c r="H56" s="25" t="s">
        <v>852</v>
      </c>
      <c r="I56" s="25" t="s">
        <v>852</v>
      </c>
      <c r="J56" s="25" t="s">
        <v>852</v>
      </c>
      <c r="K56" s="25" t="s">
        <v>852</v>
      </c>
      <c r="L56" s="25" t="s">
        <v>852</v>
      </c>
      <c r="M56" s="25" t="s">
        <v>854</v>
      </c>
      <c r="N56" s="25" t="s">
        <v>854</v>
      </c>
      <c r="O56" s="25" t="s">
        <v>854</v>
      </c>
      <c r="P56" s="26" t="s">
        <v>851</v>
      </c>
      <c r="Q56" s="25" t="s">
        <v>854</v>
      </c>
      <c r="R56" s="25" t="s">
        <v>853</v>
      </c>
      <c r="S56" s="27" t="s">
        <v>851</v>
      </c>
      <c r="T56" s="28" t="str">
        <f t="shared" si="0"/>
        <v/>
      </c>
      <c r="U56" s="306" t="str">
        <f>IF(COUNTIF(個票ｰ1005!$U$76:$U$165,$C56),"○","")</f>
        <v/>
      </c>
      <c r="V56" s="306" t="str">
        <f t="shared" si="1"/>
        <v/>
      </c>
    </row>
    <row r="57" spans="1:23" s="306" customFormat="1" ht="14.25" hidden="1">
      <c r="E57" s="307">
        <f>IF(OR(D14="○",D15="○",D16="○",D17="○",D18="○",D20="○",D21="○",D22="○",D23="○"),1,0)</f>
        <v>0</v>
      </c>
      <c r="F57" s="307">
        <f>IF(OR(D14="○",D15="○",D16="○",D17="○",D18="○",D20="○",D21="○",D22="○",D23="○",),1,0)</f>
        <v>0</v>
      </c>
      <c r="G57" s="307">
        <f>IF(D16="○",1,0)</f>
        <v>0</v>
      </c>
      <c r="H57" s="307">
        <f>IF(OR(D26="○",D27="○",D29="○",),1,0)</f>
        <v>0</v>
      </c>
      <c r="I57" s="307">
        <f>IF(OR(D26="○",D27="○",D28="○",D29="○"),1,0)</f>
        <v>0</v>
      </c>
      <c r="J57" s="307">
        <f>IF(D30="○",1,0)</f>
        <v>0</v>
      </c>
      <c r="K57" s="307">
        <f>IF(OR(D31="○",D32="○",D33="○"),1,0)</f>
        <v>0</v>
      </c>
      <c r="L57" s="307">
        <f>IF(OR(D34="○",D35="○"),1,0)</f>
        <v>0</v>
      </c>
      <c r="M57" s="307">
        <f>IF(OR(D36="○",D37="○"),1,0)</f>
        <v>0</v>
      </c>
      <c r="N57" s="307">
        <f>IF(OR(D38="○",D39="○",D40="○",D41="○",D42="○",D43="○"),1,0)</f>
        <v>0</v>
      </c>
      <c r="O57" s="307">
        <f>IF(OR(D38="○",D39="○",D40="○",D41="○",D42="○",D44="○",D45="○"),1,0)</f>
        <v>0</v>
      </c>
      <c r="P57" s="307">
        <f>IF(OR(D38="○",D45="○",D46="○",D56="○"),1,0)</f>
        <v>0</v>
      </c>
      <c r="Q57" s="307">
        <f>IF(D48="○",1,0)</f>
        <v>0</v>
      </c>
      <c r="R57" s="307">
        <f>IF(OR(D51="○",D52="○",D53="○",D54="○"),1,0)</f>
        <v>0</v>
      </c>
      <c r="S57" s="307">
        <f>IF(OR(D45="○",D46="○",D55="○",D56="○"),1,0)</f>
        <v>0</v>
      </c>
      <c r="T57" s="306">
        <f>COUNTIF($T$14:$T$56,$D$61)</f>
        <v>0</v>
      </c>
    </row>
    <row r="58" spans="1:23" s="308" customFormat="1" ht="11.25" hidden="1">
      <c r="D58" s="308" t="s">
        <v>661</v>
      </c>
      <c r="E58" s="308" t="str">
        <f>IF(E$57=1,E$60,"")</f>
        <v/>
      </c>
      <c r="F58" s="308" t="str">
        <f t="shared" ref="F58:S59" si="2">IF(F$57=1,F$60,"")</f>
        <v/>
      </c>
      <c r="G58" s="308" t="str">
        <f t="shared" si="2"/>
        <v/>
      </c>
      <c r="H58" s="308" t="str">
        <f t="shared" si="2"/>
        <v/>
      </c>
      <c r="I58" s="308" t="str">
        <f t="shared" si="2"/>
        <v/>
      </c>
      <c r="J58" s="308" t="str">
        <f t="shared" si="2"/>
        <v/>
      </c>
      <c r="K58" s="308" t="str">
        <f t="shared" si="2"/>
        <v/>
      </c>
      <c r="L58" s="308" t="str">
        <f t="shared" si="2"/>
        <v/>
      </c>
      <c r="M58" s="308" t="str">
        <f t="shared" si="2"/>
        <v/>
      </c>
      <c r="N58" s="308" t="str">
        <f t="shared" si="2"/>
        <v/>
      </c>
      <c r="O58" s="308" t="str">
        <f t="shared" si="2"/>
        <v/>
      </c>
      <c r="P58" s="308" t="str">
        <f t="shared" si="2"/>
        <v/>
      </c>
      <c r="Q58" s="308" t="str">
        <f t="shared" si="2"/>
        <v/>
      </c>
      <c r="R58" s="308" t="str">
        <f t="shared" si="2"/>
        <v/>
      </c>
      <c r="S58" s="308" t="str">
        <f t="shared" si="2"/>
        <v/>
      </c>
    </row>
    <row r="59" spans="1:23" s="308" customFormat="1" ht="11.25" hidden="1">
      <c r="D59" s="308" t="s">
        <v>663</v>
      </c>
      <c r="E59" s="308" t="str">
        <f>IF(E$57=1,E$60,"")</f>
        <v/>
      </c>
      <c r="F59" s="308" t="str">
        <f t="shared" si="2"/>
        <v/>
      </c>
      <c r="G59" s="308" t="str">
        <f t="shared" si="2"/>
        <v/>
      </c>
      <c r="H59" s="308" t="str">
        <f t="shared" si="2"/>
        <v/>
      </c>
      <c r="I59" s="308" t="str">
        <f t="shared" si="2"/>
        <v/>
      </c>
      <c r="J59" s="308" t="str">
        <f t="shared" si="2"/>
        <v/>
      </c>
      <c r="K59" s="308" t="str">
        <f t="shared" si="2"/>
        <v/>
      </c>
      <c r="L59" s="308" t="str">
        <f t="shared" si="2"/>
        <v/>
      </c>
      <c r="M59" s="308" t="str">
        <f t="shared" si="2"/>
        <v/>
      </c>
      <c r="N59" s="308" t="str">
        <f t="shared" si="2"/>
        <v/>
      </c>
      <c r="O59" s="308" t="str">
        <f t="shared" si="2"/>
        <v/>
      </c>
      <c r="P59" s="308" t="str">
        <f t="shared" si="2"/>
        <v/>
      </c>
      <c r="Q59" s="308" t="str">
        <f t="shared" si="2"/>
        <v/>
      </c>
      <c r="R59" s="308" t="str">
        <f t="shared" si="2"/>
        <v/>
      </c>
      <c r="S59" s="308" t="str">
        <f t="shared" si="2"/>
        <v/>
      </c>
    </row>
    <row r="60" spans="1:23" s="308" customFormat="1" ht="19.5" hidden="1" customHeight="1">
      <c r="E60" s="309" t="s">
        <v>864</v>
      </c>
      <c r="F60" s="309" t="s">
        <v>865</v>
      </c>
      <c r="G60" s="309" t="s">
        <v>866</v>
      </c>
      <c r="H60" s="309" t="s">
        <v>276</v>
      </c>
      <c r="I60" s="309" t="s">
        <v>282</v>
      </c>
      <c r="J60" s="309" t="s">
        <v>867</v>
      </c>
      <c r="K60" s="309" t="s">
        <v>277</v>
      </c>
      <c r="L60" s="309" t="s">
        <v>868</v>
      </c>
      <c r="M60" s="310" t="s">
        <v>289</v>
      </c>
      <c r="N60" s="309" t="s">
        <v>278</v>
      </c>
      <c r="O60" s="309" t="s">
        <v>284</v>
      </c>
      <c r="P60" s="309" t="s">
        <v>290</v>
      </c>
      <c r="Q60" s="309" t="s">
        <v>869</v>
      </c>
      <c r="R60" s="309" t="s">
        <v>279</v>
      </c>
      <c r="S60" s="309" t="s">
        <v>870</v>
      </c>
    </row>
    <row r="61" spans="1:23" s="306" customFormat="1" hidden="1">
      <c r="D61" s="306" t="s">
        <v>871</v>
      </c>
    </row>
    <row r="62" spans="1:23" s="28" customFormat="1" hidden="1">
      <c r="U62" s="306"/>
      <c r="V62" s="306"/>
      <c r="W62" s="306"/>
    </row>
  </sheetData>
  <sheetProtection algorithmName="SHA-512" hashValue="E5F2eHQcydgKFv8mkDqzLzVLS8IWdPQZaheldSehyrJyaobCHhJs/UB2DtIx0eStQ0TVDLt86R/WaTA7ep0oUg==" saltValue="sSNBXTm/4KLoVkuu3MscG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1"/>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5A313425-FEE0-4B44-9471-38ADAC892E2C}"/>
    <hyperlink ref="F12" r:id="rId5" location="page=101" display="https://www.ipa.go.jp/jinzai/skill-standard/dss/ps6vr700000083ki-att/000106872.pdf - page=101" xr:uid="{37A106B0-A830-4680-A31D-775CBB2042B7}"/>
    <hyperlink ref="G12" r:id="rId6" location="page=102" display="https://www.ipa.go.jp/jinzai/skill-standard/dss/ps6vr700000083ki-att/000106872.pdf - page=102" xr:uid="{813ADC81-4AB2-482E-A251-05E78298F6CD}"/>
    <hyperlink ref="H12" r:id="rId7" location="page=115" display="https://www.ipa.go.jp/jinzai/skill-standard/dss/ps6vr700000083ki-att/000106872.pdf - page=115" xr:uid="{0F7DA0F2-CEB8-4F11-A6ED-CE817E668BF7}"/>
    <hyperlink ref="I12" r:id="rId8" location="page=116" display="https://www.ipa.go.jp/jinzai/skill-standard/dss/ps6vr700000083ki-att/000106872.pdf - page=116" xr:uid="{73D7F3BF-C899-409C-B20A-5456080560C9}"/>
    <hyperlink ref="J12" r:id="rId9" location="page=117" display="https://www.ipa.go.jp/jinzai/skill-standard/dss/ps6vr700000083ki-att/000106872.pdf - page=117" xr:uid="{C8876120-E757-4F6C-B992-42A3047F63E9}"/>
    <hyperlink ref="K12" r:id="rId10" location="page=126" display="https://www.ipa.go.jp/jinzai/skill-standard/dss/ps6vr700000083ki-att/000106872.pdf - page=126" xr:uid="{46669C2E-E3FF-4D5D-A489-135FFD730D27}"/>
    <hyperlink ref="L12" r:id="rId11" location="page=127" display="https://www.ipa.go.jp/jinzai/skill-standard/dss/ps6vr700000083ki-att/000106872.pdf - page=127" xr:uid="{85A52983-053C-4C73-A4F3-B06797F9050F}"/>
    <hyperlink ref="M12" r:id="rId12" location="page=128" xr:uid="{90A0F005-214E-437D-B131-EBA9E2554DE2}"/>
    <hyperlink ref="N12" r:id="rId13" location="page=135" display="https://www.ipa.go.jp/jinzai/skill-standard/dss/ps6vr700000083ki-att/000106872.pdf - page=135" xr:uid="{5B54DDF5-9AD8-4FB1-8AC3-8643B916A01B}"/>
    <hyperlink ref="O12" r:id="rId14" location="page=136" display="https://www.ipa.go.jp/jinzai/skill-standard/dss/ps6vr700000083ki-att/000106872.pdf - page=136" xr:uid="{343A398C-093E-44AE-AB67-DE42D182F7FC}"/>
    <hyperlink ref="P12" r:id="rId15" location="page=137" display="https://www.ipa.go.jp/jinzai/skill-standard/dss/ps6vr700000083ki-att/000106872.pdf - page=137" xr:uid="{5945C094-240B-4FB5-88C0-3ABAF34D44D6}"/>
    <hyperlink ref="Q12" r:id="rId16" location="page=138" display="https://www.ipa.go.jp/jinzai/skill-standard/dss/ps6vr700000083ki-att/000106872.pdf - page=138" xr:uid="{30842E88-95A3-40A9-A09A-1E27A52CD2A9}"/>
    <hyperlink ref="R12" r:id="rId17" location="page=145" display="https://www.ipa.go.jp/jinzai/skill-standard/dss/ps6vr700000083ki-att/000106872.pdf - page=145" xr:uid="{3CCA97A2-7DB7-4B40-911F-84781E488BCA}"/>
    <hyperlink ref="S12" r:id="rId18" location="page=146" display="https://www.ipa.go.jp/jinzai/skill-standard/dss/ps6vr700000083ki-att/000106872.pdf - page=146" xr:uid="{1B0EAAFA-BD06-4867-A4B3-001A6FE38A32}"/>
    <hyperlink ref="C14:C19" r:id="rId19" location="page=85" display="ビジネス戦略策定・実行" xr:uid="{6A6EF2B3-17EE-478E-BF79-82658363FE10}"/>
    <hyperlink ref="C20:C25" r:id="rId20" location="page=86" display="ビジネス調査" xr:uid="{15E50DFA-6554-4D37-9E27-AE455E5DCA4A}"/>
    <hyperlink ref="C26:C30" r:id="rId21" location="page=87" display="顧客・ユーザー理解" xr:uid="{6F16C37E-F8A3-43BA-AAE5-E16163986735}"/>
    <hyperlink ref="C31:C35" r:id="rId22" location="page=88" display="データ理解・活用" xr:uid="{15BE52D8-58D9-4778-B9E4-76B3D9859D75}"/>
    <hyperlink ref="C36:C37" r:id="rId23" location="page=89" display="データ活用基盤設計" xr:uid="{265B3658-C38F-4622-8BEB-F1AD34E78D98}"/>
    <hyperlink ref="C38:C50" r:id="rId24" location="page=90" display="コンピュータサイエンス" xr:uid="{3A091D4D-BFDB-4E1E-AC10-7381AAFE25E7}"/>
    <hyperlink ref="C51:C56" r:id="rId25" location="page=91" display="セキュリティ体制構築・運営" xr:uid="{879B804E-7F27-48BC-A30B-C728708CC8CC}"/>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9A88AC2-223C-4403-ACAC-8C9EC58264A4}">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dimension ref="A1:X91"/>
  <sheetViews>
    <sheetView showGridLines="0" view="pageBreakPreview" zoomScaleNormal="100" zoomScaleSheetLayoutView="100" workbookViewId="0"/>
  </sheetViews>
  <sheetFormatPr defaultColWidth="9" defaultRowHeight="12"/>
  <cols>
    <col min="1" max="4" width="6.125" style="96" customWidth="1"/>
    <col min="5" max="6" width="8" style="96" customWidth="1"/>
    <col min="7" max="19" width="6.125" style="96" customWidth="1"/>
    <col min="20" max="23" width="6.125" style="1" customWidth="1"/>
    <col min="24" max="24" width="6.125" style="96" customWidth="1"/>
    <col min="25" max="16384" width="9" style="96"/>
  </cols>
  <sheetData>
    <row r="1" spans="1:24" ht="15" customHeight="1">
      <c r="A1" s="178"/>
      <c r="B1" s="178"/>
      <c r="C1" s="179"/>
      <c r="D1" s="178"/>
      <c r="E1" s="178"/>
      <c r="F1" s="178"/>
      <c r="T1" s="497" t="s">
        <v>872</v>
      </c>
      <c r="U1" s="497"/>
      <c r="V1" s="497"/>
      <c r="W1" s="497"/>
      <c r="X1" s="497"/>
    </row>
    <row r="2" spans="1:24" ht="15" customHeight="1">
      <c r="A2" s="178"/>
      <c r="B2" s="178"/>
      <c r="C2" s="179"/>
      <c r="D2" s="178"/>
      <c r="E2" s="178"/>
      <c r="F2" s="178"/>
      <c r="T2" s="497" t="s">
        <v>873</v>
      </c>
      <c r="U2" s="497"/>
      <c r="V2" s="497"/>
      <c r="W2" s="497"/>
      <c r="X2" s="497"/>
    </row>
    <row r="3" spans="1:24" ht="15" customHeight="1">
      <c r="C3" s="141"/>
      <c r="T3" s="1774">
        <f>'申請書・総括票（共通）'!L3</f>
        <v>0</v>
      </c>
      <c r="U3" s="1774"/>
      <c r="V3" s="1774"/>
      <c r="W3" s="1774"/>
      <c r="X3" s="1774"/>
    </row>
    <row r="4" spans="1:24" ht="18.75" customHeight="1">
      <c r="A4" s="1775" t="s">
        <v>874</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row>
    <row r="5" spans="1:24" ht="11.25" customHeight="1">
      <c r="A5" s="272"/>
      <c r="B5" s="272"/>
      <c r="C5" s="272"/>
      <c r="D5" s="272"/>
      <c r="E5" s="272"/>
      <c r="F5" s="272"/>
      <c r="G5" s="272"/>
      <c r="H5" s="272"/>
      <c r="I5" s="272"/>
      <c r="J5" s="272"/>
      <c r="K5" s="272"/>
      <c r="L5" s="272"/>
      <c r="M5" s="272"/>
      <c r="N5" s="272"/>
      <c r="O5" s="272"/>
      <c r="P5" s="272"/>
      <c r="Q5" s="272"/>
      <c r="R5" s="272"/>
      <c r="S5" s="272"/>
      <c r="T5" s="35"/>
      <c r="U5" s="272"/>
      <c r="V5" s="272"/>
      <c r="W5" s="272"/>
      <c r="X5" s="272"/>
    </row>
    <row r="6" spans="1:24" ht="30" customHeight="1">
      <c r="A6" s="1777" t="s">
        <v>875</v>
      </c>
      <c r="B6" s="1778"/>
      <c r="C6" s="1778"/>
      <c r="D6" s="1779"/>
      <c r="E6" s="1780">
        <f>'申請書・総括票（共通）'!C19</f>
        <v>0</v>
      </c>
      <c r="F6" s="2600"/>
      <c r="G6" s="2600"/>
      <c r="H6" s="2600"/>
      <c r="I6" s="2600"/>
      <c r="J6" s="2600"/>
      <c r="K6" s="2600"/>
      <c r="L6" s="2600"/>
      <c r="M6" s="2600"/>
      <c r="N6" s="2600"/>
      <c r="O6" s="2600"/>
      <c r="P6" s="2600"/>
      <c r="Q6" s="2600"/>
      <c r="R6" s="2600"/>
      <c r="S6" s="2600"/>
      <c r="T6" s="2600"/>
      <c r="U6" s="2600"/>
      <c r="V6" s="2600"/>
      <c r="W6" s="2600"/>
      <c r="X6" s="2601"/>
    </row>
    <row r="7" spans="1:24" ht="18.75" customHeight="1">
      <c r="A7" s="1783" t="s">
        <v>592</v>
      </c>
      <c r="B7" s="1784"/>
      <c r="C7" s="1784"/>
      <c r="D7" s="1785"/>
      <c r="E7" s="2595">
        <f>'申請書・総括票（共通）'!B43</f>
        <v>0</v>
      </c>
      <c r="F7" s="2596"/>
      <c r="G7" s="2596"/>
      <c r="H7" s="2596"/>
      <c r="I7" s="2596"/>
      <c r="J7" s="2596"/>
      <c r="K7" s="2596"/>
      <c r="L7" s="2596"/>
      <c r="M7" s="2596"/>
      <c r="N7" s="2596"/>
      <c r="O7" s="2596"/>
      <c r="P7" s="2596"/>
      <c r="Q7" s="2597"/>
      <c r="R7" s="1801" t="s">
        <v>876</v>
      </c>
      <c r="S7" s="1802"/>
      <c r="T7" s="1803"/>
      <c r="U7" s="1804">
        <f>'申請書・総括票（共通）'!A43</f>
        <v>1005</v>
      </c>
      <c r="V7" s="2598"/>
      <c r="W7" s="2598"/>
      <c r="X7" s="2599"/>
    </row>
    <row r="8" spans="1:24" ht="22.5" customHeight="1">
      <c r="A8" s="1786"/>
      <c r="B8" s="1787"/>
      <c r="C8" s="1787"/>
      <c r="D8" s="1788"/>
      <c r="E8" s="1795"/>
      <c r="F8" s="1796"/>
      <c r="G8" s="1796"/>
      <c r="H8" s="1796"/>
      <c r="I8" s="1796"/>
      <c r="J8" s="1796"/>
      <c r="K8" s="1796"/>
      <c r="L8" s="1796"/>
      <c r="M8" s="1796"/>
      <c r="N8" s="1796"/>
      <c r="O8" s="1796"/>
      <c r="P8" s="1796"/>
      <c r="Q8" s="1797"/>
      <c r="R8" s="1807" t="s">
        <v>877</v>
      </c>
      <c r="S8" s="1808"/>
      <c r="T8" s="1809"/>
      <c r="U8" s="1804"/>
      <c r="V8" s="2598"/>
      <c r="W8" s="2598"/>
      <c r="X8" s="2599"/>
    </row>
    <row r="9" spans="1:24" ht="18.75" customHeight="1">
      <c r="A9" s="1789"/>
      <c r="B9" s="1790"/>
      <c r="C9" s="1790"/>
      <c r="D9" s="1791"/>
      <c r="E9" s="1798"/>
      <c r="F9" s="1799"/>
      <c r="G9" s="1799"/>
      <c r="H9" s="1799"/>
      <c r="I9" s="1799"/>
      <c r="J9" s="1799"/>
      <c r="K9" s="1799"/>
      <c r="L9" s="1799"/>
      <c r="M9" s="1799"/>
      <c r="N9" s="1799"/>
      <c r="O9" s="1799"/>
      <c r="P9" s="1799"/>
      <c r="Q9" s="1800"/>
      <c r="R9" s="1810" t="s">
        <v>878</v>
      </c>
      <c r="S9" s="1811"/>
      <c r="T9" s="1812"/>
      <c r="U9" s="336">
        <f>個票ｰ1005!E14</f>
        <v>0</v>
      </c>
      <c r="V9" s="478" t="s">
        <v>879</v>
      </c>
      <c r="W9" s="479">
        <f>個票ｰ1005!G14</f>
        <v>0</v>
      </c>
      <c r="X9" s="480" t="s">
        <v>600</v>
      </c>
    </row>
    <row r="10" spans="1:24" ht="15" customHeight="1">
      <c r="X10" s="1"/>
    </row>
    <row r="11" spans="1:24" ht="18" customHeight="1">
      <c r="A11" s="148" t="s">
        <v>880</v>
      </c>
      <c r="H11" s="2"/>
      <c r="J11" s="2"/>
      <c r="K11" s="2"/>
      <c r="L11" s="2"/>
      <c r="M11" s="2"/>
      <c r="N11" s="2"/>
      <c r="O11" s="2"/>
      <c r="P11" s="2"/>
      <c r="Q11" s="2"/>
      <c r="R11" s="2"/>
      <c r="S11" s="180"/>
      <c r="T11" s="181"/>
      <c r="U11" s="181"/>
      <c r="V11" s="182"/>
      <c r="W11" s="182"/>
      <c r="X11" s="183"/>
    </row>
    <row r="12" spans="1:24" ht="4.5" customHeight="1">
      <c r="A12" s="148"/>
      <c r="H12" s="2"/>
      <c r="J12" s="2"/>
      <c r="K12" s="2"/>
      <c r="L12" s="2"/>
      <c r="M12" s="2"/>
      <c r="N12" s="2"/>
      <c r="O12" s="2"/>
      <c r="P12" s="2"/>
      <c r="Q12" s="2"/>
      <c r="R12" s="2"/>
      <c r="S12" s="180"/>
      <c r="T12" s="181"/>
      <c r="U12" s="181"/>
      <c r="V12" s="182"/>
      <c r="W12" s="182"/>
      <c r="X12" s="183"/>
    </row>
    <row r="13" spans="1:24" ht="34.35" customHeight="1">
      <c r="A13" s="1861"/>
      <c r="B13" s="1862"/>
      <c r="C13" s="1599" t="s">
        <v>881</v>
      </c>
      <c r="D13" s="2608"/>
      <c r="E13" s="2608"/>
      <c r="F13" s="2609"/>
      <c r="G13" s="2610" t="s">
        <v>882</v>
      </c>
      <c r="H13" s="2611"/>
      <c r="I13" s="2612" t="s">
        <v>883</v>
      </c>
      <c r="J13" s="2572"/>
      <c r="K13" s="2570" t="s">
        <v>884</v>
      </c>
      <c r="L13" s="2613"/>
      <c r="M13" s="2612" t="s">
        <v>885</v>
      </c>
      <c r="N13" s="2614"/>
      <c r="O13" s="2570" t="s">
        <v>886</v>
      </c>
      <c r="P13" s="2562"/>
      <c r="Q13" s="2602" t="s">
        <v>887</v>
      </c>
      <c r="R13" s="2603"/>
      <c r="S13" s="2604"/>
      <c r="T13" s="183"/>
      <c r="U13" s="96"/>
      <c r="V13" s="96"/>
      <c r="W13" s="96"/>
    </row>
    <row r="14" spans="1:24" ht="18" customHeight="1">
      <c r="A14" s="2498" t="s">
        <v>888</v>
      </c>
      <c r="B14" s="2605"/>
      <c r="C14" s="1178" t="s">
        <v>889</v>
      </c>
      <c r="D14" s="2606"/>
      <c r="E14" s="2606"/>
      <c r="F14" s="2607"/>
      <c r="G14" s="1744"/>
      <c r="H14" s="1745"/>
      <c r="I14" s="1746"/>
      <c r="J14" s="1747"/>
      <c r="K14" s="1747"/>
      <c r="L14" s="1744"/>
      <c r="M14" s="1746"/>
      <c r="N14" s="1747"/>
      <c r="O14" s="1747"/>
      <c r="P14" s="1748"/>
      <c r="Q14" s="1749">
        <f>SUM(G14:P14)</f>
        <v>0</v>
      </c>
      <c r="R14" s="1749"/>
      <c r="S14" s="1749"/>
      <c r="T14" s="183"/>
      <c r="U14" s="96"/>
      <c r="V14" s="96"/>
      <c r="W14" s="96"/>
    </row>
    <row r="15" spans="1:24" ht="18" customHeight="1">
      <c r="A15" s="1705"/>
      <c r="B15" s="1706"/>
      <c r="C15" s="2593" t="s">
        <v>890</v>
      </c>
      <c r="D15" s="1269" t="s">
        <v>891</v>
      </c>
      <c r="E15" s="1270"/>
      <c r="F15" s="1271"/>
      <c r="G15" s="1752"/>
      <c r="H15" s="1753"/>
      <c r="I15" s="1753"/>
      <c r="J15" s="1765"/>
      <c r="K15" s="1766"/>
      <c r="L15" s="1767"/>
      <c r="M15" s="1768"/>
      <c r="N15" s="1769"/>
      <c r="O15" s="1766"/>
      <c r="P15" s="1770"/>
      <c r="Q15" s="1754">
        <f>SUM(G15:P15)</f>
        <v>0</v>
      </c>
      <c r="R15" s="1755"/>
      <c r="S15" s="1756"/>
      <c r="T15" s="183"/>
      <c r="U15" s="96"/>
      <c r="V15" s="96"/>
      <c r="W15" s="96"/>
    </row>
    <row r="16" spans="1:24" ht="18" customHeight="1">
      <c r="A16" s="1705"/>
      <c r="B16" s="1706"/>
      <c r="C16" s="1750"/>
      <c r="D16" s="1562" t="s">
        <v>892</v>
      </c>
      <c r="E16" s="1560"/>
      <c r="F16" s="1561"/>
      <c r="G16" s="1867">
        <f>M89</f>
        <v>0</v>
      </c>
      <c r="H16" s="1868"/>
      <c r="I16" s="1869"/>
      <c r="J16" s="1870"/>
      <c r="K16" s="1711"/>
      <c r="L16" s="1716"/>
      <c r="M16" s="1712"/>
      <c r="N16" s="1716"/>
      <c r="O16" s="1711"/>
      <c r="P16" s="1712"/>
      <c r="Q16" s="1754">
        <f>SUM(G16:P16)</f>
        <v>0</v>
      </c>
      <c r="R16" s="1755"/>
      <c r="S16" s="1756"/>
      <c r="T16" s="183"/>
      <c r="U16" s="96"/>
      <c r="V16" s="96"/>
      <c r="W16" s="96"/>
    </row>
    <row r="17" spans="1:24" ht="18" customHeight="1">
      <c r="A17" s="1705"/>
      <c r="B17" s="1706"/>
      <c r="C17" s="1750"/>
      <c r="D17" s="1874" t="s">
        <v>893</v>
      </c>
      <c r="E17" s="1875"/>
      <c r="F17" s="1876"/>
      <c r="G17" s="1757"/>
      <c r="H17" s="1758"/>
      <c r="I17" s="1758"/>
      <c r="J17" s="1759"/>
      <c r="K17" s="1760"/>
      <c r="L17" s="1761"/>
      <c r="M17" s="1762"/>
      <c r="N17" s="1763"/>
      <c r="O17" s="1764"/>
      <c r="P17" s="1762"/>
      <c r="Q17" s="1754">
        <f>SUM(G17:P17)</f>
        <v>0</v>
      </c>
      <c r="R17" s="1755"/>
      <c r="S17" s="1756"/>
      <c r="T17" s="183"/>
      <c r="U17" s="96"/>
      <c r="V17" s="96"/>
      <c r="W17" s="96"/>
    </row>
    <row r="18" spans="1:24" ht="18" customHeight="1" thickBot="1">
      <c r="A18" s="1705"/>
      <c r="B18" s="1706"/>
      <c r="C18" s="1751"/>
      <c r="D18" s="1877" t="s">
        <v>894</v>
      </c>
      <c r="E18" s="1878"/>
      <c r="F18" s="1879"/>
      <c r="G18" s="1739">
        <f>SUM(G15:H17)</f>
        <v>0</v>
      </c>
      <c r="H18" s="1740"/>
      <c r="I18" s="1740">
        <f>SUM(I15:J17)</f>
        <v>0</v>
      </c>
      <c r="J18" s="1741"/>
      <c r="K18" s="1739">
        <f>SUM(K15:L17)</f>
        <v>0</v>
      </c>
      <c r="L18" s="1742"/>
      <c r="M18" s="1740">
        <f>SUM(M15:N17)</f>
        <v>0</v>
      </c>
      <c r="N18" s="1741"/>
      <c r="O18" s="1739">
        <f>SUM(O15:P17)</f>
        <v>0</v>
      </c>
      <c r="P18" s="1742"/>
      <c r="Q18" s="1771">
        <f>SUM(Q15:S17)</f>
        <v>0</v>
      </c>
      <c r="R18" s="1772"/>
      <c r="S18" s="1773"/>
      <c r="T18" s="184"/>
      <c r="U18" s="96"/>
      <c r="V18" s="96"/>
      <c r="W18" s="96"/>
    </row>
    <row r="19" spans="1:24" ht="18" customHeight="1" thickBot="1">
      <c r="A19" s="1707"/>
      <c r="B19" s="1743"/>
      <c r="C19" s="1880" t="s">
        <v>895</v>
      </c>
      <c r="D19" s="1881"/>
      <c r="E19" s="1881"/>
      <c r="F19" s="1882"/>
      <c r="G19" s="1733">
        <f>G14+G18</f>
        <v>0</v>
      </c>
      <c r="H19" s="1734"/>
      <c r="I19" s="1735">
        <f>I14+I18</f>
        <v>0</v>
      </c>
      <c r="J19" s="1736"/>
      <c r="K19" s="1733">
        <f>K14+K18</f>
        <v>0</v>
      </c>
      <c r="L19" s="1734"/>
      <c r="M19" s="1735">
        <f>M14+M18</f>
        <v>0</v>
      </c>
      <c r="N19" s="1736"/>
      <c r="O19" s="1733">
        <f>O14+O18</f>
        <v>0</v>
      </c>
      <c r="P19" s="1737"/>
      <c r="Q19" s="1733">
        <f>Q14+Q18</f>
        <v>0</v>
      </c>
      <c r="R19" s="1737"/>
      <c r="S19" s="1738"/>
      <c r="T19" s="184"/>
      <c r="U19" s="96"/>
      <c r="V19" s="96"/>
      <c r="W19" s="96"/>
    </row>
    <row r="20" spans="1:24" ht="18" customHeight="1">
      <c r="A20" s="2498" t="s">
        <v>896</v>
      </c>
      <c r="B20" s="2605"/>
      <c r="C20" s="1883" t="s">
        <v>897</v>
      </c>
      <c r="D20" s="1884"/>
      <c r="E20" s="1884"/>
      <c r="F20" s="1885"/>
      <c r="G20" s="1728">
        <f>M90</f>
        <v>0</v>
      </c>
      <c r="H20" s="1729"/>
      <c r="I20" s="1730"/>
      <c r="J20" s="1731"/>
      <c r="K20" s="1723"/>
      <c r="L20" s="1732"/>
      <c r="M20" s="1730"/>
      <c r="N20" s="1731"/>
      <c r="O20" s="1723"/>
      <c r="P20" s="1724"/>
      <c r="Q20" s="1725">
        <f>SUM(G20:P20)</f>
        <v>0</v>
      </c>
      <c r="R20" s="1726"/>
      <c r="S20" s="1727"/>
      <c r="T20" s="183"/>
      <c r="U20" s="96"/>
      <c r="V20" s="96"/>
      <c r="W20" s="96"/>
    </row>
    <row r="21" spans="1:24" ht="18" customHeight="1">
      <c r="A21" s="1705"/>
      <c r="B21" s="1706"/>
      <c r="C21" s="1562" t="s">
        <v>898</v>
      </c>
      <c r="D21" s="1560"/>
      <c r="E21" s="1560"/>
      <c r="F21" s="1561"/>
      <c r="G21" s="1711"/>
      <c r="H21" s="1716"/>
      <c r="I21" s="1709"/>
      <c r="J21" s="1710"/>
      <c r="K21" s="1711"/>
      <c r="L21" s="1716"/>
      <c r="M21" s="1709"/>
      <c r="N21" s="1710"/>
      <c r="O21" s="1711"/>
      <c r="P21" s="1712"/>
      <c r="Q21" s="1713">
        <f>SUM(G21:P21)</f>
        <v>0</v>
      </c>
      <c r="R21" s="1714"/>
      <c r="S21" s="1715"/>
      <c r="T21" s="183"/>
      <c r="U21" s="96"/>
      <c r="V21" s="96"/>
      <c r="W21" s="96"/>
    </row>
    <row r="22" spans="1:24" ht="18" customHeight="1">
      <c r="A22" s="1705"/>
      <c r="B22" s="1706"/>
      <c r="C22" s="1886" t="s">
        <v>899</v>
      </c>
      <c r="D22" s="1887"/>
      <c r="E22" s="1887"/>
      <c r="F22" s="1888"/>
      <c r="G22" s="1711"/>
      <c r="H22" s="1716"/>
      <c r="I22" s="1709"/>
      <c r="J22" s="1710"/>
      <c r="K22" s="1711"/>
      <c r="L22" s="1716"/>
      <c r="M22" s="1709"/>
      <c r="N22" s="1710"/>
      <c r="O22" s="1711"/>
      <c r="P22" s="1712"/>
      <c r="Q22" s="1713">
        <f>SUM(G22:P22)</f>
        <v>0</v>
      </c>
      <c r="R22" s="1714"/>
      <c r="S22" s="1715"/>
      <c r="T22" s="183"/>
      <c r="U22" s="96"/>
      <c r="V22" s="96"/>
      <c r="W22" s="96"/>
    </row>
    <row r="23" spans="1:24" ht="18" customHeight="1">
      <c r="A23" s="1705"/>
      <c r="B23" s="1706"/>
      <c r="C23" s="1886" t="s">
        <v>900</v>
      </c>
      <c r="D23" s="1887"/>
      <c r="E23" s="1887"/>
      <c r="F23" s="1888"/>
      <c r="G23" s="1711"/>
      <c r="H23" s="1716"/>
      <c r="I23" s="1709"/>
      <c r="J23" s="1710"/>
      <c r="K23" s="1711"/>
      <c r="L23" s="1716"/>
      <c r="M23" s="1709"/>
      <c r="N23" s="1710"/>
      <c r="O23" s="1711"/>
      <c r="P23" s="1712"/>
      <c r="Q23" s="1720">
        <f>SUM(G23:P23)</f>
        <v>0</v>
      </c>
      <c r="R23" s="1721"/>
      <c r="S23" s="1722"/>
      <c r="T23" s="183"/>
      <c r="U23" s="96"/>
      <c r="V23" s="96"/>
      <c r="W23" s="96"/>
    </row>
    <row r="24" spans="1:24" ht="18" customHeight="1">
      <c r="A24" s="1707"/>
      <c r="B24" s="1708"/>
      <c r="C24" s="1889" t="s">
        <v>901</v>
      </c>
      <c r="D24" s="1890"/>
      <c r="E24" s="1890"/>
      <c r="F24" s="1891"/>
      <c r="G24" s="1701">
        <f>G20+G21+G22+G23</f>
        <v>0</v>
      </c>
      <c r="H24" s="1702"/>
      <c r="I24" s="1702">
        <f>I20+I21+I22+I23</f>
        <v>0</v>
      </c>
      <c r="J24" s="1703"/>
      <c r="K24" s="1701">
        <f>K20+K21+K22+K23</f>
        <v>0</v>
      </c>
      <c r="L24" s="1702"/>
      <c r="M24" s="1702">
        <f>M20+M21+M22+M23</f>
        <v>0</v>
      </c>
      <c r="N24" s="1703"/>
      <c r="O24" s="1687">
        <f>O20+O21+O22+O23</f>
        <v>0</v>
      </c>
      <c r="P24" s="1688"/>
      <c r="Q24" s="1687">
        <f>SUM(Q20:S23)</f>
        <v>0</v>
      </c>
      <c r="R24" s="1688"/>
      <c r="S24" s="1689"/>
      <c r="T24" s="183"/>
      <c r="U24" s="96"/>
      <c r="V24" s="96"/>
      <c r="W24" s="96"/>
    </row>
    <row r="25" spans="1:24" ht="18" customHeight="1">
      <c r="A25" s="1690" t="s">
        <v>902</v>
      </c>
      <c r="B25" s="2619"/>
      <c r="C25" s="2619"/>
      <c r="D25" s="2619"/>
      <c r="E25" s="2619"/>
      <c r="F25" s="481"/>
      <c r="G25" s="1692">
        <f>G19+G24</f>
        <v>0</v>
      </c>
      <c r="H25" s="1693"/>
      <c r="I25" s="1694">
        <f>I19+I24</f>
        <v>0</v>
      </c>
      <c r="J25" s="1695"/>
      <c r="K25" s="1696">
        <f>K19+K24</f>
        <v>0</v>
      </c>
      <c r="L25" s="1697"/>
      <c r="M25" s="1697">
        <f>M19+M24</f>
        <v>0</v>
      </c>
      <c r="N25" s="1698"/>
      <c r="O25" s="1699">
        <f>O19+O24</f>
        <v>0</v>
      </c>
      <c r="P25" s="1694"/>
      <c r="Q25" s="1699">
        <f>Q19+Q24</f>
        <v>0</v>
      </c>
      <c r="R25" s="1694"/>
      <c r="S25" s="1700">
        <f>S19+S20+S21+S24</f>
        <v>0</v>
      </c>
      <c r="T25" s="183"/>
      <c r="U25" s="96"/>
      <c r="V25" s="96"/>
      <c r="W25" s="96"/>
    </row>
    <row r="26" spans="1:24" ht="15" customHeight="1">
      <c r="A26" s="1871" t="s">
        <v>903</v>
      </c>
      <c r="B26" s="1871"/>
      <c r="C26" s="1871"/>
      <c r="D26" s="1871"/>
      <c r="E26" s="1871"/>
      <c r="F26" s="1871"/>
      <c r="G26" s="1871"/>
      <c r="H26" s="1871"/>
      <c r="I26" s="1871"/>
      <c r="J26" s="1871"/>
      <c r="K26" s="1871"/>
      <c r="L26" s="1871"/>
      <c r="M26" s="1871"/>
      <c r="N26" s="1871"/>
      <c r="O26" s="1871"/>
      <c r="P26" s="1871"/>
      <c r="Q26" s="1871"/>
      <c r="R26" s="1871"/>
      <c r="S26" s="1871"/>
      <c r="T26" s="1871"/>
      <c r="U26" s="1871"/>
      <c r="V26" s="1871"/>
      <c r="W26" s="1871"/>
      <c r="X26" s="1871"/>
    </row>
    <row r="27" spans="1:24" ht="15" customHeight="1">
      <c r="A27" s="185" t="s">
        <v>904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5" customHeight="1">
      <c r="A28" s="1840" t="s">
        <v>905</v>
      </c>
      <c r="B28" s="1840"/>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row>
    <row r="29" spans="1:24" ht="6"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31.5" customHeight="1">
      <c r="A30" s="694" t="s">
        <v>906</v>
      </c>
      <c r="B30" s="1841"/>
      <c r="C30" s="1717"/>
      <c r="D30" s="2615"/>
      <c r="E30" s="2615"/>
      <c r="F30" s="2615"/>
      <c r="G30" s="2615"/>
      <c r="H30" s="2615"/>
      <c r="I30" s="2616"/>
      <c r="J30" s="1681" t="s">
        <v>907</v>
      </c>
      <c r="K30" s="1682"/>
      <c r="L30" s="1682"/>
      <c r="M30" s="1683"/>
      <c r="N30" s="1684"/>
      <c r="O30" s="2617"/>
      <c r="P30" s="2617"/>
      <c r="Q30" s="2617"/>
      <c r="R30" s="2617"/>
      <c r="S30" s="2617"/>
      <c r="T30" s="2617"/>
      <c r="U30" s="2617"/>
      <c r="V30" s="2617"/>
      <c r="W30" s="2617"/>
      <c r="X30" s="2618"/>
    </row>
    <row r="31" spans="1:24" ht="7.5" customHeight="1">
      <c r="A31" s="1659"/>
      <c r="B31" s="1659"/>
      <c r="C31" s="1659"/>
      <c r="D31" s="1659"/>
      <c r="E31" s="1659"/>
      <c r="F31" s="1659"/>
      <c r="G31" s="1659"/>
      <c r="H31" s="1659"/>
      <c r="I31" s="1659"/>
      <c r="J31" s="1659"/>
      <c r="K31" s="1659"/>
      <c r="L31" s="1659"/>
      <c r="M31" s="1659"/>
      <c r="N31" s="1659"/>
      <c r="O31" s="1659"/>
      <c r="P31" s="1659"/>
      <c r="Q31" s="1659"/>
      <c r="R31" s="1659"/>
      <c r="S31" s="1659"/>
      <c r="T31" s="1659"/>
      <c r="U31" s="1659"/>
      <c r="V31" s="1659"/>
      <c r="W31" s="1659"/>
      <c r="X31" s="1659"/>
    </row>
    <row r="32" spans="1:24" ht="18.75" customHeight="1">
      <c r="A32" s="1172" t="s">
        <v>908</v>
      </c>
      <c r="B32" s="1172"/>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row>
    <row r="33" spans="1:24" ht="16.5" customHeight="1">
      <c r="A33" s="186" t="s">
        <v>909</v>
      </c>
    </row>
    <row r="34" spans="1:24" ht="25.5" customHeight="1">
      <c r="A34" s="1253" t="s">
        <v>910</v>
      </c>
      <c r="B34" s="1254"/>
      <c r="C34" s="1254"/>
      <c r="D34" s="1254"/>
      <c r="E34" s="1255"/>
      <c r="F34" s="1263"/>
      <c r="G34" s="2623"/>
      <c r="H34" s="2623"/>
      <c r="I34" s="2623"/>
      <c r="J34" s="2623"/>
      <c r="K34" s="2623"/>
      <c r="L34" s="2623"/>
      <c r="M34" s="2623"/>
      <c r="N34" s="2623"/>
      <c r="O34" s="2623"/>
      <c r="P34" s="2623"/>
      <c r="Q34" s="2623"/>
      <c r="R34" s="2623"/>
      <c r="S34" s="2623"/>
      <c r="T34" s="2623"/>
      <c r="U34" s="2623"/>
      <c r="V34" s="2623"/>
      <c r="W34" s="2623"/>
      <c r="X34" s="2624"/>
    </row>
    <row r="35" spans="1:24" ht="12" customHeight="1"/>
    <row r="36" spans="1:24" ht="16.5" customHeight="1">
      <c r="A36" s="1660" t="s">
        <v>911</v>
      </c>
      <c r="B36" s="1660"/>
      <c r="C36" s="1660"/>
      <c r="D36" s="1660"/>
      <c r="E36" s="1660"/>
      <c r="F36" s="1660"/>
      <c r="G36" s="1660"/>
      <c r="H36" s="1660"/>
      <c r="I36" s="1660"/>
      <c r="J36" s="1660"/>
      <c r="K36" s="1660"/>
      <c r="L36" s="1660"/>
      <c r="M36" s="1660"/>
      <c r="N36" s="1660"/>
      <c r="O36" s="1660"/>
      <c r="P36" s="1660"/>
      <c r="Q36" s="1660"/>
      <c r="R36" s="1660"/>
      <c r="S36" s="1660"/>
      <c r="T36" s="1660"/>
      <c r="U36" s="1660"/>
      <c r="V36" s="1660"/>
      <c r="W36" s="1660"/>
      <c r="X36" s="1660"/>
    </row>
    <row r="37" spans="1:24" ht="16.5" customHeight="1">
      <c r="A37" s="1661" t="s">
        <v>912</v>
      </c>
      <c r="B37" s="1662"/>
      <c r="C37" s="1662"/>
      <c r="D37" s="1662"/>
      <c r="E37" s="1663"/>
      <c r="F37" s="1661" t="s">
        <v>913</v>
      </c>
      <c r="G37" s="1662"/>
      <c r="H37" s="1662"/>
      <c r="I37" s="1662"/>
      <c r="J37" s="1662"/>
      <c r="K37" s="1662"/>
      <c r="L37" s="1662"/>
      <c r="M37" s="1662"/>
      <c r="N37" s="1662"/>
      <c r="O37" s="1662"/>
      <c r="P37" s="1662"/>
      <c r="Q37" s="1662"/>
      <c r="R37" s="1676"/>
      <c r="S37" s="1670"/>
      <c r="T37" s="2622"/>
      <c r="U37" s="482" t="s">
        <v>914</v>
      </c>
      <c r="V37" s="1674" t="str">
        <f>IFERROR(ROUND(S37/$Q$18*100,1),"")</f>
        <v/>
      </c>
      <c r="W37" s="2621"/>
      <c r="X37" s="483" t="s">
        <v>915</v>
      </c>
    </row>
    <row r="38" spans="1:24" ht="16.5" customHeight="1">
      <c r="A38" s="1664"/>
      <c r="B38" s="1665"/>
      <c r="C38" s="1665"/>
      <c r="D38" s="1665"/>
      <c r="E38" s="1666"/>
      <c r="F38" s="1677" t="s">
        <v>916</v>
      </c>
      <c r="G38" s="1678"/>
      <c r="H38" s="1678"/>
      <c r="I38" s="1678"/>
      <c r="J38" s="1678"/>
      <c r="K38" s="1678"/>
      <c r="L38" s="1678"/>
      <c r="M38" s="1678"/>
      <c r="N38" s="1678"/>
      <c r="O38" s="1678"/>
      <c r="P38" s="1678"/>
      <c r="Q38" s="1678"/>
      <c r="R38" s="1679"/>
      <c r="S38" s="1672">
        <f>G16</f>
        <v>0</v>
      </c>
      <c r="T38" s="2620"/>
      <c r="U38" s="482" t="s">
        <v>914</v>
      </c>
      <c r="V38" s="1674" t="str">
        <f>IFERROR(ROUND(S38/$Q$18*100,1),"")</f>
        <v/>
      </c>
      <c r="W38" s="2621"/>
      <c r="X38" s="484" t="s">
        <v>915</v>
      </c>
    </row>
    <row r="39" spans="1:24" ht="16.5" customHeight="1">
      <c r="A39" s="1664"/>
      <c r="B39" s="1665"/>
      <c r="C39" s="1665"/>
      <c r="D39" s="1665"/>
      <c r="E39" s="1666"/>
      <c r="F39" s="1677" t="s">
        <v>917</v>
      </c>
      <c r="G39" s="1678"/>
      <c r="H39" s="1678"/>
      <c r="I39" s="1678"/>
      <c r="J39" s="1678"/>
      <c r="K39" s="1678"/>
      <c r="L39" s="1678"/>
      <c r="M39" s="1678"/>
      <c r="N39" s="1678"/>
      <c r="O39" s="1678"/>
      <c r="P39" s="1678"/>
      <c r="Q39" s="1678"/>
      <c r="R39" s="1679"/>
      <c r="S39" s="1670"/>
      <c r="T39" s="2622"/>
      <c r="U39" s="482" t="s">
        <v>914</v>
      </c>
      <c r="V39" s="1674" t="str">
        <f>IFERROR(ROUND(S39/$Q$18*100,1),"")</f>
        <v/>
      </c>
      <c r="W39" s="2621"/>
      <c r="X39" s="483" t="s">
        <v>915</v>
      </c>
    </row>
    <row r="40" spans="1:24" ht="16.5" customHeight="1">
      <c r="A40" s="1667"/>
      <c r="B40" s="1668"/>
      <c r="C40" s="1668"/>
      <c r="D40" s="1668"/>
      <c r="E40" s="1669"/>
      <c r="F40" s="1667" t="s">
        <v>918</v>
      </c>
      <c r="G40" s="1668"/>
      <c r="H40" s="1668"/>
      <c r="I40" s="1668"/>
      <c r="J40" s="1668"/>
      <c r="K40" s="1668"/>
      <c r="L40" s="1668"/>
      <c r="M40" s="1668"/>
      <c r="N40" s="1668"/>
      <c r="O40" s="1668"/>
      <c r="P40" s="1668"/>
      <c r="Q40" s="1668"/>
      <c r="R40" s="1680"/>
      <c r="S40" s="1672">
        <f>Q18-(S37+S38+S39)</f>
        <v>0</v>
      </c>
      <c r="T40" s="2620"/>
      <c r="U40" s="482" t="s">
        <v>914</v>
      </c>
      <c r="V40" s="1674" t="str">
        <f>IFERROR(ROUND(S40/$Q$18*100,1),"")</f>
        <v/>
      </c>
      <c r="W40" s="2621"/>
      <c r="X40" s="187" t="s">
        <v>915</v>
      </c>
    </row>
    <row r="41" spans="1:24" ht="9" customHeight="1"/>
    <row r="42" spans="1:24" ht="9" customHeight="1">
      <c r="A42" s="1847" t="s">
        <v>1061</v>
      </c>
      <c r="B42" s="1848"/>
      <c r="C42" s="1848"/>
      <c r="D42" s="1848"/>
      <c r="E42" s="1848"/>
      <c r="F42" s="1848"/>
      <c r="G42" s="1848"/>
      <c r="H42" s="1848"/>
      <c r="I42" s="1848"/>
      <c r="J42" s="1848"/>
      <c r="K42" s="1848"/>
      <c r="L42" s="1848"/>
      <c r="M42" s="1848"/>
      <c r="N42" s="1848"/>
      <c r="O42" s="1848"/>
      <c r="P42" s="1848"/>
      <c r="Q42" s="1848"/>
      <c r="R42" s="1848"/>
      <c r="S42" s="1848"/>
      <c r="T42" s="1848"/>
      <c r="U42" s="1848"/>
    </row>
    <row r="43" spans="1:24" ht="27.75" customHeight="1">
      <c r="A43" s="1848"/>
      <c r="B43" s="1848"/>
      <c r="C43" s="1848"/>
      <c r="D43" s="1848"/>
      <c r="E43" s="1848"/>
      <c r="F43" s="1848"/>
      <c r="G43" s="1848"/>
      <c r="H43" s="1848"/>
      <c r="I43" s="1848"/>
      <c r="J43" s="1848"/>
      <c r="K43" s="1848"/>
      <c r="L43" s="1848"/>
      <c r="M43" s="1848"/>
      <c r="N43" s="1848"/>
      <c r="O43" s="1848"/>
      <c r="P43" s="1848"/>
      <c r="Q43" s="1848"/>
      <c r="R43" s="1848"/>
      <c r="S43" s="1848"/>
      <c r="T43" s="1848"/>
      <c r="U43" s="1848"/>
    </row>
    <row r="44" spans="1:24" ht="9" customHeight="1">
      <c r="A44" s="1175" t="s">
        <v>919</v>
      </c>
      <c r="B44" s="1175"/>
      <c r="C44" s="1175"/>
      <c r="D44" s="1175"/>
      <c r="E44" s="1175"/>
      <c r="F44" s="1175"/>
    </row>
    <row r="45" spans="1:24" ht="9" customHeight="1">
      <c r="A45" s="1175"/>
      <c r="B45" s="1175"/>
      <c r="C45" s="1175"/>
      <c r="D45" s="1175"/>
      <c r="E45" s="1175"/>
      <c r="F45" s="1175"/>
    </row>
    <row r="46" spans="1:24" ht="9" customHeight="1">
      <c r="A46" s="2625" t="s">
        <v>920</v>
      </c>
      <c r="B46" s="2626"/>
      <c r="C46" s="2626"/>
      <c r="D46" s="2627"/>
      <c r="E46" s="2576"/>
      <c r="F46" s="2577"/>
      <c r="G46" s="2577"/>
      <c r="H46" s="2577"/>
      <c r="I46" s="2577"/>
      <c r="J46" s="565" t="s">
        <v>921</v>
      </c>
      <c r="K46" s="565"/>
      <c r="L46" s="565"/>
      <c r="M46" s="2567"/>
      <c r="N46" s="2568"/>
      <c r="O46" s="2568"/>
      <c r="P46" s="2568"/>
      <c r="Q46" s="2568"/>
      <c r="R46" s="2568"/>
      <c r="S46" s="2568"/>
      <c r="T46" s="2568"/>
      <c r="U46" s="2569"/>
    </row>
    <row r="47" spans="1:24" ht="9" customHeight="1">
      <c r="A47" s="1852"/>
      <c r="B47" s="1853"/>
      <c r="C47" s="1853"/>
      <c r="D47" s="1854"/>
      <c r="E47" s="1859"/>
      <c r="F47" s="1860"/>
      <c r="G47" s="1860"/>
      <c r="H47" s="1860"/>
      <c r="I47" s="1860"/>
      <c r="J47" s="565"/>
      <c r="K47" s="565"/>
      <c r="L47" s="565"/>
      <c r="M47" s="1839"/>
      <c r="N47" s="1167"/>
      <c r="O47" s="1167"/>
      <c r="P47" s="1167"/>
      <c r="Q47" s="1167"/>
      <c r="R47" s="1167"/>
      <c r="S47" s="1167"/>
      <c r="T47" s="1167"/>
      <c r="U47" s="1168"/>
    </row>
    <row r="48" spans="1:24" ht="9" customHeight="1">
      <c r="A48" s="1855"/>
      <c r="B48" s="1856"/>
      <c r="C48" s="1856"/>
      <c r="D48" s="1857"/>
      <c r="E48" s="1133"/>
      <c r="F48" s="1134"/>
      <c r="G48" s="1134"/>
      <c r="H48" s="1134"/>
      <c r="I48" s="1134"/>
      <c r="J48" s="565"/>
      <c r="K48" s="565"/>
      <c r="L48" s="565"/>
      <c r="M48" s="1147"/>
      <c r="N48" s="1148"/>
      <c r="O48" s="1148"/>
      <c r="P48" s="1148"/>
      <c r="Q48" s="1148"/>
      <c r="R48" s="1148"/>
      <c r="S48" s="1148"/>
      <c r="T48" s="1148"/>
      <c r="U48" s="1149"/>
    </row>
    <row r="49" spans="1:21" ht="9" customHeight="1">
      <c r="A49" s="2625" t="s">
        <v>922</v>
      </c>
      <c r="B49" s="2626"/>
      <c r="C49" s="2626"/>
      <c r="D49" s="2627"/>
      <c r="E49" s="2567"/>
      <c r="F49" s="2568"/>
      <c r="G49" s="2568"/>
      <c r="H49" s="2568"/>
      <c r="I49" s="2568"/>
      <c r="J49" s="2568"/>
      <c r="K49" s="2568"/>
      <c r="L49" s="2568"/>
      <c r="M49" s="2568"/>
      <c r="N49" s="2568"/>
      <c r="O49" s="2568"/>
      <c r="P49" s="2568"/>
      <c r="Q49" s="2568"/>
      <c r="R49" s="2568"/>
      <c r="S49" s="2568"/>
      <c r="T49" s="2568"/>
      <c r="U49" s="2569"/>
    </row>
    <row r="50" spans="1:21" ht="9" customHeight="1">
      <c r="A50" s="1852"/>
      <c r="B50" s="1853"/>
      <c r="C50" s="1853"/>
      <c r="D50" s="1854"/>
      <c r="E50" s="1839"/>
      <c r="F50" s="1167"/>
      <c r="G50" s="1167"/>
      <c r="H50" s="1167"/>
      <c r="I50" s="1167"/>
      <c r="J50" s="1167"/>
      <c r="K50" s="1167"/>
      <c r="L50" s="1167"/>
      <c r="M50" s="1167"/>
      <c r="N50" s="1167"/>
      <c r="O50" s="1167"/>
      <c r="P50" s="1167"/>
      <c r="Q50" s="1167"/>
      <c r="R50" s="1167"/>
      <c r="S50" s="1167"/>
      <c r="T50" s="1167"/>
      <c r="U50" s="1168"/>
    </row>
    <row r="51" spans="1:21" ht="9" customHeight="1">
      <c r="A51" s="1855"/>
      <c r="B51" s="1856"/>
      <c r="C51" s="1856"/>
      <c r="D51" s="1857"/>
      <c r="E51" s="1147"/>
      <c r="F51" s="1148"/>
      <c r="G51" s="1148"/>
      <c r="H51" s="1148"/>
      <c r="I51" s="1148"/>
      <c r="J51" s="1148"/>
      <c r="K51" s="1148"/>
      <c r="L51" s="1148"/>
      <c r="M51" s="1148"/>
      <c r="N51" s="1148"/>
      <c r="O51" s="1148"/>
      <c r="P51" s="1148"/>
      <c r="Q51" s="1148"/>
      <c r="R51" s="1148"/>
      <c r="S51" s="1148"/>
      <c r="T51" s="1148"/>
      <c r="U51" s="1149"/>
    </row>
    <row r="52" spans="1:21" ht="9" customHeight="1">
      <c r="A52" s="1858" t="s">
        <v>923</v>
      </c>
      <c r="B52" s="1858"/>
      <c r="C52" s="1858"/>
      <c r="D52" s="1858"/>
      <c r="E52" s="2567"/>
      <c r="F52" s="2568"/>
      <c r="G52" s="2568"/>
      <c r="H52" s="2568"/>
      <c r="I52" s="2568"/>
      <c r="J52" s="2568"/>
      <c r="K52" s="2568"/>
      <c r="L52" s="2568"/>
      <c r="M52" s="2568"/>
      <c r="N52" s="2568"/>
      <c r="O52" s="2568"/>
      <c r="P52" s="2568"/>
      <c r="Q52" s="2568"/>
      <c r="R52" s="2568"/>
      <c r="S52" s="2568"/>
      <c r="T52" s="2568"/>
      <c r="U52" s="2569"/>
    </row>
    <row r="53" spans="1:21" ht="9" customHeight="1">
      <c r="A53" s="1858"/>
      <c r="B53" s="1858"/>
      <c r="C53" s="1858"/>
      <c r="D53" s="1858"/>
      <c r="E53" s="1839"/>
      <c r="F53" s="1167"/>
      <c r="G53" s="1167"/>
      <c r="H53" s="1167"/>
      <c r="I53" s="1167"/>
      <c r="J53" s="1167"/>
      <c r="K53" s="1167"/>
      <c r="L53" s="1167"/>
      <c r="M53" s="1167"/>
      <c r="N53" s="1167"/>
      <c r="O53" s="1167"/>
      <c r="P53" s="1167"/>
      <c r="Q53" s="1167"/>
      <c r="R53" s="1167"/>
      <c r="S53" s="1167"/>
      <c r="T53" s="1167"/>
      <c r="U53" s="1168"/>
    </row>
    <row r="54" spans="1:21" ht="9" customHeight="1">
      <c r="A54" s="1858"/>
      <c r="B54" s="1858"/>
      <c r="C54" s="1858"/>
      <c r="D54" s="1858"/>
      <c r="E54" s="1147"/>
      <c r="F54" s="1148"/>
      <c r="G54" s="1148"/>
      <c r="H54" s="1148"/>
      <c r="I54" s="1148"/>
      <c r="J54" s="1148"/>
      <c r="K54" s="1148"/>
      <c r="L54" s="1148"/>
      <c r="M54" s="1148"/>
      <c r="N54" s="1148"/>
      <c r="O54" s="1148"/>
      <c r="P54" s="1148"/>
      <c r="Q54" s="1148"/>
      <c r="R54" s="1148"/>
      <c r="S54" s="1148"/>
      <c r="T54" s="1148"/>
      <c r="U54" s="1149"/>
    </row>
    <row r="55" spans="1:21" ht="9" customHeight="1">
      <c r="A55" s="188"/>
      <c r="B55" s="188"/>
      <c r="C55" s="188"/>
      <c r="D55" s="188"/>
      <c r="E55" s="174"/>
      <c r="F55" s="174"/>
      <c r="G55" s="174"/>
      <c r="H55" s="174"/>
      <c r="I55" s="174"/>
      <c r="J55" s="174"/>
      <c r="K55" s="174"/>
      <c r="L55" s="174"/>
      <c r="M55" s="174"/>
      <c r="N55" s="174"/>
      <c r="O55" s="174"/>
      <c r="P55" s="174"/>
      <c r="Q55" s="174"/>
      <c r="R55" s="174"/>
    </row>
    <row r="56" spans="1:21" ht="9" customHeight="1">
      <c r="A56" s="1175" t="s">
        <v>924</v>
      </c>
      <c r="B56" s="1175"/>
      <c r="C56" s="1175"/>
      <c r="D56" s="1175"/>
      <c r="E56" s="1175"/>
      <c r="F56" s="1175"/>
      <c r="G56" s="1175"/>
      <c r="H56" s="1175"/>
      <c r="I56" s="1175"/>
    </row>
    <row r="57" spans="1:21" ht="9" customHeight="1">
      <c r="A57" s="1175"/>
      <c r="B57" s="1175"/>
      <c r="C57" s="1175"/>
      <c r="D57" s="1175"/>
      <c r="E57" s="1175"/>
      <c r="F57" s="1175"/>
      <c r="G57" s="1175"/>
      <c r="H57" s="1175"/>
      <c r="I57" s="1175"/>
    </row>
    <row r="58" spans="1:21" ht="9" customHeight="1">
      <c r="A58" s="1199" t="s">
        <v>925</v>
      </c>
      <c r="B58" s="1199"/>
      <c r="C58" s="1199"/>
      <c r="D58" s="1199"/>
      <c r="E58" s="2567"/>
      <c r="F58" s="2568"/>
      <c r="G58" s="2568"/>
      <c r="H58" s="2568"/>
      <c r="I58" s="2568"/>
      <c r="J58" s="2568"/>
      <c r="K58" s="2568"/>
      <c r="L58" s="2568"/>
      <c r="M58" s="2568"/>
      <c r="N58" s="2568"/>
      <c r="O58" s="2568"/>
      <c r="P58" s="2568"/>
      <c r="Q58" s="2568"/>
      <c r="R58" s="2568"/>
      <c r="S58" s="2568"/>
      <c r="T58" s="2568"/>
      <c r="U58" s="2569"/>
    </row>
    <row r="59" spans="1:21" ht="9" customHeight="1">
      <c r="A59" s="1199"/>
      <c r="B59" s="1199"/>
      <c r="C59" s="1199"/>
      <c r="D59" s="1199"/>
      <c r="E59" s="1839"/>
      <c r="F59" s="1167"/>
      <c r="G59" s="1167"/>
      <c r="H59" s="1167"/>
      <c r="I59" s="1167"/>
      <c r="J59" s="1167"/>
      <c r="K59" s="1167"/>
      <c r="L59" s="1167"/>
      <c r="M59" s="1167"/>
      <c r="N59" s="1167"/>
      <c r="O59" s="1167"/>
      <c r="P59" s="1167"/>
      <c r="Q59" s="1167"/>
      <c r="R59" s="1167"/>
      <c r="S59" s="1167"/>
      <c r="T59" s="1167"/>
      <c r="U59" s="1168"/>
    </row>
    <row r="60" spans="1:21" ht="9" customHeight="1">
      <c r="A60" s="1199"/>
      <c r="B60" s="1199"/>
      <c r="C60" s="1199"/>
      <c r="D60" s="1199"/>
      <c r="E60" s="1147"/>
      <c r="F60" s="1148"/>
      <c r="G60" s="1148"/>
      <c r="H60" s="1148"/>
      <c r="I60" s="1148"/>
      <c r="J60" s="1148"/>
      <c r="K60" s="1148"/>
      <c r="L60" s="1148"/>
      <c r="M60" s="1148"/>
      <c r="N60" s="1148"/>
      <c r="O60" s="1148"/>
      <c r="P60" s="1148"/>
      <c r="Q60" s="1148"/>
      <c r="R60" s="1148"/>
      <c r="S60" s="1148"/>
      <c r="T60" s="1148"/>
      <c r="U60" s="1149"/>
    </row>
    <row r="61" spans="1:21" ht="9" customHeight="1">
      <c r="A61" s="1199" t="s">
        <v>926</v>
      </c>
      <c r="B61" s="1199"/>
      <c r="C61" s="1199"/>
      <c r="D61" s="1199"/>
      <c r="E61" s="2567"/>
      <c r="F61" s="2568"/>
      <c r="G61" s="2568"/>
      <c r="H61" s="2568"/>
      <c r="I61" s="2568"/>
      <c r="J61" s="2568"/>
      <c r="K61" s="2568"/>
      <c r="L61" s="2568"/>
      <c r="M61" s="2568"/>
      <c r="N61" s="2568"/>
      <c r="O61" s="2568"/>
      <c r="P61" s="2568"/>
      <c r="Q61" s="2568"/>
      <c r="R61" s="2568"/>
      <c r="S61" s="2568"/>
      <c r="T61" s="2568"/>
      <c r="U61" s="2569"/>
    </row>
    <row r="62" spans="1:21" ht="9" customHeight="1">
      <c r="A62" s="1199"/>
      <c r="B62" s="1199"/>
      <c r="C62" s="1199"/>
      <c r="D62" s="1199"/>
      <c r="E62" s="1839"/>
      <c r="F62" s="1167"/>
      <c r="G62" s="1167"/>
      <c r="H62" s="1167"/>
      <c r="I62" s="1167"/>
      <c r="J62" s="1167"/>
      <c r="K62" s="1167"/>
      <c r="L62" s="1167"/>
      <c r="M62" s="1167"/>
      <c r="N62" s="1167"/>
      <c r="O62" s="1167"/>
      <c r="P62" s="1167"/>
      <c r="Q62" s="1167"/>
      <c r="R62" s="1167"/>
      <c r="S62" s="1167"/>
      <c r="T62" s="1167"/>
      <c r="U62" s="1168"/>
    </row>
    <row r="63" spans="1:21" ht="9" customHeight="1">
      <c r="A63" s="1199"/>
      <c r="B63" s="1199"/>
      <c r="C63" s="1199"/>
      <c r="D63" s="1199"/>
      <c r="E63" s="1147"/>
      <c r="F63" s="1148"/>
      <c r="G63" s="1148"/>
      <c r="H63" s="1148"/>
      <c r="I63" s="1148"/>
      <c r="J63" s="1148"/>
      <c r="K63" s="1148"/>
      <c r="L63" s="1148"/>
      <c r="M63" s="1148"/>
      <c r="N63" s="1148"/>
      <c r="O63" s="1148"/>
      <c r="P63" s="1148"/>
      <c r="Q63" s="1148"/>
      <c r="R63" s="1148"/>
      <c r="S63" s="1148"/>
      <c r="T63" s="1148"/>
      <c r="U63" s="1149"/>
    </row>
    <row r="64" spans="1:21" ht="9" customHeight="1"/>
    <row r="65" spans="1:16" s="3" customFormat="1" ht="21" customHeight="1">
      <c r="A65" s="44" t="s">
        <v>927</v>
      </c>
      <c r="N65" s="33"/>
    </row>
    <row r="66" spans="1:16" s="3" customFormat="1" ht="21" customHeight="1">
      <c r="A66" s="44" t="s">
        <v>928</v>
      </c>
      <c r="N66" s="33"/>
    </row>
    <row r="67" spans="1:16" s="3" customFormat="1" ht="22.5" customHeight="1">
      <c r="A67" s="501" t="s">
        <v>929</v>
      </c>
      <c r="B67" s="1645"/>
      <c r="C67" s="1646" t="s">
        <v>930</v>
      </c>
      <c r="D67" s="763"/>
      <c r="E67" s="763"/>
      <c r="F67" s="763"/>
      <c r="G67" s="1647"/>
      <c r="H67" s="1646" t="s">
        <v>931</v>
      </c>
      <c r="I67" s="763"/>
      <c r="J67" s="763"/>
      <c r="K67" s="763"/>
      <c r="L67" s="1647"/>
      <c r="M67" s="1645" t="s">
        <v>932</v>
      </c>
      <c r="N67" s="1645"/>
      <c r="O67" s="1648"/>
    </row>
    <row r="68" spans="1:16" s="3" customFormat="1" ht="27" customHeight="1">
      <c r="A68" s="2628">
        <v>1</v>
      </c>
      <c r="B68" s="2629"/>
      <c r="C68" s="572"/>
      <c r="D68" s="573"/>
      <c r="E68" s="573"/>
      <c r="F68" s="573"/>
      <c r="G68" s="1649"/>
      <c r="H68" s="572"/>
      <c r="I68" s="573"/>
      <c r="J68" s="573"/>
      <c r="K68" s="573"/>
      <c r="L68" s="1649"/>
      <c r="M68" s="1650"/>
      <c r="N68" s="1651"/>
      <c r="O68" s="340" t="s">
        <v>914</v>
      </c>
    </row>
    <row r="69" spans="1:16" s="3" customFormat="1" ht="27" customHeight="1">
      <c r="A69" s="1657">
        <v>2</v>
      </c>
      <c r="B69" s="1658"/>
      <c r="C69" s="577"/>
      <c r="D69" s="578"/>
      <c r="E69" s="578"/>
      <c r="F69" s="578"/>
      <c r="G69" s="1654"/>
      <c r="H69" s="577"/>
      <c r="I69" s="578"/>
      <c r="J69" s="578"/>
      <c r="K69" s="578"/>
      <c r="L69" s="1654"/>
      <c r="M69" s="1655"/>
      <c r="N69" s="1656"/>
      <c r="O69" s="189" t="s">
        <v>914</v>
      </c>
    </row>
    <row r="70" spans="1:16" s="3" customFormat="1" ht="27" customHeight="1">
      <c r="A70" s="1813">
        <v>3</v>
      </c>
      <c r="B70" s="1814"/>
      <c r="C70" s="577"/>
      <c r="D70" s="578"/>
      <c r="E70" s="578"/>
      <c r="F70" s="578"/>
      <c r="G70" s="1654"/>
      <c r="H70" s="577"/>
      <c r="I70" s="578"/>
      <c r="J70" s="578"/>
      <c r="K70" s="578"/>
      <c r="L70" s="1654"/>
      <c r="M70" s="1655"/>
      <c r="N70" s="1656"/>
      <c r="O70" s="189" t="s">
        <v>914</v>
      </c>
    </row>
    <row r="71" spans="1:16" s="3" customFormat="1" ht="27" customHeight="1">
      <c r="A71" s="1813">
        <v>4</v>
      </c>
      <c r="B71" s="1814"/>
      <c r="C71" s="577"/>
      <c r="D71" s="578"/>
      <c r="E71" s="578"/>
      <c r="F71" s="578"/>
      <c r="G71" s="1654"/>
      <c r="H71" s="577"/>
      <c r="I71" s="578"/>
      <c r="J71" s="578"/>
      <c r="K71" s="578"/>
      <c r="L71" s="1654"/>
      <c r="M71" s="1655"/>
      <c r="N71" s="1656"/>
      <c r="O71" s="189" t="s">
        <v>914</v>
      </c>
    </row>
    <row r="72" spans="1:16" s="3" customFormat="1" ht="27" customHeight="1">
      <c r="A72" s="1813">
        <v>5</v>
      </c>
      <c r="B72" s="1814"/>
      <c r="C72" s="577"/>
      <c r="D72" s="578"/>
      <c r="E72" s="578"/>
      <c r="F72" s="578"/>
      <c r="G72" s="1654"/>
      <c r="H72" s="577"/>
      <c r="I72" s="578"/>
      <c r="J72" s="578"/>
      <c r="K72" s="578"/>
      <c r="L72" s="1654"/>
      <c r="M72" s="1655"/>
      <c r="N72" s="1656"/>
      <c r="O72" s="189" t="s">
        <v>914</v>
      </c>
    </row>
    <row r="73" spans="1:16" s="3" customFormat="1" ht="27" customHeight="1">
      <c r="A73" s="1813">
        <v>6</v>
      </c>
      <c r="B73" s="1814"/>
      <c r="C73" s="577"/>
      <c r="D73" s="578"/>
      <c r="E73" s="578"/>
      <c r="F73" s="578"/>
      <c r="G73" s="1654"/>
      <c r="H73" s="577"/>
      <c r="I73" s="578"/>
      <c r="J73" s="578"/>
      <c r="K73" s="578"/>
      <c r="L73" s="1654"/>
      <c r="M73" s="1655"/>
      <c r="N73" s="1656"/>
      <c r="O73" s="189" t="s">
        <v>914</v>
      </c>
    </row>
    <row r="74" spans="1:16" s="3" customFormat="1" ht="27" customHeight="1">
      <c r="A74" s="1813">
        <v>7</v>
      </c>
      <c r="B74" s="1814"/>
      <c r="C74" s="577"/>
      <c r="D74" s="578"/>
      <c r="E74" s="578"/>
      <c r="F74" s="578"/>
      <c r="G74" s="1654"/>
      <c r="H74" s="577"/>
      <c r="I74" s="578"/>
      <c r="J74" s="578"/>
      <c r="K74" s="578"/>
      <c r="L74" s="1654"/>
      <c r="M74" s="1655"/>
      <c r="N74" s="1656"/>
      <c r="O74" s="189" t="s">
        <v>914</v>
      </c>
    </row>
    <row r="75" spans="1:16" s="3" customFormat="1" ht="27" customHeight="1">
      <c r="A75" s="1813">
        <v>8</v>
      </c>
      <c r="B75" s="1814"/>
      <c r="C75" s="577"/>
      <c r="D75" s="578"/>
      <c r="E75" s="578"/>
      <c r="F75" s="578"/>
      <c r="G75" s="1654"/>
      <c r="H75" s="577"/>
      <c r="I75" s="578"/>
      <c r="J75" s="578"/>
      <c r="K75" s="578"/>
      <c r="L75" s="1654"/>
      <c r="M75" s="1655"/>
      <c r="N75" s="1656"/>
      <c r="O75" s="189" t="s">
        <v>914</v>
      </c>
    </row>
    <row r="76" spans="1:16" s="3" customFormat="1" ht="27" customHeight="1">
      <c r="A76" s="1813">
        <v>9</v>
      </c>
      <c r="B76" s="1814"/>
      <c r="C76" s="577"/>
      <c r="D76" s="578"/>
      <c r="E76" s="578"/>
      <c r="F76" s="578"/>
      <c r="G76" s="1654"/>
      <c r="H76" s="577"/>
      <c r="I76" s="578"/>
      <c r="J76" s="578"/>
      <c r="K76" s="578"/>
      <c r="L76" s="1654"/>
      <c r="M76" s="1655"/>
      <c r="N76" s="1656"/>
      <c r="O76" s="189" t="s">
        <v>914</v>
      </c>
    </row>
    <row r="77" spans="1:16" s="3" customFormat="1" ht="27" customHeight="1">
      <c r="A77" s="1815">
        <v>10</v>
      </c>
      <c r="B77" s="1816"/>
      <c r="C77" s="585"/>
      <c r="D77" s="581"/>
      <c r="E77" s="581"/>
      <c r="F77" s="581"/>
      <c r="G77" s="1817"/>
      <c r="H77" s="1818"/>
      <c r="I77" s="692"/>
      <c r="J77" s="692"/>
      <c r="K77" s="692"/>
      <c r="L77" s="1819"/>
      <c r="M77" s="1820"/>
      <c r="N77" s="1821"/>
      <c r="O77" s="77" t="s">
        <v>914</v>
      </c>
    </row>
    <row r="78" spans="1:16" s="3" customFormat="1" ht="27" customHeight="1">
      <c r="A78" s="1458" t="s">
        <v>933</v>
      </c>
      <c r="B78" s="1822"/>
      <c r="C78" s="1823" t="s">
        <v>930</v>
      </c>
      <c r="D78" s="760"/>
      <c r="E78" s="760"/>
      <c r="F78" s="760"/>
      <c r="G78" s="1824"/>
      <c r="H78" s="1825" t="s">
        <v>931</v>
      </c>
      <c r="I78" s="2630"/>
      <c r="J78" s="2630"/>
      <c r="K78" s="2630"/>
      <c r="L78" s="1822"/>
      <c r="M78" s="1825" t="s">
        <v>932</v>
      </c>
      <c r="N78" s="2630"/>
      <c r="O78" s="2631"/>
      <c r="P78" s="190"/>
    </row>
    <row r="79" spans="1:16" s="3" customFormat="1" ht="27" customHeight="1">
      <c r="A79" s="1842">
        <v>1</v>
      </c>
      <c r="B79" s="1843"/>
      <c r="C79" s="577"/>
      <c r="D79" s="578"/>
      <c r="E79" s="578"/>
      <c r="F79" s="578"/>
      <c r="G79" s="1654"/>
      <c r="H79" s="577"/>
      <c r="I79" s="578"/>
      <c r="J79" s="578"/>
      <c r="K79" s="578"/>
      <c r="L79" s="1654"/>
      <c r="M79" s="1844"/>
      <c r="N79" s="1845"/>
      <c r="O79" s="191" t="s">
        <v>914</v>
      </c>
    </row>
    <row r="80" spans="1:16" s="3" customFormat="1" ht="27" customHeight="1">
      <c r="A80" s="1831">
        <v>2</v>
      </c>
      <c r="B80" s="1832"/>
      <c r="C80" s="577"/>
      <c r="D80" s="578"/>
      <c r="E80" s="578"/>
      <c r="F80" s="578"/>
      <c r="G80" s="1654"/>
      <c r="H80" s="577"/>
      <c r="I80" s="578"/>
      <c r="J80" s="578"/>
      <c r="K80" s="578"/>
      <c r="L80" s="1654"/>
      <c r="M80" s="1655"/>
      <c r="N80" s="1656"/>
      <c r="O80" s="189" t="s">
        <v>914</v>
      </c>
    </row>
    <row r="81" spans="1:15" s="3" customFormat="1" ht="27" customHeight="1">
      <c r="A81" s="1846">
        <v>3</v>
      </c>
      <c r="B81" s="1658"/>
      <c r="C81" s="577"/>
      <c r="D81" s="578"/>
      <c r="E81" s="578"/>
      <c r="F81" s="578"/>
      <c r="G81" s="1654"/>
      <c r="H81" s="577"/>
      <c r="I81" s="578"/>
      <c r="J81" s="578"/>
      <c r="K81" s="578"/>
      <c r="L81" s="1654"/>
      <c r="M81" s="1655"/>
      <c r="N81" s="1656"/>
      <c r="O81" s="189" t="s">
        <v>914</v>
      </c>
    </row>
    <row r="82" spans="1:15" s="3" customFormat="1" ht="27" customHeight="1">
      <c r="A82" s="1657">
        <v>4</v>
      </c>
      <c r="B82" s="1658"/>
      <c r="C82" s="577"/>
      <c r="D82" s="578"/>
      <c r="E82" s="578"/>
      <c r="F82" s="578"/>
      <c r="G82" s="1654"/>
      <c r="H82" s="577"/>
      <c r="I82" s="578"/>
      <c r="J82" s="578"/>
      <c r="K82" s="578"/>
      <c r="L82" s="1654"/>
      <c r="M82" s="1655"/>
      <c r="N82" s="1656"/>
      <c r="O82" s="189" t="s">
        <v>914</v>
      </c>
    </row>
    <row r="83" spans="1:15" s="3" customFormat="1" ht="27" customHeight="1">
      <c r="A83" s="1657">
        <v>5</v>
      </c>
      <c r="B83" s="1658"/>
      <c r="C83" s="577"/>
      <c r="D83" s="578"/>
      <c r="E83" s="578"/>
      <c r="F83" s="578"/>
      <c r="G83" s="1654"/>
      <c r="H83" s="577"/>
      <c r="I83" s="578"/>
      <c r="J83" s="578"/>
      <c r="K83" s="578"/>
      <c r="L83" s="1654"/>
      <c r="M83" s="1655"/>
      <c r="N83" s="1656"/>
      <c r="O83" s="189" t="s">
        <v>914</v>
      </c>
    </row>
    <row r="84" spans="1:15" s="3" customFormat="1" ht="27" customHeight="1">
      <c r="A84" s="1657">
        <v>6</v>
      </c>
      <c r="B84" s="1658"/>
      <c r="C84" s="577"/>
      <c r="D84" s="578"/>
      <c r="E84" s="578"/>
      <c r="F84" s="578"/>
      <c r="G84" s="1654"/>
      <c r="H84" s="577"/>
      <c r="I84" s="578"/>
      <c r="J84" s="578"/>
      <c r="K84" s="578"/>
      <c r="L84" s="1654"/>
      <c r="M84" s="1655"/>
      <c r="N84" s="1656"/>
      <c r="O84" s="189" t="s">
        <v>914</v>
      </c>
    </row>
    <row r="85" spans="1:15" s="3" customFormat="1" ht="27" customHeight="1">
      <c r="A85" s="1657">
        <v>7</v>
      </c>
      <c r="B85" s="1658"/>
      <c r="C85" s="577"/>
      <c r="D85" s="578"/>
      <c r="E85" s="578"/>
      <c r="F85" s="578"/>
      <c r="G85" s="1654"/>
      <c r="H85" s="577"/>
      <c r="I85" s="578"/>
      <c r="J85" s="578"/>
      <c r="K85" s="578"/>
      <c r="L85" s="1654"/>
      <c r="M85" s="1655"/>
      <c r="N85" s="1656"/>
      <c r="O85" s="189" t="s">
        <v>914</v>
      </c>
    </row>
    <row r="86" spans="1:15" s="3" customFormat="1" ht="27" customHeight="1">
      <c r="A86" s="1813">
        <v>8</v>
      </c>
      <c r="B86" s="1814"/>
      <c r="C86" s="577"/>
      <c r="D86" s="578"/>
      <c r="E86" s="578"/>
      <c r="F86" s="578"/>
      <c r="G86" s="1654"/>
      <c r="H86" s="577"/>
      <c r="I86" s="578"/>
      <c r="J86" s="578"/>
      <c r="K86" s="578"/>
      <c r="L86" s="1654"/>
      <c r="M86" s="1655"/>
      <c r="N86" s="1656"/>
      <c r="O86" s="189" t="s">
        <v>914</v>
      </c>
    </row>
    <row r="87" spans="1:15" s="3" customFormat="1" ht="27" customHeight="1">
      <c r="A87" s="1831">
        <v>9</v>
      </c>
      <c r="B87" s="1832"/>
      <c r="C87" s="577"/>
      <c r="D87" s="578"/>
      <c r="E87" s="578"/>
      <c r="F87" s="578"/>
      <c r="G87" s="1654"/>
      <c r="H87" s="577"/>
      <c r="I87" s="578"/>
      <c r="J87" s="578"/>
      <c r="K87" s="578"/>
      <c r="L87" s="1654"/>
      <c r="M87" s="1655"/>
      <c r="N87" s="1656"/>
      <c r="O87" s="189" t="s">
        <v>914</v>
      </c>
    </row>
    <row r="88" spans="1:15" s="3" customFormat="1" ht="27" customHeight="1">
      <c r="A88" s="1815">
        <v>10</v>
      </c>
      <c r="B88" s="1816"/>
      <c r="C88" s="585"/>
      <c r="D88" s="581"/>
      <c r="E88" s="581"/>
      <c r="F88" s="581"/>
      <c r="G88" s="1817"/>
      <c r="H88" s="585"/>
      <c r="I88" s="581"/>
      <c r="J88" s="581"/>
      <c r="K88" s="581"/>
      <c r="L88" s="1817"/>
      <c r="M88" s="1833"/>
      <c r="N88" s="1834"/>
      <c r="O88" s="192" t="s">
        <v>914</v>
      </c>
    </row>
    <row r="89" spans="1:15" s="3" customFormat="1" ht="30" customHeight="1">
      <c r="A89" s="1835" t="s">
        <v>934</v>
      </c>
      <c r="B89" s="1453"/>
      <c r="C89" s="1453"/>
      <c r="D89" s="1453"/>
      <c r="E89" s="1453"/>
      <c r="F89" s="1453"/>
      <c r="G89" s="1453"/>
      <c r="H89" s="1453"/>
      <c r="I89" s="1453"/>
      <c r="J89" s="1453"/>
      <c r="K89" s="1453"/>
      <c r="L89" s="1836"/>
      <c r="M89" s="1837">
        <f>SUM(M68:N77)</f>
        <v>0</v>
      </c>
      <c r="N89" s="1838"/>
      <c r="O89" s="341" t="s">
        <v>914</v>
      </c>
    </row>
    <row r="90" spans="1:15" s="3" customFormat="1" ht="30" customHeight="1">
      <c r="A90" s="720" t="s">
        <v>935</v>
      </c>
      <c r="B90" s="808"/>
      <c r="C90" s="808"/>
      <c r="D90" s="808"/>
      <c r="E90" s="808"/>
      <c r="F90" s="808"/>
      <c r="G90" s="808"/>
      <c r="H90" s="808"/>
      <c r="I90" s="808"/>
      <c r="J90" s="808"/>
      <c r="K90" s="808"/>
      <c r="L90" s="1828"/>
      <c r="M90" s="1829">
        <f>SUM(M79:N88)</f>
        <v>0</v>
      </c>
      <c r="N90" s="1830"/>
      <c r="O90" s="193" t="s">
        <v>914</v>
      </c>
    </row>
    <row r="91" spans="1:15" s="3" customFormat="1" ht="21" customHeight="1">
      <c r="A91" s="64" t="s">
        <v>936</v>
      </c>
      <c r="N91" s="3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1"/>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heetViews>
  <sheetFormatPr defaultColWidth="9" defaultRowHeight="13.5" outlineLevelRow="1"/>
  <cols>
    <col min="1" max="1" width="0.875" style="215" customWidth="1"/>
    <col min="2" max="2" width="15.375" style="215" customWidth="1"/>
    <col min="3" max="3" width="16.5" style="215" customWidth="1"/>
    <col min="4" max="4" width="3.875" style="215" customWidth="1"/>
    <col min="5" max="5" width="16.5" style="215" customWidth="1"/>
    <col min="6" max="7" width="15" style="215" customWidth="1"/>
    <col min="8" max="8" width="6.875" style="215" customWidth="1"/>
    <col min="9" max="9" width="4.375" style="215" customWidth="1"/>
    <col min="10" max="10" width="6.875" style="215" customWidth="1"/>
    <col min="11" max="11" width="2.5" style="215" customWidth="1"/>
    <col min="12" max="16384" width="9" style="215"/>
  </cols>
  <sheetData>
    <row r="1" spans="1:11" s="3" customFormat="1" ht="12" customHeight="1">
      <c r="C1" s="32"/>
      <c r="H1" s="497" t="s">
        <v>937</v>
      </c>
      <c r="I1" s="497"/>
      <c r="J1" s="497"/>
      <c r="K1" s="497"/>
    </row>
    <row r="2" spans="1:11" s="3" customFormat="1" ht="12" customHeight="1">
      <c r="C2" s="32"/>
      <c r="H2" s="2050" t="s">
        <v>938</v>
      </c>
      <c r="I2" s="2050"/>
      <c r="J2" s="2050"/>
      <c r="K2" s="2050"/>
    </row>
    <row r="3" spans="1:11" s="3" customFormat="1" ht="12" customHeight="1">
      <c r="C3" s="32"/>
      <c r="H3" s="1774">
        <f>'申請書・総括票（共通）'!L3</f>
        <v>0</v>
      </c>
      <c r="I3" s="1774"/>
      <c r="J3" s="1774"/>
      <c r="K3" s="1774"/>
    </row>
    <row r="4" spans="1:11" s="3" customFormat="1" ht="12" customHeight="1">
      <c r="C4" s="32"/>
      <c r="H4" s="35"/>
      <c r="K4" s="73"/>
    </row>
    <row r="5" spans="1:11" s="3" customFormat="1" ht="30" customHeight="1">
      <c r="A5" s="1974" t="s">
        <v>939</v>
      </c>
      <c r="B5" s="1975"/>
      <c r="C5" s="1975"/>
      <c r="D5" s="1975"/>
      <c r="E5" s="1975"/>
      <c r="F5" s="1975"/>
      <c r="G5" s="1975"/>
      <c r="H5" s="1975"/>
      <c r="I5" s="1975"/>
      <c r="J5" s="1975"/>
      <c r="K5" s="1975"/>
    </row>
    <row r="6" spans="1:11" s="3" customFormat="1" ht="11.25" customHeight="1">
      <c r="A6" s="203"/>
      <c r="B6" s="203"/>
      <c r="C6" s="203"/>
      <c r="D6" s="203"/>
      <c r="E6" s="203"/>
      <c r="F6" s="203"/>
      <c r="G6" s="203"/>
      <c r="H6" s="203"/>
      <c r="I6" s="203"/>
      <c r="J6" s="203"/>
      <c r="K6" s="203"/>
    </row>
    <row r="7" spans="1:11" s="3" customFormat="1" ht="45" customHeight="1">
      <c r="A7" s="512" t="s">
        <v>940</v>
      </c>
      <c r="B7" s="548"/>
      <c r="C7" s="1976">
        <f>'申請書・総括票（共通）'!C19</f>
        <v>0</v>
      </c>
      <c r="D7" s="2632"/>
      <c r="E7" s="2632"/>
      <c r="F7" s="2632"/>
      <c r="G7" s="2632"/>
      <c r="H7" s="2632"/>
      <c r="I7" s="2632"/>
      <c r="J7" s="2632"/>
      <c r="K7" s="70"/>
    </row>
    <row r="8" spans="1:11" s="3" customFormat="1" ht="26.25" customHeight="1">
      <c r="A8" s="1979" t="s">
        <v>592</v>
      </c>
      <c r="B8" s="1980"/>
      <c r="C8" s="1976">
        <f>'申請書・総括票（共通）'!B43</f>
        <v>0</v>
      </c>
      <c r="D8" s="2632"/>
      <c r="E8" s="2632"/>
      <c r="F8" s="2634"/>
      <c r="G8" s="204" t="s">
        <v>593</v>
      </c>
      <c r="H8" s="1983">
        <f>'申請書・総括票（共通）'!A43</f>
        <v>1005</v>
      </c>
      <c r="I8" s="2635"/>
      <c r="J8" s="2636"/>
      <c r="K8" s="205"/>
    </row>
    <row r="9" spans="1:11" s="3" customFormat="1" ht="26.25" customHeight="1">
      <c r="A9" s="1981"/>
      <c r="B9" s="1982"/>
      <c r="C9" s="1976"/>
      <c r="D9" s="2632"/>
      <c r="E9" s="2632"/>
      <c r="F9" s="2634"/>
      <c r="G9" s="206" t="s">
        <v>941</v>
      </c>
      <c r="H9" s="1983"/>
      <c r="I9" s="2635"/>
      <c r="J9" s="2636"/>
      <c r="K9" s="207"/>
    </row>
    <row r="10" spans="1:11" s="3" customFormat="1" ht="15" customHeight="1">
      <c r="K10" s="33"/>
    </row>
    <row r="11" spans="1:11" s="3" customFormat="1" ht="18.75" customHeight="1">
      <c r="B11" s="44" t="s">
        <v>942</v>
      </c>
      <c r="K11" s="33"/>
    </row>
    <row r="12" spans="1:11" s="3" customFormat="1" ht="5.25" customHeight="1">
      <c r="K12" s="33"/>
    </row>
    <row r="13" spans="1:11" s="3" customFormat="1" ht="27" customHeight="1">
      <c r="A13" s="208"/>
      <c r="B13" s="832" t="s">
        <v>943</v>
      </c>
      <c r="C13" s="832"/>
      <c r="D13" s="1451"/>
      <c r="E13" s="209" t="s">
        <v>944</v>
      </c>
      <c r="F13" s="485"/>
      <c r="G13" s="2637" t="s">
        <v>945</v>
      </c>
      <c r="H13" s="2637"/>
      <c r="I13" s="2637"/>
      <c r="J13" s="2638"/>
      <c r="K13" s="70"/>
    </row>
    <row r="14" spans="1:11" s="3" customFormat="1" ht="27" customHeight="1">
      <c r="A14" s="210"/>
      <c r="B14" s="834"/>
      <c r="C14" s="834"/>
      <c r="D14" s="1372"/>
      <c r="E14" s="209" t="s">
        <v>946</v>
      </c>
      <c r="F14" s="485"/>
      <c r="G14" s="2637" t="s">
        <v>945</v>
      </c>
      <c r="H14" s="2637"/>
      <c r="I14" s="2637"/>
      <c r="J14" s="2638"/>
      <c r="K14" s="70"/>
    </row>
    <row r="15" spans="1:11" s="3" customFormat="1" ht="27" customHeight="1">
      <c r="A15" s="211"/>
      <c r="B15" s="836"/>
      <c r="C15" s="836"/>
      <c r="D15" s="1463"/>
      <c r="E15" s="209" t="s">
        <v>947</v>
      </c>
      <c r="F15" s="485"/>
      <c r="G15" s="2637" t="s">
        <v>945</v>
      </c>
      <c r="H15" s="2637"/>
      <c r="I15" s="2637"/>
      <c r="J15" s="2637"/>
      <c r="K15" s="70"/>
    </row>
    <row r="16" spans="1:11" s="3" customFormat="1" ht="21" customHeight="1">
      <c r="A16" s="210"/>
      <c r="B16" s="832" t="s">
        <v>948</v>
      </c>
      <c r="C16" s="832"/>
      <c r="D16" s="1451"/>
      <c r="E16" s="2639"/>
      <c r="F16" s="2640"/>
      <c r="G16" s="2640"/>
      <c r="H16" s="2640"/>
      <c r="I16" s="2640"/>
      <c r="J16" s="2641"/>
      <c r="K16" s="55"/>
    </row>
    <row r="17" spans="1:21" s="3" customFormat="1" ht="27" customHeight="1">
      <c r="A17" s="208" t="s">
        <v>949</v>
      </c>
      <c r="B17" s="832" t="s">
        <v>950</v>
      </c>
      <c r="C17" s="832"/>
      <c r="D17" s="1451"/>
      <c r="E17" s="2639"/>
      <c r="F17" s="2640"/>
      <c r="G17" s="2640"/>
      <c r="H17" s="2640"/>
      <c r="I17" s="2640"/>
      <c r="J17" s="2641"/>
      <c r="K17" s="54"/>
    </row>
    <row r="18" spans="1:21" s="3" customFormat="1" ht="69" customHeight="1">
      <c r="A18" s="1969"/>
      <c r="B18" s="1971" t="s">
        <v>951</v>
      </c>
      <c r="C18" s="1972"/>
      <c r="D18" s="1973"/>
      <c r="E18" s="658"/>
      <c r="F18" s="2507"/>
      <c r="G18" s="2507"/>
      <c r="H18" s="2507"/>
      <c r="I18" s="2507"/>
      <c r="J18" s="2633"/>
      <c r="K18" s="212"/>
    </row>
    <row r="19" spans="1:21" s="3" customFormat="1" ht="45.75" customHeight="1">
      <c r="A19" s="1969"/>
      <c r="B19" s="1971" t="s">
        <v>952</v>
      </c>
      <c r="C19" s="1972"/>
      <c r="D19" s="1973"/>
      <c r="E19" s="658"/>
      <c r="F19" s="2507"/>
      <c r="G19" s="2507"/>
      <c r="H19" s="2507"/>
      <c r="I19" s="2507"/>
      <c r="J19" s="2633"/>
      <c r="K19" s="55"/>
      <c r="M19" s="1970"/>
      <c r="N19" s="587"/>
      <c r="O19" s="587"/>
      <c r="P19" s="587"/>
      <c r="Q19" s="587"/>
      <c r="R19" s="587"/>
      <c r="S19" s="587"/>
      <c r="T19" s="587"/>
      <c r="U19" s="587"/>
    </row>
    <row r="20" spans="1:21" s="3" customFormat="1" ht="69" customHeight="1">
      <c r="A20" s="213"/>
      <c r="B20" s="1971" t="s">
        <v>953</v>
      </c>
      <c r="C20" s="1972"/>
      <c r="D20" s="1973"/>
      <c r="E20" s="658"/>
      <c r="F20" s="2507"/>
      <c r="G20" s="2507"/>
      <c r="H20" s="2507"/>
      <c r="I20" s="2507"/>
      <c r="J20" s="2633"/>
      <c r="K20" s="212"/>
    </row>
    <row r="21" spans="1:21" s="3" customFormat="1" ht="27" customHeight="1">
      <c r="A21" s="208" t="s">
        <v>954</v>
      </c>
      <c r="B21" s="832" t="s">
        <v>955</v>
      </c>
      <c r="C21" s="832"/>
      <c r="D21" s="1451"/>
      <c r="E21" s="2639"/>
      <c r="F21" s="2640"/>
      <c r="G21" s="2640"/>
      <c r="H21" s="2640"/>
      <c r="I21" s="2640"/>
      <c r="J21" s="2641"/>
      <c r="K21" s="214"/>
      <c r="M21" s="1970"/>
      <c r="N21" s="587"/>
      <c r="O21" s="587"/>
      <c r="P21" s="587"/>
      <c r="Q21" s="587"/>
      <c r="R21" s="587"/>
      <c r="S21" s="587"/>
      <c r="T21" s="587"/>
      <c r="U21" s="587"/>
    </row>
    <row r="22" spans="1:21" s="3" customFormat="1" ht="69" customHeight="1">
      <c r="A22" s="211"/>
      <c r="B22" s="1971" t="s">
        <v>956</v>
      </c>
      <c r="C22" s="1972"/>
      <c r="D22" s="1973"/>
      <c r="E22" s="658"/>
      <c r="F22" s="2507"/>
      <c r="G22" s="2507"/>
      <c r="H22" s="2507"/>
      <c r="I22" s="2507"/>
      <c r="J22" s="2633"/>
      <c r="K22" s="212"/>
    </row>
    <row r="23" spans="1:21" s="3" customFormat="1" ht="45" customHeight="1">
      <c r="A23" s="358"/>
      <c r="B23" s="2652" t="s">
        <v>957</v>
      </c>
      <c r="C23" s="2504"/>
      <c r="D23" s="2505"/>
      <c r="E23" s="2653" t="s">
        <v>958</v>
      </c>
      <c r="F23" s="2653"/>
      <c r="G23" s="2654"/>
      <c r="H23" s="2056"/>
      <c r="I23" s="2655"/>
      <c r="J23" s="2656"/>
      <c r="K23" s="212"/>
    </row>
    <row r="24" spans="1:21" s="3" customFormat="1" ht="63" customHeight="1">
      <c r="A24" s="358"/>
      <c r="B24" s="2052"/>
      <c r="C24" s="834"/>
      <c r="D24" s="1372"/>
      <c r="E24" s="2089" t="s">
        <v>959</v>
      </c>
      <c r="F24" s="2653"/>
      <c r="G24" s="2653"/>
      <c r="H24" s="2653"/>
      <c r="I24" s="2653"/>
      <c r="J24" s="2654"/>
      <c r="K24" s="212"/>
    </row>
    <row r="25" spans="1:21" s="3" customFormat="1" ht="30.75" customHeight="1">
      <c r="A25" s="358"/>
      <c r="B25" s="2052"/>
      <c r="C25" s="834"/>
      <c r="D25" s="1372"/>
      <c r="E25" s="359"/>
      <c r="F25" s="2059" t="s">
        <v>960</v>
      </c>
      <c r="G25" s="2657"/>
      <c r="H25" s="2657"/>
      <c r="I25" s="2657"/>
      <c r="J25" s="2658"/>
      <c r="K25" s="212"/>
    </row>
    <row r="26" spans="1:21" s="3" customFormat="1" ht="30.75" customHeight="1">
      <c r="A26" s="358"/>
      <c r="B26" s="2052"/>
      <c r="C26" s="834"/>
      <c r="D26" s="1372"/>
      <c r="E26" s="359"/>
      <c r="F26" s="2059" t="s">
        <v>961</v>
      </c>
      <c r="G26" s="2657"/>
      <c r="H26" s="2657"/>
      <c r="I26" s="2657"/>
      <c r="J26" s="2658"/>
      <c r="K26" s="212"/>
    </row>
    <row r="27" spans="1:21" s="3" customFormat="1" ht="30.75" customHeight="1">
      <c r="A27" s="358"/>
      <c r="B27" s="2052"/>
      <c r="C27" s="834"/>
      <c r="D27" s="1372"/>
      <c r="E27" s="359"/>
      <c r="F27" s="2059" t="s">
        <v>962</v>
      </c>
      <c r="G27" s="2657"/>
      <c r="H27" s="2657"/>
      <c r="I27" s="2657"/>
      <c r="J27" s="2658"/>
      <c r="K27" s="212"/>
    </row>
    <row r="28" spans="1:21" s="3" customFormat="1" ht="47.25" customHeight="1">
      <c r="A28" s="358"/>
      <c r="B28" s="2053"/>
      <c r="C28" s="1374"/>
      <c r="D28" s="1375"/>
      <c r="E28" s="360"/>
      <c r="F28" s="2062"/>
      <c r="G28" s="2062"/>
      <c r="H28" s="2062"/>
      <c r="I28" s="2062"/>
      <c r="J28" s="2062"/>
      <c r="K28" s="212"/>
    </row>
    <row r="31" spans="1:21" ht="13.35" customHeight="1">
      <c r="B31" s="216" t="s">
        <v>963</v>
      </c>
      <c r="G31" s="217"/>
      <c r="H31" s="2035" t="s">
        <v>964</v>
      </c>
      <c r="I31" s="2035"/>
      <c r="J31" s="2035"/>
      <c r="K31" s="2035"/>
    </row>
    <row r="32" spans="1:21">
      <c r="G32" s="217"/>
      <c r="H32" s="2036">
        <f>'申請書・総括票（共通）'!L3</f>
        <v>0</v>
      </c>
      <c r="I32" s="2036"/>
      <c r="J32" s="2036"/>
      <c r="K32" s="2036"/>
    </row>
    <row r="33" spans="1:26" ht="15" customHeight="1"/>
    <row r="34" spans="1:26" ht="22.5" customHeight="1">
      <c r="B34" s="2033" t="s">
        <v>965</v>
      </c>
      <c r="C34" s="2033"/>
      <c r="D34" s="2033"/>
      <c r="E34" s="2033"/>
      <c r="F34" s="2033"/>
      <c r="G34" s="2033"/>
      <c r="H34" s="2033"/>
      <c r="I34" s="2033"/>
      <c r="J34" s="2033"/>
    </row>
    <row r="36" spans="1:26" s="222" customFormat="1" ht="18.75" customHeight="1">
      <c r="A36" s="218"/>
      <c r="B36" s="218"/>
      <c r="C36" s="218"/>
      <c r="D36" s="218"/>
      <c r="E36" s="218"/>
      <c r="F36" s="218"/>
      <c r="G36" s="219"/>
      <c r="H36" s="219"/>
      <c r="I36" s="219"/>
      <c r="J36" s="2049"/>
      <c r="K36" s="2049"/>
      <c r="L36" s="2049"/>
      <c r="M36" s="220"/>
      <c r="N36" s="2011"/>
      <c r="O36" s="2011"/>
      <c r="P36" s="2011"/>
      <c r="Q36" s="2011"/>
      <c r="R36" s="221"/>
      <c r="V36" s="220"/>
      <c r="W36" s="220"/>
      <c r="X36" s="220"/>
      <c r="Y36" s="220"/>
      <c r="Z36" s="221"/>
    </row>
    <row r="37" spans="1:26" ht="41.25" customHeight="1">
      <c r="B37" s="286" t="s">
        <v>940</v>
      </c>
      <c r="C37" s="2034">
        <f>'申請書・総括票（共通）'!C19</f>
        <v>0</v>
      </c>
      <c r="D37" s="2642"/>
      <c r="E37" s="2642"/>
      <c r="F37" s="2642"/>
      <c r="G37" s="2642"/>
      <c r="H37" s="2642"/>
      <c r="I37" s="2642"/>
      <c r="J37" s="2643"/>
    </row>
    <row r="38" spans="1:26" ht="27.75" customHeight="1">
      <c r="B38" s="2644" t="s">
        <v>966</v>
      </c>
      <c r="C38" s="2645">
        <f>'申請書・総括票（共通）'!B43</f>
        <v>0</v>
      </c>
      <c r="D38" s="2646"/>
      <c r="E38" s="2646"/>
      <c r="F38" s="2647"/>
      <c r="G38" s="204" t="s">
        <v>593</v>
      </c>
      <c r="H38" s="1899">
        <f>'申請書・総括票（共通）'!A43</f>
        <v>1005</v>
      </c>
      <c r="I38" s="2648"/>
      <c r="J38" s="2649"/>
    </row>
    <row r="39" spans="1:26" ht="27.75" customHeight="1">
      <c r="B39" s="2038"/>
      <c r="C39" s="2042"/>
      <c r="D39" s="2043"/>
      <c r="E39" s="2043"/>
      <c r="F39" s="2044"/>
      <c r="G39" s="206" t="s">
        <v>941</v>
      </c>
      <c r="H39" s="2046"/>
      <c r="I39" s="2650"/>
      <c r="J39" s="2651"/>
    </row>
    <row r="40" spans="1:26" ht="15" customHeight="1"/>
    <row r="41" spans="1:26" ht="15" customHeight="1"/>
    <row r="42" spans="1:26" ht="15" customHeight="1">
      <c r="B42" s="215" t="s">
        <v>967</v>
      </c>
    </row>
    <row r="43" spans="1:26" ht="6.6" customHeight="1" thickBot="1"/>
    <row r="44" spans="1:26" ht="33.75" customHeight="1">
      <c r="B44" s="223" t="s">
        <v>968</v>
      </c>
      <c r="C44" s="1998">
        <f>個票ｰ1005!B235</f>
        <v>0</v>
      </c>
      <c r="D44" s="1999"/>
      <c r="E44" s="1999"/>
      <c r="F44" s="2000"/>
      <c r="G44" s="224" t="s">
        <v>969</v>
      </c>
      <c r="H44" s="2006">
        <v>1</v>
      </c>
      <c r="I44" s="2007"/>
      <c r="J44" s="2008"/>
    </row>
    <row r="45" spans="1:26" ht="30" customHeight="1">
      <c r="B45" s="285" t="s">
        <v>970</v>
      </c>
      <c r="C45" s="1992" t="s">
        <v>971</v>
      </c>
      <c r="D45" s="1993"/>
      <c r="E45" s="1993"/>
      <c r="F45" s="1993"/>
      <c r="G45" s="1993"/>
      <c r="H45" s="1993"/>
      <c r="I45" s="1993"/>
      <c r="J45" s="1994"/>
    </row>
    <row r="46" spans="1:26" ht="30" customHeight="1">
      <c r="B46" s="486" t="s">
        <v>972</v>
      </c>
      <c r="C46" s="2659"/>
      <c r="D46" s="2660"/>
      <c r="E46" s="2660"/>
      <c r="F46" s="2660"/>
      <c r="G46" s="2660"/>
      <c r="H46" s="2660"/>
      <c r="I46" s="2660"/>
      <c r="J46" s="2661"/>
    </row>
    <row r="47" spans="1:26" ht="30" customHeight="1">
      <c r="B47" s="282" t="s">
        <v>973</v>
      </c>
      <c r="C47" s="1950"/>
      <c r="D47" s="2009"/>
      <c r="E47" s="2009"/>
      <c r="F47" s="2009"/>
      <c r="G47" s="2009"/>
      <c r="H47" s="2009"/>
      <c r="I47" s="2009"/>
      <c r="J47" s="2010"/>
    </row>
    <row r="48" spans="1:26" ht="14.25" customHeight="1">
      <c r="B48" s="1968" t="s">
        <v>974</v>
      </c>
      <c r="C48" s="1932" t="s">
        <v>975</v>
      </c>
      <c r="D48" s="2001"/>
      <c r="E48" s="2002"/>
      <c r="F48" s="1932" t="s">
        <v>976</v>
      </c>
      <c r="G48" s="2001"/>
      <c r="H48" s="2001"/>
      <c r="I48" s="2001"/>
      <c r="J48" s="2003"/>
    </row>
    <row r="49" spans="2:10" ht="34.5" customHeight="1">
      <c r="B49" s="1968"/>
      <c r="C49" s="194"/>
      <c r="D49" s="487" t="s">
        <v>380</v>
      </c>
      <c r="E49" s="194"/>
      <c r="F49" s="1995"/>
      <c r="G49" s="1996"/>
      <c r="H49" s="1996"/>
      <c r="I49" s="1996"/>
      <c r="J49" s="1997"/>
    </row>
    <row r="50" spans="2:10" ht="34.5" customHeight="1">
      <c r="B50" s="1968"/>
      <c r="C50" s="194"/>
      <c r="D50" s="225" t="s">
        <v>380</v>
      </c>
      <c r="E50" s="194"/>
      <c r="F50" s="1924"/>
      <c r="G50" s="2004"/>
      <c r="H50" s="2004"/>
      <c r="I50" s="2004"/>
      <c r="J50" s="2005"/>
    </row>
    <row r="51" spans="2:10" ht="34.5" customHeight="1">
      <c r="B51" s="1968"/>
      <c r="C51" s="194"/>
      <c r="D51" s="225" t="s">
        <v>380</v>
      </c>
      <c r="E51" s="194"/>
      <c r="F51" s="1924"/>
      <c r="G51" s="2004"/>
      <c r="H51" s="2004"/>
      <c r="I51" s="2004"/>
      <c r="J51" s="2005"/>
    </row>
    <row r="52" spans="2:10" ht="34.5" customHeight="1">
      <c r="B52" s="1968"/>
      <c r="C52" s="194"/>
      <c r="D52" s="225" t="s">
        <v>380</v>
      </c>
      <c r="E52" s="194"/>
      <c r="F52" s="1924"/>
      <c r="G52" s="2004"/>
      <c r="H52" s="2004"/>
      <c r="I52" s="2004"/>
      <c r="J52" s="2005"/>
    </row>
    <row r="53" spans="2:10" ht="34.5" customHeight="1">
      <c r="B53" s="1968"/>
      <c r="C53" s="194"/>
      <c r="D53" s="226" t="s">
        <v>380</v>
      </c>
      <c r="E53" s="194"/>
      <c r="F53" s="2012"/>
      <c r="G53" s="2013"/>
      <c r="H53" s="2013"/>
      <c r="I53" s="2013"/>
      <c r="J53" s="2014"/>
    </row>
    <row r="54" spans="2:10" ht="15" customHeight="1">
      <c r="B54" s="2665" t="s">
        <v>977</v>
      </c>
      <c r="C54" s="1932" t="s">
        <v>975</v>
      </c>
      <c r="D54" s="2001"/>
      <c r="E54" s="2002"/>
      <c r="F54" s="1932" t="s">
        <v>978</v>
      </c>
      <c r="G54" s="2001"/>
      <c r="H54" s="2001"/>
      <c r="I54" s="2001"/>
      <c r="J54" s="2003"/>
    </row>
    <row r="55" spans="2:10" ht="31.5" customHeight="1">
      <c r="B55" s="1909"/>
      <c r="C55" s="195"/>
      <c r="D55" s="227" t="s">
        <v>979</v>
      </c>
      <c r="E55" s="196"/>
      <c r="F55" s="1934"/>
      <c r="G55" s="1934"/>
      <c r="H55" s="1935"/>
      <c r="I55" s="1935"/>
      <c r="J55" s="1936"/>
    </row>
    <row r="56" spans="2:10" ht="31.5" customHeight="1">
      <c r="B56" s="1909"/>
      <c r="C56" s="197"/>
      <c r="D56" s="228" t="s">
        <v>979</v>
      </c>
      <c r="E56" s="198"/>
      <c r="F56" s="1923"/>
      <c r="G56" s="1923"/>
      <c r="H56" s="1924"/>
      <c r="I56" s="1924"/>
      <c r="J56" s="1925"/>
    </row>
    <row r="57" spans="2:10" ht="31.5" customHeight="1">
      <c r="B57" s="1909"/>
      <c r="C57" s="197"/>
      <c r="D57" s="228" t="s">
        <v>979</v>
      </c>
      <c r="E57" s="198"/>
      <c r="F57" s="1923"/>
      <c r="G57" s="1923"/>
      <c r="H57" s="1924"/>
      <c r="I57" s="1924"/>
      <c r="J57" s="1925"/>
    </row>
    <row r="58" spans="2:10" ht="31.5" customHeight="1">
      <c r="B58" s="1909"/>
      <c r="C58" s="197"/>
      <c r="D58" s="228" t="s">
        <v>979</v>
      </c>
      <c r="E58" s="198"/>
      <c r="F58" s="1923"/>
      <c r="G58" s="1923"/>
      <c r="H58" s="1924"/>
      <c r="I58" s="1924"/>
      <c r="J58" s="1925"/>
    </row>
    <row r="59" spans="2:10" ht="31.5" customHeight="1">
      <c r="B59" s="1930"/>
      <c r="C59" s="199"/>
      <c r="D59" s="229" t="s">
        <v>979</v>
      </c>
      <c r="E59" s="200"/>
      <c r="F59" s="1958"/>
      <c r="G59" s="1958"/>
      <c r="H59" s="1959"/>
      <c r="I59" s="1959"/>
      <c r="J59" s="1960"/>
    </row>
    <row r="60" spans="2:10" ht="15" customHeight="1">
      <c r="B60" s="2335" t="s">
        <v>980</v>
      </c>
      <c r="C60" s="1911" t="s">
        <v>981</v>
      </c>
      <c r="D60" s="1912"/>
      <c r="E60" s="1913"/>
      <c r="F60" s="2336" t="s">
        <v>982</v>
      </c>
      <c r="G60" s="2337"/>
      <c r="H60" s="2337"/>
      <c r="I60" s="2337"/>
      <c r="J60" s="2338"/>
    </row>
    <row r="61" spans="2:10" ht="30" customHeight="1">
      <c r="B61" s="1909"/>
      <c r="C61" s="197"/>
      <c r="D61" s="228" t="s">
        <v>979</v>
      </c>
      <c r="E61" s="194"/>
      <c r="F61" s="2662"/>
      <c r="G61" s="2662"/>
      <c r="H61" s="2663"/>
      <c r="I61" s="2663"/>
      <c r="J61" s="2664"/>
    </row>
    <row r="62" spans="2:10" ht="30" customHeight="1">
      <c r="B62" s="1909"/>
      <c r="C62" s="197"/>
      <c r="D62" s="228" t="s">
        <v>979</v>
      </c>
      <c r="E62" s="194"/>
      <c r="F62" s="1923"/>
      <c r="G62" s="1923"/>
      <c r="H62" s="1924"/>
      <c r="I62" s="1924"/>
      <c r="J62" s="1925"/>
    </row>
    <row r="63" spans="2:10" ht="30" customHeight="1">
      <c r="B63" s="1909"/>
      <c r="C63" s="197"/>
      <c r="D63" s="228" t="s">
        <v>979</v>
      </c>
      <c r="E63" s="194"/>
      <c r="F63" s="1923"/>
      <c r="G63" s="1923"/>
      <c r="H63" s="1924"/>
      <c r="I63" s="1924"/>
      <c r="J63" s="1925"/>
    </row>
    <row r="64" spans="2:10" ht="30" customHeight="1" thickBot="1">
      <c r="B64" s="1910"/>
      <c r="C64" s="201"/>
      <c r="D64" s="230" t="s">
        <v>979</v>
      </c>
      <c r="E64" s="202"/>
      <c r="F64" s="1926"/>
      <c r="G64" s="1926"/>
      <c r="H64" s="1927"/>
      <c r="I64" s="1927"/>
      <c r="J64" s="1928"/>
    </row>
    <row r="65" spans="1:26" s="222" customFormat="1" ht="18.75" customHeight="1" thickBot="1">
      <c r="A65" s="218"/>
      <c r="B65" s="231"/>
      <c r="C65" s="218"/>
      <c r="D65" s="218"/>
      <c r="E65" s="218"/>
      <c r="F65" s="218"/>
      <c r="G65" s="219"/>
      <c r="H65" s="219"/>
      <c r="I65" s="219"/>
      <c r="J65" s="219"/>
      <c r="K65" s="219"/>
      <c r="L65" s="219"/>
      <c r="M65" s="220"/>
      <c r="N65" s="2011"/>
      <c r="O65" s="2011"/>
      <c r="P65" s="2011"/>
      <c r="Q65" s="2011"/>
      <c r="R65" s="221"/>
      <c r="V65" s="220"/>
      <c r="W65" s="220"/>
      <c r="X65" s="220"/>
      <c r="Y65" s="220"/>
      <c r="Z65" s="221"/>
    </row>
    <row r="66" spans="1:26" ht="18.75" customHeight="1">
      <c r="B66" s="2015" t="s">
        <v>983</v>
      </c>
      <c r="C66" s="2017"/>
      <c r="D66" s="2018"/>
      <c r="E66" s="2018"/>
      <c r="F66" s="2018"/>
      <c r="G66" s="2018"/>
      <c r="H66" s="2018"/>
      <c r="I66" s="2018"/>
      <c r="J66" s="2019"/>
    </row>
    <row r="67" spans="1:26" ht="18.75" customHeight="1">
      <c r="B67" s="1938"/>
      <c r="C67" s="1943"/>
      <c r="D67" s="1944"/>
      <c r="E67" s="1944"/>
      <c r="F67" s="1944"/>
      <c r="G67" s="1944"/>
      <c r="H67" s="1944"/>
      <c r="I67" s="1944"/>
      <c r="J67" s="1945"/>
    </row>
    <row r="68" spans="1:26" ht="18.75" customHeight="1">
      <c r="B68" s="2016"/>
      <c r="C68" s="2020"/>
      <c r="D68" s="2021"/>
      <c r="E68" s="2021"/>
      <c r="F68" s="2021"/>
      <c r="G68" s="2021"/>
      <c r="H68" s="2021"/>
      <c r="I68" s="2021"/>
      <c r="J68" s="2022"/>
    </row>
    <row r="69" spans="1:26" ht="18.75" customHeight="1">
      <c r="B69" s="2331" t="s">
        <v>984</v>
      </c>
      <c r="C69" s="2332"/>
      <c r="D69" s="2333"/>
      <c r="E69" s="2333"/>
      <c r="F69" s="2333"/>
      <c r="G69" s="2333"/>
      <c r="H69" s="2333"/>
      <c r="I69" s="2333"/>
      <c r="J69" s="2334"/>
    </row>
    <row r="70" spans="1:26" ht="18.75" customHeight="1">
      <c r="B70" s="1938"/>
      <c r="C70" s="1943"/>
      <c r="D70" s="1944"/>
      <c r="E70" s="1944"/>
      <c r="F70" s="1944"/>
      <c r="G70" s="1944"/>
      <c r="H70" s="1944"/>
      <c r="I70" s="1944"/>
      <c r="J70" s="1945"/>
    </row>
    <row r="71" spans="1:26" ht="18.75" customHeight="1" thickBot="1">
      <c r="B71" s="1939"/>
      <c r="C71" s="1946"/>
      <c r="D71" s="1947"/>
      <c r="E71" s="1947"/>
      <c r="F71" s="1947"/>
      <c r="G71" s="1947"/>
      <c r="H71" s="1947"/>
      <c r="I71" s="1947"/>
      <c r="J71" s="1948"/>
    </row>
    <row r="72" spans="1:26" ht="18.75" customHeight="1" thickBot="1">
      <c r="B72" s="232"/>
      <c r="C72" s="233"/>
      <c r="D72" s="233"/>
      <c r="E72" s="233"/>
      <c r="F72" s="233"/>
      <c r="G72" s="233"/>
      <c r="H72" s="233"/>
      <c r="I72" s="233"/>
      <c r="J72" s="233"/>
    </row>
    <row r="73" spans="1:26" ht="18.75" customHeight="1">
      <c r="B73" s="234" t="s">
        <v>985</v>
      </c>
      <c r="C73" s="235"/>
      <c r="D73" s="235"/>
      <c r="E73" s="235"/>
      <c r="F73" s="236"/>
      <c r="G73" s="236"/>
      <c r="H73" s="236"/>
      <c r="I73" s="236"/>
      <c r="J73" s="237"/>
    </row>
    <row r="74" spans="1:26" ht="18.75" customHeight="1">
      <c r="B74" s="1896"/>
      <c r="C74" s="1897"/>
      <c r="D74" s="1897"/>
      <c r="E74" s="1897"/>
      <c r="F74" s="1897"/>
      <c r="G74" s="1897"/>
      <c r="H74" s="1897"/>
      <c r="I74" s="1897"/>
      <c r="J74" s="1898"/>
    </row>
    <row r="75" spans="1:26" ht="12" customHeight="1" thickBot="1">
      <c r="B75" s="284"/>
      <c r="C75" s="238"/>
      <c r="D75" s="238"/>
      <c r="E75" s="238"/>
      <c r="F75" s="238"/>
      <c r="G75" s="238"/>
      <c r="H75" s="238"/>
      <c r="I75" s="238"/>
      <c r="J75" s="239"/>
    </row>
    <row r="76" spans="1:26" ht="17.25" customHeight="1"/>
    <row r="77" spans="1:26" ht="17.25" customHeight="1">
      <c r="B77" s="488"/>
      <c r="C77" s="488"/>
      <c r="D77" s="488"/>
      <c r="E77" s="488"/>
      <c r="F77" s="488"/>
      <c r="G77" s="488"/>
      <c r="H77" s="488"/>
      <c r="I77" s="488"/>
      <c r="J77" s="488"/>
      <c r="K77" s="488"/>
    </row>
    <row r="78" spans="1:26" ht="33.75" customHeight="1">
      <c r="B78" s="240" t="s">
        <v>968</v>
      </c>
      <c r="C78" s="1902">
        <f>個票ｰ1005!B236</f>
        <v>0</v>
      </c>
      <c r="D78" s="2642"/>
      <c r="E78" s="2642"/>
      <c r="F78" s="2643"/>
      <c r="G78" s="241" t="s">
        <v>969</v>
      </c>
      <c r="H78" s="1899">
        <v>2</v>
      </c>
      <c r="I78" s="2648"/>
      <c r="J78" s="1901"/>
    </row>
    <row r="79" spans="1:26" ht="30" customHeight="1" outlineLevel="1">
      <c r="B79" s="285" t="s">
        <v>970</v>
      </c>
      <c r="C79" s="2023" t="s">
        <v>971</v>
      </c>
      <c r="D79" s="2024"/>
      <c r="E79" s="2024"/>
      <c r="F79" s="2024"/>
      <c r="G79" s="2024"/>
      <c r="H79" s="2024"/>
      <c r="I79" s="2024"/>
      <c r="J79" s="2025"/>
    </row>
    <row r="80" spans="1:26" ht="30" customHeight="1" outlineLevel="1">
      <c r="B80" s="486" t="s">
        <v>972</v>
      </c>
      <c r="C80" s="2659"/>
      <c r="D80" s="2660"/>
      <c r="E80" s="2660"/>
      <c r="F80" s="2660"/>
      <c r="G80" s="2660"/>
      <c r="H80" s="2660"/>
      <c r="I80" s="2660"/>
      <c r="J80" s="2661"/>
    </row>
    <row r="81" spans="2:10" ht="30" customHeight="1" outlineLevel="1">
      <c r="B81" s="282" t="s">
        <v>973</v>
      </c>
      <c r="C81" s="1949"/>
      <c r="D81" s="1949"/>
      <c r="E81" s="1949"/>
      <c r="F81" s="1949"/>
      <c r="G81" s="1949"/>
      <c r="H81" s="1950"/>
      <c r="I81" s="1950"/>
      <c r="J81" s="1951"/>
    </row>
    <row r="82" spans="2:10" ht="14.25" customHeight="1" outlineLevel="1">
      <c r="B82" s="1968" t="s">
        <v>986</v>
      </c>
      <c r="C82" s="1931" t="s">
        <v>975</v>
      </c>
      <c r="D82" s="1931"/>
      <c r="E82" s="1931"/>
      <c r="F82" s="1931" t="s">
        <v>976</v>
      </c>
      <c r="G82" s="1931"/>
      <c r="H82" s="1932"/>
      <c r="I82" s="1932"/>
      <c r="J82" s="1933"/>
    </row>
    <row r="83" spans="2:10" ht="34.5" customHeight="1" outlineLevel="1">
      <c r="B83" s="1968"/>
      <c r="C83" s="194"/>
      <c r="D83" s="487" t="s">
        <v>380</v>
      </c>
      <c r="E83" s="194"/>
      <c r="F83" s="1934"/>
      <c r="G83" s="1934"/>
      <c r="H83" s="1935"/>
      <c r="I83" s="1935"/>
      <c r="J83" s="1936"/>
    </row>
    <row r="84" spans="2:10" ht="34.5" customHeight="1" outlineLevel="1">
      <c r="B84" s="1968"/>
      <c r="C84" s="194"/>
      <c r="D84" s="225" t="s">
        <v>380</v>
      </c>
      <c r="E84" s="194"/>
      <c r="F84" s="1923"/>
      <c r="G84" s="1923"/>
      <c r="H84" s="1924"/>
      <c r="I84" s="1924"/>
      <c r="J84" s="1925"/>
    </row>
    <row r="85" spans="2:10" ht="34.5" customHeight="1" outlineLevel="1">
      <c r="B85" s="1968"/>
      <c r="C85" s="194"/>
      <c r="D85" s="225" t="s">
        <v>380</v>
      </c>
      <c r="E85" s="194"/>
      <c r="F85" s="1923"/>
      <c r="G85" s="1923"/>
      <c r="H85" s="1924"/>
      <c r="I85" s="1924"/>
      <c r="J85" s="1925"/>
    </row>
    <row r="86" spans="2:10" ht="34.5" customHeight="1" outlineLevel="1">
      <c r="B86" s="1968"/>
      <c r="C86" s="194"/>
      <c r="D86" s="225" t="s">
        <v>380</v>
      </c>
      <c r="E86" s="194"/>
      <c r="F86" s="1923"/>
      <c r="G86" s="1923"/>
      <c r="H86" s="1924"/>
      <c r="I86" s="1924"/>
      <c r="J86" s="1925"/>
    </row>
    <row r="87" spans="2:10" ht="34.5" customHeight="1" outlineLevel="1">
      <c r="B87" s="1968"/>
      <c r="C87" s="194"/>
      <c r="D87" s="226" t="s">
        <v>380</v>
      </c>
      <c r="E87" s="194"/>
      <c r="F87" s="1961"/>
      <c r="G87" s="1962"/>
      <c r="H87" s="1963"/>
      <c r="I87" s="1963"/>
      <c r="J87" s="1964"/>
    </row>
    <row r="88" spans="2:10" ht="15" customHeight="1" outlineLevel="1">
      <c r="B88" s="2665" t="s">
        <v>977</v>
      </c>
      <c r="C88" s="1931" t="s">
        <v>975</v>
      </c>
      <c r="D88" s="1931"/>
      <c r="E88" s="1931"/>
      <c r="F88" s="1931" t="s">
        <v>978</v>
      </c>
      <c r="G88" s="1931"/>
      <c r="H88" s="1932"/>
      <c r="I88" s="1932"/>
      <c r="J88" s="1933"/>
    </row>
    <row r="89" spans="2:10" ht="31.5" customHeight="1" outlineLevel="1">
      <c r="B89" s="1909"/>
      <c r="C89" s="195"/>
      <c r="D89" s="227" t="s">
        <v>979</v>
      </c>
      <c r="E89" s="196"/>
      <c r="F89" s="1934"/>
      <c r="G89" s="1934"/>
      <c r="H89" s="1935"/>
      <c r="I89" s="1935"/>
      <c r="J89" s="1936"/>
    </row>
    <row r="90" spans="2:10" ht="31.5" customHeight="1" outlineLevel="1">
      <c r="B90" s="1909"/>
      <c r="C90" s="197"/>
      <c r="D90" s="228" t="s">
        <v>979</v>
      </c>
      <c r="E90" s="198"/>
      <c r="F90" s="1923"/>
      <c r="G90" s="1923"/>
      <c r="H90" s="1924"/>
      <c r="I90" s="1924"/>
      <c r="J90" s="1925"/>
    </row>
    <row r="91" spans="2:10" ht="31.5" customHeight="1" outlineLevel="1">
      <c r="B91" s="1909"/>
      <c r="C91" s="197"/>
      <c r="D91" s="228" t="s">
        <v>979</v>
      </c>
      <c r="E91" s="198"/>
      <c r="F91" s="1923"/>
      <c r="G91" s="1923"/>
      <c r="H91" s="1924"/>
      <c r="I91" s="1924"/>
      <c r="J91" s="1925"/>
    </row>
    <row r="92" spans="2:10" ht="31.5" customHeight="1" outlineLevel="1">
      <c r="B92" s="1909"/>
      <c r="C92" s="197"/>
      <c r="D92" s="228" t="s">
        <v>979</v>
      </c>
      <c r="E92" s="198"/>
      <c r="F92" s="1923"/>
      <c r="G92" s="1923"/>
      <c r="H92" s="1924"/>
      <c r="I92" s="1924"/>
      <c r="J92" s="1925"/>
    </row>
    <row r="93" spans="2:10" ht="31.5" customHeight="1" outlineLevel="1">
      <c r="B93" s="1930"/>
      <c r="C93" s="199"/>
      <c r="D93" s="229" t="s">
        <v>979</v>
      </c>
      <c r="E93" s="200"/>
      <c r="F93" s="1958"/>
      <c r="G93" s="1958"/>
      <c r="H93" s="1959"/>
      <c r="I93" s="1959"/>
      <c r="J93" s="1960"/>
    </row>
    <row r="94" spans="2:10" ht="15" customHeight="1" outlineLevel="1">
      <c r="B94" s="2335" t="s">
        <v>980</v>
      </c>
      <c r="C94" s="1911" t="s">
        <v>981</v>
      </c>
      <c r="D94" s="1912"/>
      <c r="E94" s="1913"/>
      <c r="F94" s="2336" t="s">
        <v>982</v>
      </c>
      <c r="G94" s="2337"/>
      <c r="H94" s="2337"/>
      <c r="I94" s="2337"/>
      <c r="J94" s="2338"/>
    </row>
    <row r="95" spans="2:10" ht="30" customHeight="1" outlineLevel="1">
      <c r="B95" s="1909"/>
      <c r="C95" s="197"/>
      <c r="D95" s="228" t="s">
        <v>979</v>
      </c>
      <c r="E95" s="194"/>
      <c r="F95" s="2662"/>
      <c r="G95" s="2662"/>
      <c r="H95" s="2663"/>
      <c r="I95" s="2663"/>
      <c r="J95" s="2664"/>
    </row>
    <row r="96" spans="2:10" ht="30" customHeight="1" outlineLevel="1">
      <c r="B96" s="1909"/>
      <c r="C96" s="197"/>
      <c r="D96" s="228" t="s">
        <v>979</v>
      </c>
      <c r="E96" s="194"/>
      <c r="F96" s="1923"/>
      <c r="G96" s="1923"/>
      <c r="H96" s="1924"/>
      <c r="I96" s="1924"/>
      <c r="J96" s="1925"/>
    </row>
    <row r="97" spans="1:26" ht="30" customHeight="1" outlineLevel="1">
      <c r="B97" s="1909"/>
      <c r="C97" s="197"/>
      <c r="D97" s="228" t="s">
        <v>979</v>
      </c>
      <c r="E97" s="194"/>
      <c r="F97" s="1923"/>
      <c r="G97" s="1923"/>
      <c r="H97" s="1924"/>
      <c r="I97" s="1924"/>
      <c r="J97" s="1925"/>
    </row>
    <row r="98" spans="1:26" ht="30" customHeight="1" outlineLevel="1" thickBot="1">
      <c r="B98" s="1910"/>
      <c r="C98" s="201"/>
      <c r="D98" s="230" t="s">
        <v>979</v>
      </c>
      <c r="E98" s="202"/>
      <c r="F98" s="1926"/>
      <c r="G98" s="1926"/>
      <c r="H98" s="1927"/>
      <c r="I98" s="1927"/>
      <c r="J98" s="1928"/>
    </row>
    <row r="99" spans="1:26" s="222" customFormat="1" ht="18.75" customHeight="1" outlineLevel="1" thickBot="1">
      <c r="A99" s="218"/>
      <c r="B99" s="231"/>
      <c r="C99" s="218"/>
      <c r="D99" s="218"/>
      <c r="E99" s="218"/>
      <c r="F99" s="218"/>
      <c r="G99" s="219"/>
      <c r="H99" s="219"/>
      <c r="I99" s="219"/>
      <c r="J99" s="219"/>
      <c r="K99" s="219"/>
      <c r="L99" s="219"/>
      <c r="M99" s="220"/>
      <c r="N99" s="2011"/>
      <c r="O99" s="2011"/>
      <c r="P99" s="2011"/>
      <c r="Q99" s="2011"/>
      <c r="R99" s="221"/>
      <c r="V99" s="220"/>
      <c r="W99" s="220"/>
      <c r="X99" s="220"/>
      <c r="Y99" s="220"/>
      <c r="Z99" s="221"/>
    </row>
    <row r="100" spans="1:26" ht="18.75" customHeight="1" outlineLevel="1">
      <c r="B100" s="2015" t="s">
        <v>983</v>
      </c>
      <c r="C100" s="2017"/>
      <c r="D100" s="2018"/>
      <c r="E100" s="2018"/>
      <c r="F100" s="2018"/>
      <c r="G100" s="2018"/>
      <c r="H100" s="2018"/>
      <c r="I100" s="2018"/>
      <c r="J100" s="2019"/>
    </row>
    <row r="101" spans="1:26" ht="18.75" customHeight="1" outlineLevel="1">
      <c r="B101" s="1938"/>
      <c r="C101" s="1943"/>
      <c r="D101" s="1944"/>
      <c r="E101" s="1944"/>
      <c r="F101" s="1944"/>
      <c r="G101" s="1944"/>
      <c r="H101" s="1944"/>
      <c r="I101" s="1944"/>
      <c r="J101" s="1945"/>
    </row>
    <row r="102" spans="1:26" ht="18.75" customHeight="1" outlineLevel="1">
      <c r="B102" s="2016"/>
      <c r="C102" s="2020"/>
      <c r="D102" s="2021"/>
      <c r="E102" s="2021"/>
      <c r="F102" s="2021"/>
      <c r="G102" s="2021"/>
      <c r="H102" s="2021"/>
      <c r="I102" s="2021"/>
      <c r="J102" s="2022"/>
    </row>
    <row r="103" spans="1:26" ht="18.75" customHeight="1" outlineLevel="1">
      <c r="B103" s="2331" t="s">
        <v>984</v>
      </c>
      <c r="C103" s="2332"/>
      <c r="D103" s="2333"/>
      <c r="E103" s="2333"/>
      <c r="F103" s="2333"/>
      <c r="G103" s="2333"/>
      <c r="H103" s="2333"/>
      <c r="I103" s="2333"/>
      <c r="J103" s="2334"/>
    </row>
    <row r="104" spans="1:26" ht="18.75" customHeight="1" outlineLevel="1">
      <c r="B104" s="1938"/>
      <c r="C104" s="1943"/>
      <c r="D104" s="1944"/>
      <c r="E104" s="1944"/>
      <c r="F104" s="1944"/>
      <c r="G104" s="1944"/>
      <c r="H104" s="1944"/>
      <c r="I104" s="1944"/>
      <c r="J104" s="1945"/>
    </row>
    <row r="105" spans="1:26" ht="18.75" customHeight="1" outlineLevel="1" thickBot="1">
      <c r="B105" s="1939"/>
      <c r="C105" s="1946"/>
      <c r="D105" s="1947"/>
      <c r="E105" s="1947"/>
      <c r="F105" s="1947"/>
      <c r="G105" s="1947"/>
      <c r="H105" s="1947"/>
      <c r="I105" s="1947"/>
      <c r="J105" s="1948"/>
    </row>
    <row r="106" spans="1:26" ht="18.75" customHeight="1" outlineLevel="1" thickBot="1">
      <c r="B106" s="232"/>
      <c r="C106" s="233"/>
      <c r="D106" s="233"/>
      <c r="E106" s="233"/>
      <c r="F106" s="233"/>
      <c r="G106" s="233"/>
      <c r="H106" s="233"/>
      <c r="I106" s="233"/>
      <c r="J106" s="233"/>
    </row>
    <row r="107" spans="1:26" ht="18.75" customHeight="1" outlineLevel="1">
      <c r="B107" s="234" t="s">
        <v>985</v>
      </c>
      <c r="C107" s="235"/>
      <c r="D107" s="235"/>
      <c r="E107" s="235"/>
      <c r="F107" s="236"/>
      <c r="G107" s="236"/>
      <c r="H107" s="236"/>
      <c r="I107" s="236"/>
      <c r="J107" s="237"/>
    </row>
    <row r="108" spans="1:26" ht="18.75" customHeight="1" outlineLevel="1">
      <c r="B108" s="1896"/>
      <c r="C108" s="1897"/>
      <c r="D108" s="1897"/>
      <c r="E108" s="1897"/>
      <c r="F108" s="1897"/>
      <c r="G108" s="1897"/>
      <c r="H108" s="1897"/>
      <c r="I108" s="1897"/>
      <c r="J108" s="1898"/>
    </row>
    <row r="109" spans="1:26" ht="12" customHeight="1" outlineLevel="1" thickBot="1">
      <c r="B109" s="284"/>
      <c r="C109" s="238"/>
      <c r="D109" s="238"/>
      <c r="E109" s="238"/>
      <c r="F109" s="238"/>
      <c r="G109" s="238"/>
      <c r="H109" s="238"/>
      <c r="I109" s="238"/>
      <c r="J109" s="239"/>
    </row>
    <row r="110" spans="1:26" ht="17.25" customHeight="1"/>
    <row r="111" spans="1:26" ht="17.25" customHeight="1"/>
    <row r="112" spans="1:26" ht="15" customHeight="1">
      <c r="B112" s="215" t="s">
        <v>987</v>
      </c>
    </row>
    <row r="113" spans="1:18" ht="6.6" customHeight="1"/>
    <row r="114" spans="1:18">
      <c r="B114" s="220" t="s">
        <v>988</v>
      </c>
      <c r="C114" s="242"/>
    </row>
    <row r="115" spans="1:18" s="2" customFormat="1" ht="14.25" customHeight="1" thickBot="1">
      <c r="A115" s="243" t="s">
        <v>989</v>
      </c>
      <c r="B115" s="1262"/>
      <c r="C115" s="1262"/>
      <c r="D115" s="1262"/>
      <c r="E115" s="1262"/>
      <c r="F115" s="1262"/>
      <c r="G115" s="1262"/>
      <c r="H115" s="1262"/>
      <c r="I115" s="1262"/>
      <c r="J115" s="1262"/>
      <c r="K115" s="1262"/>
      <c r="L115" s="1262"/>
      <c r="M115" s="1262"/>
      <c r="N115" s="1262"/>
      <c r="O115" s="1262"/>
      <c r="P115" s="1262"/>
      <c r="Q115" s="1262"/>
      <c r="R115" s="1262"/>
    </row>
    <row r="116" spans="1:18" ht="33.75" customHeight="1">
      <c r="B116" s="223" t="s">
        <v>968</v>
      </c>
      <c r="C116" s="1998">
        <f>個票ｰ1005!B239</f>
        <v>0</v>
      </c>
      <c r="D116" s="1999"/>
      <c r="E116" s="1999"/>
      <c r="F116" s="2000"/>
      <c r="G116" s="224" t="s">
        <v>969</v>
      </c>
      <c r="H116" s="2006">
        <v>11</v>
      </c>
      <c r="I116" s="2007"/>
      <c r="J116" s="2008"/>
    </row>
    <row r="117" spans="1:18" ht="30" customHeight="1" outlineLevel="1">
      <c r="B117" s="285" t="s">
        <v>970</v>
      </c>
      <c r="C117" s="1905"/>
      <c r="D117" s="1906"/>
      <c r="E117" s="1906"/>
      <c r="F117" s="1906"/>
      <c r="G117" s="1906"/>
      <c r="H117" s="1906"/>
      <c r="I117" s="1906"/>
      <c r="J117" s="1907"/>
    </row>
    <row r="118" spans="1:18" ht="30" customHeight="1" outlineLevel="1">
      <c r="B118" s="486" t="s">
        <v>972</v>
      </c>
      <c r="C118" s="2659"/>
      <c r="D118" s="2660"/>
      <c r="E118" s="2660"/>
      <c r="F118" s="2660"/>
      <c r="G118" s="2660"/>
      <c r="H118" s="2660"/>
      <c r="I118" s="2660"/>
      <c r="J118" s="2661"/>
    </row>
    <row r="119" spans="1:18" ht="30" customHeight="1" outlineLevel="1">
      <c r="B119" s="282" t="s">
        <v>973</v>
      </c>
      <c r="C119" s="1949"/>
      <c r="D119" s="1949"/>
      <c r="E119" s="1949"/>
      <c r="F119" s="1949"/>
      <c r="G119" s="1949"/>
      <c r="H119" s="1950"/>
      <c r="I119" s="1950"/>
      <c r="J119" s="1951"/>
    </row>
    <row r="120" spans="1:18" ht="14.25" customHeight="1" outlineLevel="1">
      <c r="B120" s="1968" t="s">
        <v>986</v>
      </c>
      <c r="C120" s="1931" t="s">
        <v>975</v>
      </c>
      <c r="D120" s="1931"/>
      <c r="E120" s="1931"/>
      <c r="F120" s="1931" t="s">
        <v>976</v>
      </c>
      <c r="G120" s="1931"/>
      <c r="H120" s="1932"/>
      <c r="I120" s="1932"/>
      <c r="J120" s="1933"/>
    </row>
    <row r="121" spans="1:18" ht="34.5" customHeight="1" outlineLevel="1">
      <c r="B121" s="1968"/>
      <c r="C121" s="194"/>
      <c r="D121" s="487" t="s">
        <v>380</v>
      </c>
      <c r="E121" s="194"/>
      <c r="F121" s="1934"/>
      <c r="G121" s="1934"/>
      <c r="H121" s="1935"/>
      <c r="I121" s="1935"/>
      <c r="J121" s="1936"/>
    </row>
    <row r="122" spans="1:18" ht="34.5" customHeight="1" outlineLevel="1">
      <c r="B122" s="1968"/>
      <c r="C122" s="194"/>
      <c r="D122" s="225" t="s">
        <v>380</v>
      </c>
      <c r="E122" s="194"/>
      <c r="F122" s="1923"/>
      <c r="G122" s="1923"/>
      <c r="H122" s="1924"/>
      <c r="I122" s="1924"/>
      <c r="J122" s="1925"/>
    </row>
    <row r="123" spans="1:18" ht="34.5" customHeight="1" outlineLevel="1">
      <c r="B123" s="1968"/>
      <c r="C123" s="194"/>
      <c r="D123" s="225" t="s">
        <v>380</v>
      </c>
      <c r="E123" s="194"/>
      <c r="F123" s="1923"/>
      <c r="G123" s="1923"/>
      <c r="H123" s="1924"/>
      <c r="I123" s="1924"/>
      <c r="J123" s="1925"/>
    </row>
    <row r="124" spans="1:18" ht="34.5" customHeight="1" outlineLevel="1">
      <c r="B124" s="1968"/>
      <c r="C124" s="194"/>
      <c r="D124" s="225" t="s">
        <v>380</v>
      </c>
      <c r="E124" s="194"/>
      <c r="F124" s="1923"/>
      <c r="G124" s="1923"/>
      <c r="H124" s="1924"/>
      <c r="I124" s="1924"/>
      <c r="J124" s="1925"/>
    </row>
    <row r="125" spans="1:18" ht="34.5" customHeight="1" outlineLevel="1">
      <c r="B125" s="1968"/>
      <c r="C125" s="194"/>
      <c r="D125" s="226" t="s">
        <v>380</v>
      </c>
      <c r="E125" s="194"/>
      <c r="F125" s="1961"/>
      <c r="G125" s="1962"/>
      <c r="H125" s="1963"/>
      <c r="I125" s="1963"/>
      <c r="J125" s="1964"/>
    </row>
    <row r="126" spans="1:18" ht="15" customHeight="1" outlineLevel="1">
      <c r="B126" s="2665" t="s">
        <v>977</v>
      </c>
      <c r="C126" s="1931" t="s">
        <v>975</v>
      </c>
      <c r="D126" s="1931"/>
      <c r="E126" s="1931"/>
      <c r="F126" s="1931" t="s">
        <v>978</v>
      </c>
      <c r="G126" s="1931"/>
      <c r="H126" s="1932"/>
      <c r="I126" s="1932"/>
      <c r="J126" s="1933"/>
    </row>
    <row r="127" spans="1:18" ht="31.5" customHeight="1" outlineLevel="1">
      <c r="B127" s="1909"/>
      <c r="C127" s="195"/>
      <c r="D127" s="227" t="s">
        <v>979</v>
      </c>
      <c r="E127" s="196"/>
      <c r="F127" s="1934"/>
      <c r="G127" s="1934"/>
      <c r="H127" s="1935"/>
      <c r="I127" s="1935"/>
      <c r="J127" s="1936"/>
    </row>
    <row r="128" spans="1:18" ht="31.5" customHeight="1" outlineLevel="1">
      <c r="B128" s="1909"/>
      <c r="C128" s="197"/>
      <c r="D128" s="228" t="s">
        <v>979</v>
      </c>
      <c r="E128" s="198"/>
      <c r="F128" s="1923"/>
      <c r="G128" s="1923"/>
      <c r="H128" s="1924"/>
      <c r="I128" s="1924"/>
      <c r="J128" s="1925"/>
    </row>
    <row r="129" spans="1:26" ht="31.5" customHeight="1" outlineLevel="1">
      <c r="B129" s="1909"/>
      <c r="C129" s="197"/>
      <c r="D129" s="228" t="s">
        <v>979</v>
      </c>
      <c r="E129" s="198"/>
      <c r="F129" s="1923"/>
      <c r="G129" s="1923"/>
      <c r="H129" s="1924"/>
      <c r="I129" s="1924"/>
      <c r="J129" s="1925"/>
    </row>
    <row r="130" spans="1:26" ht="31.5" customHeight="1" outlineLevel="1">
      <c r="B130" s="1909"/>
      <c r="C130" s="197"/>
      <c r="D130" s="228" t="s">
        <v>979</v>
      </c>
      <c r="E130" s="198"/>
      <c r="F130" s="1923"/>
      <c r="G130" s="1923"/>
      <c r="H130" s="1924"/>
      <c r="I130" s="1924"/>
      <c r="J130" s="1925"/>
    </row>
    <row r="131" spans="1:26" ht="31.5" customHeight="1" outlineLevel="1">
      <c r="B131" s="1930"/>
      <c r="C131" s="199"/>
      <c r="D131" s="229" t="s">
        <v>979</v>
      </c>
      <c r="E131" s="200"/>
      <c r="F131" s="1958"/>
      <c r="G131" s="1958"/>
      <c r="H131" s="1959"/>
      <c r="I131" s="1959"/>
      <c r="J131" s="1960"/>
    </row>
    <row r="132" spans="1:26" ht="15" customHeight="1" outlineLevel="1">
      <c r="B132" s="2335" t="s">
        <v>980</v>
      </c>
      <c r="C132" s="1911" t="s">
        <v>981</v>
      </c>
      <c r="D132" s="1912"/>
      <c r="E132" s="1913"/>
      <c r="F132" s="2336" t="s">
        <v>982</v>
      </c>
      <c r="G132" s="2337"/>
      <c r="H132" s="2337"/>
      <c r="I132" s="2337"/>
      <c r="J132" s="2338"/>
    </row>
    <row r="133" spans="1:26" ht="30" customHeight="1" outlineLevel="1">
      <c r="B133" s="1909"/>
      <c r="C133" s="197"/>
      <c r="D133" s="228" t="s">
        <v>979</v>
      </c>
      <c r="E133" s="194"/>
      <c r="F133" s="2662"/>
      <c r="G133" s="2662"/>
      <c r="H133" s="2663"/>
      <c r="I133" s="2663"/>
      <c r="J133" s="2664"/>
    </row>
    <row r="134" spans="1:26" ht="30" customHeight="1" outlineLevel="1">
      <c r="B134" s="1909"/>
      <c r="C134" s="197"/>
      <c r="D134" s="228" t="s">
        <v>979</v>
      </c>
      <c r="E134" s="194"/>
      <c r="F134" s="1923"/>
      <c r="G134" s="1923"/>
      <c r="H134" s="1924"/>
      <c r="I134" s="1924"/>
      <c r="J134" s="1925"/>
    </row>
    <row r="135" spans="1:26" ht="30" customHeight="1" outlineLevel="1">
      <c r="B135" s="1909"/>
      <c r="C135" s="197"/>
      <c r="D135" s="228" t="s">
        <v>979</v>
      </c>
      <c r="E135" s="194"/>
      <c r="F135" s="1923"/>
      <c r="G135" s="1923"/>
      <c r="H135" s="1924"/>
      <c r="I135" s="1924"/>
      <c r="J135" s="1925"/>
    </row>
    <row r="136" spans="1:26" ht="30" customHeight="1" outlineLevel="1" thickBot="1">
      <c r="B136" s="1910"/>
      <c r="C136" s="201"/>
      <c r="D136" s="230" t="s">
        <v>979</v>
      </c>
      <c r="E136" s="202"/>
      <c r="F136" s="1926"/>
      <c r="G136" s="1926"/>
      <c r="H136" s="1927"/>
      <c r="I136" s="1927"/>
      <c r="J136" s="1928"/>
    </row>
    <row r="137" spans="1:26" s="222" customFormat="1" ht="18.75" customHeight="1" outlineLevel="1" thickBot="1">
      <c r="A137" s="218"/>
      <c r="B137" s="231"/>
      <c r="C137" s="218"/>
      <c r="D137" s="218"/>
      <c r="E137" s="218"/>
      <c r="F137" s="218"/>
      <c r="G137" s="219"/>
      <c r="H137" s="219"/>
      <c r="I137" s="219"/>
      <c r="J137" s="219"/>
      <c r="K137" s="219"/>
      <c r="L137" s="219"/>
      <c r="M137" s="220"/>
      <c r="N137" s="2011"/>
      <c r="O137" s="2011"/>
      <c r="P137" s="2011"/>
      <c r="Q137" s="2011"/>
      <c r="R137" s="221"/>
      <c r="V137" s="220"/>
      <c r="W137" s="220"/>
      <c r="X137" s="220"/>
      <c r="Y137" s="220"/>
      <c r="Z137" s="221"/>
    </row>
    <row r="138" spans="1:26" ht="18.75" customHeight="1" outlineLevel="1">
      <c r="B138" s="2015" t="s">
        <v>983</v>
      </c>
      <c r="C138" s="2017"/>
      <c r="D138" s="2018"/>
      <c r="E138" s="2018"/>
      <c r="F138" s="2018"/>
      <c r="G138" s="2018"/>
      <c r="H138" s="2018"/>
      <c r="I138" s="2018"/>
      <c r="J138" s="2019"/>
    </row>
    <row r="139" spans="1:26" ht="18.75" customHeight="1" outlineLevel="1">
      <c r="B139" s="1938"/>
      <c r="C139" s="1943"/>
      <c r="D139" s="1944"/>
      <c r="E139" s="1944"/>
      <c r="F139" s="1944"/>
      <c r="G139" s="1944"/>
      <c r="H139" s="1944"/>
      <c r="I139" s="1944"/>
      <c r="J139" s="1945"/>
    </row>
    <row r="140" spans="1:26" ht="18.75" customHeight="1" outlineLevel="1">
      <c r="B140" s="2016"/>
      <c r="C140" s="2020"/>
      <c r="D140" s="2021"/>
      <c r="E140" s="2021"/>
      <c r="F140" s="2021"/>
      <c r="G140" s="2021"/>
      <c r="H140" s="2021"/>
      <c r="I140" s="2021"/>
      <c r="J140" s="2022"/>
    </row>
    <row r="141" spans="1:26" ht="18.75" customHeight="1" outlineLevel="1">
      <c r="B141" s="2331" t="s">
        <v>984</v>
      </c>
      <c r="C141" s="2332"/>
      <c r="D141" s="2333"/>
      <c r="E141" s="2333"/>
      <c r="F141" s="2333"/>
      <c r="G141" s="2333"/>
      <c r="H141" s="2333"/>
      <c r="I141" s="2333"/>
      <c r="J141" s="2334"/>
    </row>
    <row r="142" spans="1:26" ht="18.75" customHeight="1" outlineLevel="1">
      <c r="B142" s="1938"/>
      <c r="C142" s="1943"/>
      <c r="D142" s="1944"/>
      <c r="E142" s="1944"/>
      <c r="F142" s="1944"/>
      <c r="G142" s="1944"/>
      <c r="H142" s="1944"/>
      <c r="I142" s="1944"/>
      <c r="J142" s="1945"/>
    </row>
    <row r="143" spans="1:26" ht="18.75" customHeight="1" outlineLevel="1" thickBot="1">
      <c r="B143" s="1939"/>
      <c r="C143" s="1946"/>
      <c r="D143" s="1947"/>
      <c r="E143" s="1947"/>
      <c r="F143" s="1947"/>
      <c r="G143" s="1947"/>
      <c r="H143" s="1947"/>
      <c r="I143" s="1947"/>
      <c r="J143" s="1948"/>
    </row>
    <row r="144" spans="1:26" ht="18.75" customHeight="1" outlineLevel="1" thickBot="1">
      <c r="B144" s="232"/>
      <c r="C144" s="233"/>
      <c r="D144" s="233"/>
      <c r="E144" s="233"/>
      <c r="F144" s="233"/>
      <c r="G144" s="233"/>
      <c r="H144" s="233"/>
      <c r="I144" s="233"/>
      <c r="J144" s="233"/>
    </row>
    <row r="145" spans="2:11" ht="18.75" customHeight="1" outlineLevel="1">
      <c r="B145" s="234" t="s">
        <v>985</v>
      </c>
      <c r="C145" s="235"/>
      <c r="D145" s="235"/>
      <c r="E145" s="235"/>
      <c r="F145" s="236"/>
      <c r="G145" s="236"/>
      <c r="H145" s="236"/>
      <c r="I145" s="236"/>
      <c r="J145" s="237"/>
    </row>
    <row r="146" spans="2:11" ht="18.75" customHeight="1" outlineLevel="1">
      <c r="B146" s="1896"/>
      <c r="C146" s="1897"/>
      <c r="D146" s="1897"/>
      <c r="E146" s="1897"/>
      <c r="F146" s="1897"/>
      <c r="G146" s="1897"/>
      <c r="H146" s="1897"/>
      <c r="I146" s="1897"/>
      <c r="J146" s="1898"/>
    </row>
    <row r="147" spans="2:11" ht="12" customHeight="1" outlineLevel="1" thickBot="1">
      <c r="B147" s="284"/>
      <c r="C147" s="238"/>
      <c r="D147" s="238"/>
      <c r="E147" s="238"/>
      <c r="F147" s="238"/>
      <c r="G147" s="238"/>
      <c r="H147" s="238"/>
      <c r="I147" s="238"/>
      <c r="J147" s="239"/>
    </row>
    <row r="150" spans="2:11" ht="17.25" customHeight="1">
      <c r="B150" s="488"/>
      <c r="C150" s="488"/>
      <c r="D150" s="488"/>
      <c r="E150" s="488"/>
      <c r="F150" s="488"/>
      <c r="G150" s="488"/>
      <c r="H150" s="488"/>
      <c r="I150" s="488"/>
      <c r="J150" s="488"/>
      <c r="K150" s="488"/>
    </row>
    <row r="151" spans="2:11" ht="33.75" customHeight="1">
      <c r="B151" s="240" t="s">
        <v>968</v>
      </c>
      <c r="C151" s="1902">
        <f>個票ｰ1005!B240</f>
        <v>0</v>
      </c>
      <c r="D151" s="2642"/>
      <c r="E151" s="2642"/>
      <c r="F151" s="2643"/>
      <c r="G151" s="241" t="s">
        <v>969</v>
      </c>
      <c r="H151" s="1899">
        <v>12</v>
      </c>
      <c r="I151" s="2648"/>
      <c r="J151" s="1901"/>
    </row>
    <row r="152" spans="2:11" ht="30" customHeight="1" outlineLevel="1">
      <c r="B152" s="285" t="s">
        <v>970</v>
      </c>
      <c r="C152" s="1905"/>
      <c r="D152" s="1906"/>
      <c r="E152" s="1906"/>
      <c r="F152" s="1906"/>
      <c r="G152" s="1906"/>
      <c r="H152" s="1906"/>
      <c r="I152" s="1906"/>
      <c r="J152" s="1907"/>
    </row>
    <row r="153" spans="2:11" ht="30" customHeight="1" outlineLevel="1">
      <c r="B153" s="486" t="s">
        <v>972</v>
      </c>
      <c r="C153" s="2659"/>
      <c r="D153" s="2660"/>
      <c r="E153" s="2660"/>
      <c r="F153" s="2660"/>
      <c r="G153" s="2660"/>
      <c r="H153" s="2660"/>
      <c r="I153" s="2660"/>
      <c r="J153" s="2661"/>
    </row>
    <row r="154" spans="2:11" ht="30" customHeight="1" outlineLevel="1">
      <c r="B154" s="282" t="s">
        <v>973</v>
      </c>
      <c r="C154" s="1949"/>
      <c r="D154" s="1949"/>
      <c r="E154" s="1949"/>
      <c r="F154" s="1949"/>
      <c r="G154" s="1949"/>
      <c r="H154" s="1950"/>
      <c r="I154" s="1950"/>
      <c r="J154" s="1951"/>
    </row>
    <row r="155" spans="2:11" ht="14.25" customHeight="1" outlineLevel="1">
      <c r="B155" s="1968" t="s">
        <v>986</v>
      </c>
      <c r="C155" s="1931" t="s">
        <v>975</v>
      </c>
      <c r="D155" s="1931"/>
      <c r="E155" s="1931"/>
      <c r="F155" s="1931" t="s">
        <v>976</v>
      </c>
      <c r="G155" s="1931"/>
      <c r="H155" s="1932"/>
      <c r="I155" s="1932"/>
      <c r="J155" s="1933"/>
    </row>
    <row r="156" spans="2:11" ht="34.5" customHeight="1" outlineLevel="1">
      <c r="B156" s="1968"/>
      <c r="C156" s="194"/>
      <c r="D156" s="487" t="s">
        <v>380</v>
      </c>
      <c r="E156" s="194"/>
      <c r="F156" s="1934"/>
      <c r="G156" s="1934"/>
      <c r="H156" s="1935"/>
      <c r="I156" s="1935"/>
      <c r="J156" s="1936"/>
    </row>
    <row r="157" spans="2:11" ht="34.5" customHeight="1" outlineLevel="1">
      <c r="B157" s="1968"/>
      <c r="C157" s="194"/>
      <c r="D157" s="225" t="s">
        <v>380</v>
      </c>
      <c r="E157" s="194"/>
      <c r="F157" s="1923"/>
      <c r="G157" s="1923"/>
      <c r="H157" s="1924"/>
      <c r="I157" s="1924"/>
      <c r="J157" s="1925"/>
    </row>
    <row r="158" spans="2:11" ht="34.5" customHeight="1" outlineLevel="1">
      <c r="B158" s="1968"/>
      <c r="C158" s="194"/>
      <c r="D158" s="225" t="s">
        <v>380</v>
      </c>
      <c r="E158" s="194"/>
      <c r="F158" s="1923"/>
      <c r="G158" s="1923"/>
      <c r="H158" s="1924"/>
      <c r="I158" s="1924"/>
      <c r="J158" s="1925"/>
    </row>
    <row r="159" spans="2:11" ht="34.5" customHeight="1" outlineLevel="1">
      <c r="B159" s="1968"/>
      <c r="C159" s="194"/>
      <c r="D159" s="225" t="s">
        <v>380</v>
      </c>
      <c r="E159" s="194"/>
      <c r="F159" s="1923"/>
      <c r="G159" s="1923"/>
      <c r="H159" s="1924"/>
      <c r="I159" s="1924"/>
      <c r="J159" s="1925"/>
    </row>
    <row r="160" spans="2:11" ht="34.5" customHeight="1" outlineLevel="1">
      <c r="B160" s="1968"/>
      <c r="C160" s="194"/>
      <c r="D160" s="226" t="s">
        <v>380</v>
      </c>
      <c r="E160" s="194"/>
      <c r="F160" s="1961"/>
      <c r="G160" s="1962"/>
      <c r="H160" s="1963"/>
      <c r="I160" s="1963"/>
      <c r="J160" s="1964"/>
    </row>
    <row r="161" spans="1:26" ht="15" customHeight="1" outlineLevel="1">
      <c r="B161" s="2665" t="s">
        <v>977</v>
      </c>
      <c r="C161" s="2026" t="s">
        <v>975</v>
      </c>
      <c r="D161" s="2026"/>
      <c r="E161" s="2026"/>
      <c r="F161" s="2026" t="s">
        <v>978</v>
      </c>
      <c r="G161" s="2026"/>
      <c r="H161" s="2027"/>
      <c r="I161" s="2027"/>
      <c r="J161" s="2028"/>
    </row>
    <row r="162" spans="1:26" ht="31.5" customHeight="1" outlineLevel="1">
      <c r="B162" s="1909"/>
      <c r="C162" s="195"/>
      <c r="D162" s="227" t="s">
        <v>979</v>
      </c>
      <c r="E162" s="196"/>
      <c r="F162" s="1934"/>
      <c r="G162" s="1934"/>
      <c r="H162" s="1935"/>
      <c r="I162" s="1935"/>
      <c r="J162" s="1936"/>
    </row>
    <row r="163" spans="1:26" ht="31.5" customHeight="1" outlineLevel="1">
      <c r="B163" s="1909"/>
      <c r="C163" s="197"/>
      <c r="D163" s="228" t="s">
        <v>979</v>
      </c>
      <c r="E163" s="198"/>
      <c r="F163" s="1923"/>
      <c r="G163" s="1923"/>
      <c r="H163" s="1924"/>
      <c r="I163" s="1924"/>
      <c r="J163" s="1925"/>
    </row>
    <row r="164" spans="1:26" ht="31.5" customHeight="1" outlineLevel="1">
      <c r="B164" s="1909"/>
      <c r="C164" s="197"/>
      <c r="D164" s="228" t="s">
        <v>979</v>
      </c>
      <c r="E164" s="198"/>
      <c r="F164" s="1923"/>
      <c r="G164" s="1923"/>
      <c r="H164" s="1924"/>
      <c r="I164" s="1924"/>
      <c r="J164" s="1925"/>
    </row>
    <row r="165" spans="1:26" ht="31.5" customHeight="1" outlineLevel="1">
      <c r="B165" s="1909"/>
      <c r="C165" s="197"/>
      <c r="D165" s="228" t="s">
        <v>979</v>
      </c>
      <c r="E165" s="198"/>
      <c r="F165" s="1923"/>
      <c r="G165" s="1923"/>
      <c r="H165" s="1924"/>
      <c r="I165" s="1924"/>
      <c r="J165" s="1925"/>
    </row>
    <row r="166" spans="1:26" ht="31.5" customHeight="1" outlineLevel="1">
      <c r="B166" s="1930"/>
      <c r="C166" s="199"/>
      <c r="D166" s="229" t="s">
        <v>979</v>
      </c>
      <c r="E166" s="200"/>
      <c r="F166" s="1958"/>
      <c r="G166" s="1958"/>
      <c r="H166" s="1959"/>
      <c r="I166" s="1959"/>
      <c r="J166" s="1960"/>
    </row>
    <row r="167" spans="1:26" ht="15" customHeight="1" outlineLevel="1">
      <c r="B167" s="2335" t="s">
        <v>980</v>
      </c>
      <c r="C167" s="1911" t="s">
        <v>981</v>
      </c>
      <c r="D167" s="1912"/>
      <c r="E167" s="1913"/>
      <c r="F167" s="2336" t="s">
        <v>982</v>
      </c>
      <c r="G167" s="2337"/>
      <c r="H167" s="2337"/>
      <c r="I167" s="2337"/>
      <c r="J167" s="2338"/>
    </row>
    <row r="168" spans="1:26" ht="30" customHeight="1" outlineLevel="1">
      <c r="B168" s="1909"/>
      <c r="C168" s="197"/>
      <c r="D168" s="228" t="s">
        <v>979</v>
      </c>
      <c r="E168" s="194"/>
      <c r="F168" s="2662"/>
      <c r="G168" s="2662"/>
      <c r="H168" s="2663"/>
      <c r="I168" s="2663"/>
      <c r="J168" s="2664"/>
    </row>
    <row r="169" spans="1:26" ht="30" customHeight="1" outlineLevel="1">
      <c r="B169" s="1909"/>
      <c r="C169" s="197"/>
      <c r="D169" s="228" t="s">
        <v>979</v>
      </c>
      <c r="E169" s="194"/>
      <c r="F169" s="1923"/>
      <c r="G169" s="1923"/>
      <c r="H169" s="1924"/>
      <c r="I169" s="1924"/>
      <c r="J169" s="1925"/>
    </row>
    <row r="170" spans="1:26" ht="30" customHeight="1" outlineLevel="1">
      <c r="B170" s="1909"/>
      <c r="C170" s="197"/>
      <c r="D170" s="228" t="s">
        <v>979</v>
      </c>
      <c r="E170" s="194"/>
      <c r="F170" s="1923"/>
      <c r="G170" s="1923"/>
      <c r="H170" s="1924"/>
      <c r="I170" s="1924"/>
      <c r="J170" s="1925"/>
    </row>
    <row r="171" spans="1:26" ht="30" customHeight="1" outlineLevel="1" thickBot="1">
      <c r="B171" s="1910"/>
      <c r="C171" s="201"/>
      <c r="D171" s="230" t="s">
        <v>979</v>
      </c>
      <c r="E171" s="202"/>
      <c r="F171" s="1926"/>
      <c r="G171" s="1926"/>
      <c r="H171" s="1927"/>
      <c r="I171" s="1927"/>
      <c r="J171" s="1928"/>
    </row>
    <row r="172" spans="1:26" s="222" customFormat="1" ht="18.75" customHeight="1" outlineLevel="1" thickBot="1">
      <c r="A172" s="218"/>
      <c r="B172" s="231"/>
      <c r="C172" s="218"/>
      <c r="D172" s="218"/>
      <c r="E172" s="218"/>
      <c r="F172" s="218"/>
      <c r="G172" s="219"/>
      <c r="H172" s="219"/>
      <c r="I172" s="219"/>
      <c r="J172" s="219"/>
      <c r="K172" s="219"/>
      <c r="L172" s="219"/>
      <c r="M172" s="220"/>
      <c r="N172" s="2011"/>
      <c r="O172" s="2011"/>
      <c r="P172" s="2011"/>
      <c r="Q172" s="2011"/>
      <c r="R172" s="221"/>
      <c r="V172" s="220"/>
      <c r="W172" s="220"/>
      <c r="X172" s="220"/>
      <c r="Y172" s="220"/>
      <c r="Z172" s="221"/>
    </row>
    <row r="173" spans="1:26" ht="18.75" customHeight="1" outlineLevel="1">
      <c r="B173" s="2015" t="s">
        <v>983</v>
      </c>
      <c r="C173" s="2017"/>
      <c r="D173" s="2018"/>
      <c r="E173" s="2018"/>
      <c r="F173" s="2018"/>
      <c r="G173" s="2018"/>
      <c r="H173" s="2018"/>
      <c r="I173" s="2018"/>
      <c r="J173" s="2019"/>
    </row>
    <row r="174" spans="1:26" ht="18.75" customHeight="1" outlineLevel="1">
      <c r="B174" s="1938"/>
      <c r="C174" s="1943"/>
      <c r="D174" s="1944"/>
      <c r="E174" s="1944"/>
      <c r="F174" s="1944"/>
      <c r="G174" s="1944"/>
      <c r="H174" s="1944"/>
      <c r="I174" s="1944"/>
      <c r="J174" s="1945"/>
    </row>
    <row r="175" spans="1:26" ht="18.75" customHeight="1" outlineLevel="1">
      <c r="B175" s="2016"/>
      <c r="C175" s="2020"/>
      <c r="D175" s="2021"/>
      <c r="E175" s="2021"/>
      <c r="F175" s="2021"/>
      <c r="G175" s="2021"/>
      <c r="H175" s="2021"/>
      <c r="I175" s="2021"/>
      <c r="J175" s="2022"/>
    </row>
    <row r="176" spans="1:26" ht="18.75" customHeight="1" outlineLevel="1">
      <c r="B176" s="2331" t="s">
        <v>984</v>
      </c>
      <c r="C176" s="2332"/>
      <c r="D176" s="2333"/>
      <c r="E176" s="2333"/>
      <c r="F176" s="2333"/>
      <c r="G176" s="2333"/>
      <c r="H176" s="2333"/>
      <c r="I176" s="2333"/>
      <c r="J176" s="2334"/>
    </row>
    <row r="177" spans="2:10" ht="18.75" customHeight="1" outlineLevel="1">
      <c r="B177" s="1938"/>
      <c r="C177" s="1943"/>
      <c r="D177" s="1944"/>
      <c r="E177" s="1944"/>
      <c r="F177" s="1944"/>
      <c r="G177" s="1944"/>
      <c r="H177" s="1944"/>
      <c r="I177" s="1944"/>
      <c r="J177" s="1945"/>
    </row>
    <row r="178" spans="2:10" ht="18.75" customHeight="1" outlineLevel="1" thickBot="1">
      <c r="B178" s="1939"/>
      <c r="C178" s="1946"/>
      <c r="D178" s="1947"/>
      <c r="E178" s="1947"/>
      <c r="F178" s="1947"/>
      <c r="G178" s="1947"/>
      <c r="H178" s="1947"/>
      <c r="I178" s="1947"/>
      <c r="J178" s="1948"/>
    </row>
    <row r="179" spans="2:10" ht="18.75" customHeight="1" outlineLevel="1" thickBot="1">
      <c r="B179" s="232"/>
      <c r="C179" s="233"/>
      <c r="D179" s="233"/>
      <c r="E179" s="233"/>
      <c r="F179" s="233"/>
      <c r="G179" s="233"/>
      <c r="H179" s="233"/>
      <c r="I179" s="233"/>
      <c r="J179" s="233"/>
    </row>
    <row r="180" spans="2:10" ht="18.75" customHeight="1" outlineLevel="1">
      <c r="B180" s="234" t="s">
        <v>985</v>
      </c>
      <c r="C180" s="235"/>
      <c r="D180" s="235"/>
      <c r="E180" s="235"/>
      <c r="F180" s="236"/>
      <c r="G180" s="236"/>
      <c r="H180" s="236"/>
      <c r="I180" s="236"/>
      <c r="J180" s="237"/>
    </row>
    <row r="181" spans="2:10" ht="18.75" customHeight="1" outlineLevel="1">
      <c r="B181" s="1896"/>
      <c r="C181" s="1897"/>
      <c r="D181" s="1897"/>
      <c r="E181" s="1897"/>
      <c r="F181" s="1897"/>
      <c r="G181" s="1897"/>
      <c r="H181" s="1897"/>
      <c r="I181" s="1897"/>
      <c r="J181" s="1898"/>
    </row>
    <row r="182" spans="2:10" ht="12" customHeight="1" outlineLevel="1" thickBot="1">
      <c r="B182" s="284"/>
      <c r="C182" s="238"/>
      <c r="D182" s="238"/>
      <c r="E182" s="238"/>
      <c r="F182" s="238"/>
      <c r="G182" s="238"/>
      <c r="H182" s="238"/>
      <c r="I182" s="238"/>
      <c r="J182" s="239"/>
    </row>
    <row r="183" spans="2:10" ht="17.25" customHeight="1"/>
    <row r="185" spans="2:10" ht="33.75" customHeight="1">
      <c r="B185" s="240" t="s">
        <v>968</v>
      </c>
      <c r="C185" s="1902">
        <f>個票ｰ1005!B241</f>
        <v>0</v>
      </c>
      <c r="D185" s="2642"/>
      <c r="E185" s="2642"/>
      <c r="F185" s="2643"/>
      <c r="G185" s="241" t="s">
        <v>969</v>
      </c>
      <c r="H185" s="1899">
        <v>13</v>
      </c>
      <c r="I185" s="2648"/>
      <c r="J185" s="1901"/>
    </row>
    <row r="186" spans="2:10" ht="30" customHeight="1" outlineLevel="1">
      <c r="B186" s="285" t="s">
        <v>970</v>
      </c>
      <c r="C186" s="1905"/>
      <c r="D186" s="1906"/>
      <c r="E186" s="1906"/>
      <c r="F186" s="1906"/>
      <c r="G186" s="1906"/>
      <c r="H186" s="1906"/>
      <c r="I186" s="1906"/>
      <c r="J186" s="1907"/>
    </row>
    <row r="187" spans="2:10" ht="30" customHeight="1" outlineLevel="1">
      <c r="B187" s="486" t="s">
        <v>972</v>
      </c>
      <c r="C187" s="2659"/>
      <c r="D187" s="2660"/>
      <c r="E187" s="2660"/>
      <c r="F187" s="2660"/>
      <c r="G187" s="2660"/>
      <c r="H187" s="2660"/>
      <c r="I187" s="2660"/>
      <c r="J187" s="2661"/>
    </row>
    <row r="188" spans="2:10" ht="30" customHeight="1" outlineLevel="1">
      <c r="B188" s="282" t="s">
        <v>973</v>
      </c>
      <c r="C188" s="1949"/>
      <c r="D188" s="1949"/>
      <c r="E188" s="1949"/>
      <c r="F188" s="1949"/>
      <c r="G188" s="1949"/>
      <c r="H188" s="1950"/>
      <c r="I188" s="1950"/>
      <c r="J188" s="1951"/>
    </row>
    <row r="189" spans="2:10" ht="14.25" customHeight="1" outlineLevel="1">
      <c r="B189" s="2029" t="s">
        <v>990</v>
      </c>
      <c r="C189" s="1931" t="s">
        <v>975</v>
      </c>
      <c r="D189" s="1931"/>
      <c r="E189" s="1931"/>
      <c r="F189" s="1931" t="s">
        <v>976</v>
      </c>
      <c r="G189" s="1931"/>
      <c r="H189" s="1932"/>
      <c r="I189" s="1932"/>
      <c r="J189" s="1933"/>
    </row>
    <row r="190" spans="2:10" ht="34.5" customHeight="1" outlineLevel="1">
      <c r="B190" s="2029"/>
      <c r="C190" s="194"/>
      <c r="D190" s="487" t="s">
        <v>380</v>
      </c>
      <c r="E190" s="194"/>
      <c r="F190" s="1934"/>
      <c r="G190" s="1934"/>
      <c r="H190" s="1935"/>
      <c r="I190" s="1935"/>
      <c r="J190" s="1936"/>
    </row>
    <row r="191" spans="2:10" ht="34.5" customHeight="1" outlineLevel="1">
      <c r="B191" s="2029"/>
      <c r="C191" s="194"/>
      <c r="D191" s="225" t="s">
        <v>380</v>
      </c>
      <c r="E191" s="194"/>
      <c r="F191" s="1923"/>
      <c r="G191" s="1923"/>
      <c r="H191" s="1924"/>
      <c r="I191" s="1924"/>
      <c r="J191" s="1925"/>
    </row>
    <row r="192" spans="2:10" ht="34.5" customHeight="1" outlineLevel="1">
      <c r="B192" s="2029"/>
      <c r="C192" s="194"/>
      <c r="D192" s="225" t="s">
        <v>380</v>
      </c>
      <c r="E192" s="194"/>
      <c r="F192" s="1923"/>
      <c r="G192" s="1923"/>
      <c r="H192" s="1924"/>
      <c r="I192" s="1924"/>
      <c r="J192" s="1925"/>
    </row>
    <row r="193" spans="1:26" ht="34.5" customHeight="1" outlineLevel="1">
      <c r="B193" s="2029"/>
      <c r="C193" s="194"/>
      <c r="D193" s="225" t="s">
        <v>380</v>
      </c>
      <c r="E193" s="194"/>
      <c r="F193" s="1923"/>
      <c r="G193" s="1923"/>
      <c r="H193" s="1924"/>
      <c r="I193" s="1924"/>
      <c r="J193" s="1925"/>
    </row>
    <row r="194" spans="1:26" ht="34.5" customHeight="1" outlineLevel="1">
      <c r="B194" s="2029"/>
      <c r="C194" s="194"/>
      <c r="D194" s="226" t="s">
        <v>380</v>
      </c>
      <c r="E194" s="194"/>
      <c r="F194" s="1961"/>
      <c r="G194" s="1962"/>
      <c r="H194" s="1963"/>
      <c r="I194" s="1963"/>
      <c r="J194" s="1964"/>
    </row>
    <row r="195" spans="1:26" ht="15" customHeight="1" outlineLevel="1">
      <c r="B195" s="2666" t="s">
        <v>991</v>
      </c>
      <c r="C195" s="1931" t="s">
        <v>975</v>
      </c>
      <c r="D195" s="1931"/>
      <c r="E195" s="1931"/>
      <c r="F195" s="1931" t="s">
        <v>978</v>
      </c>
      <c r="G195" s="1931"/>
      <c r="H195" s="1932"/>
      <c r="I195" s="1932"/>
      <c r="J195" s="1933"/>
    </row>
    <row r="196" spans="1:26" ht="31.5" customHeight="1" outlineLevel="1">
      <c r="B196" s="2031"/>
      <c r="C196" s="195"/>
      <c r="D196" s="227" t="s">
        <v>979</v>
      </c>
      <c r="E196" s="196"/>
      <c r="F196" s="1934"/>
      <c r="G196" s="1934"/>
      <c r="H196" s="1935"/>
      <c r="I196" s="1935"/>
      <c r="J196" s="1936"/>
    </row>
    <row r="197" spans="1:26" ht="31.5" customHeight="1" outlineLevel="1">
      <c r="B197" s="2031"/>
      <c r="C197" s="197"/>
      <c r="D197" s="228" t="s">
        <v>979</v>
      </c>
      <c r="E197" s="198"/>
      <c r="F197" s="1923"/>
      <c r="G197" s="1923"/>
      <c r="H197" s="1924"/>
      <c r="I197" s="1924"/>
      <c r="J197" s="1925"/>
    </row>
    <row r="198" spans="1:26" ht="31.5" customHeight="1" outlineLevel="1">
      <c r="B198" s="2031"/>
      <c r="C198" s="197"/>
      <c r="D198" s="228" t="s">
        <v>979</v>
      </c>
      <c r="E198" s="198"/>
      <c r="F198" s="1923"/>
      <c r="G198" s="1923"/>
      <c r="H198" s="1924"/>
      <c r="I198" s="1924"/>
      <c r="J198" s="1925"/>
    </row>
    <row r="199" spans="1:26" ht="31.5" customHeight="1" outlineLevel="1">
      <c r="B199" s="2031"/>
      <c r="C199" s="197"/>
      <c r="D199" s="228" t="s">
        <v>979</v>
      </c>
      <c r="E199" s="198"/>
      <c r="F199" s="1923"/>
      <c r="G199" s="1923"/>
      <c r="H199" s="1924"/>
      <c r="I199" s="1924"/>
      <c r="J199" s="1925"/>
    </row>
    <row r="200" spans="1:26" ht="31.5" customHeight="1" outlineLevel="1">
      <c r="B200" s="2032"/>
      <c r="C200" s="199"/>
      <c r="D200" s="229" t="s">
        <v>979</v>
      </c>
      <c r="E200" s="200"/>
      <c r="F200" s="1958"/>
      <c r="G200" s="1958"/>
      <c r="H200" s="1959"/>
      <c r="I200" s="1959"/>
      <c r="J200" s="1960"/>
    </row>
    <row r="201" spans="1:26" ht="15" customHeight="1" outlineLevel="1">
      <c r="B201" s="2335" t="s">
        <v>992</v>
      </c>
      <c r="C201" s="1911" t="s">
        <v>981</v>
      </c>
      <c r="D201" s="1912"/>
      <c r="E201" s="1913"/>
      <c r="F201" s="2336" t="s">
        <v>982</v>
      </c>
      <c r="G201" s="2337"/>
      <c r="H201" s="2337"/>
      <c r="I201" s="2337"/>
      <c r="J201" s="2338"/>
    </row>
    <row r="202" spans="1:26" ht="30" customHeight="1" outlineLevel="1">
      <c r="B202" s="1909"/>
      <c r="C202" s="197"/>
      <c r="D202" s="228" t="s">
        <v>979</v>
      </c>
      <c r="E202" s="194"/>
      <c r="F202" s="2662"/>
      <c r="G202" s="2662"/>
      <c r="H202" s="2663"/>
      <c r="I202" s="2663"/>
      <c r="J202" s="2664"/>
    </row>
    <row r="203" spans="1:26" ht="30" customHeight="1" outlineLevel="1">
      <c r="B203" s="1909"/>
      <c r="C203" s="197"/>
      <c r="D203" s="228" t="s">
        <v>979</v>
      </c>
      <c r="E203" s="194"/>
      <c r="F203" s="1923"/>
      <c r="G203" s="1923"/>
      <c r="H203" s="1924"/>
      <c r="I203" s="1924"/>
      <c r="J203" s="1925"/>
    </row>
    <row r="204" spans="1:26" ht="30" customHeight="1" outlineLevel="1">
      <c r="B204" s="1909"/>
      <c r="C204" s="197"/>
      <c r="D204" s="228" t="s">
        <v>979</v>
      </c>
      <c r="E204" s="194"/>
      <c r="F204" s="1923"/>
      <c r="G204" s="1923"/>
      <c r="H204" s="1924"/>
      <c r="I204" s="1924"/>
      <c r="J204" s="1925"/>
    </row>
    <row r="205" spans="1:26" ht="30" customHeight="1" outlineLevel="1" thickBot="1">
      <c r="B205" s="1910"/>
      <c r="C205" s="201"/>
      <c r="D205" s="230" t="s">
        <v>979</v>
      </c>
      <c r="E205" s="202"/>
      <c r="F205" s="1926"/>
      <c r="G205" s="1926"/>
      <c r="H205" s="1927"/>
      <c r="I205" s="1927"/>
      <c r="J205" s="1928"/>
    </row>
    <row r="206" spans="1:26" s="222" customFormat="1" ht="18.75" customHeight="1" outlineLevel="1" thickBot="1">
      <c r="A206" s="218"/>
      <c r="B206" s="231"/>
      <c r="C206" s="218"/>
      <c r="D206" s="218"/>
      <c r="E206" s="218"/>
      <c r="F206" s="218"/>
      <c r="G206" s="219"/>
      <c r="H206" s="219"/>
      <c r="I206" s="219"/>
      <c r="J206" s="219"/>
      <c r="K206" s="219"/>
      <c r="L206" s="219"/>
      <c r="M206" s="220"/>
      <c r="N206" s="2011"/>
      <c r="O206" s="2011"/>
      <c r="P206" s="2011"/>
      <c r="Q206" s="2011"/>
      <c r="R206" s="221"/>
      <c r="V206" s="220"/>
      <c r="W206" s="220"/>
      <c r="X206" s="220"/>
      <c r="Y206" s="220"/>
      <c r="Z206" s="221"/>
    </row>
    <row r="207" spans="1:26" ht="18.75" customHeight="1" outlineLevel="1">
      <c r="B207" s="2015" t="s">
        <v>983</v>
      </c>
      <c r="C207" s="2017"/>
      <c r="D207" s="2018"/>
      <c r="E207" s="2018"/>
      <c r="F207" s="2018"/>
      <c r="G207" s="2018"/>
      <c r="H207" s="2018"/>
      <c r="I207" s="2018"/>
      <c r="J207" s="2019"/>
    </row>
    <row r="208" spans="1:26" ht="18.75" customHeight="1" outlineLevel="1">
      <c r="B208" s="1938"/>
      <c r="C208" s="1943"/>
      <c r="D208" s="1944"/>
      <c r="E208" s="1944"/>
      <c r="F208" s="1944"/>
      <c r="G208" s="1944"/>
      <c r="H208" s="1944"/>
      <c r="I208" s="1944"/>
      <c r="J208" s="1945"/>
    </row>
    <row r="209" spans="2:10" ht="18.75" customHeight="1" outlineLevel="1">
      <c r="B209" s="2016"/>
      <c r="C209" s="2020"/>
      <c r="D209" s="2021"/>
      <c r="E209" s="2021"/>
      <c r="F209" s="2021"/>
      <c r="G209" s="2021"/>
      <c r="H209" s="2021"/>
      <c r="I209" s="2021"/>
      <c r="J209" s="2022"/>
    </row>
    <row r="210" spans="2:10" ht="18.75" customHeight="1" outlineLevel="1">
      <c r="B210" s="2331" t="s">
        <v>984</v>
      </c>
      <c r="C210" s="2332"/>
      <c r="D210" s="2333"/>
      <c r="E210" s="2333"/>
      <c r="F210" s="2333"/>
      <c r="G210" s="2333"/>
      <c r="H210" s="2333"/>
      <c r="I210" s="2333"/>
      <c r="J210" s="2334"/>
    </row>
    <row r="211" spans="2:10" ht="18.75" customHeight="1" outlineLevel="1">
      <c r="B211" s="1938"/>
      <c r="C211" s="1943"/>
      <c r="D211" s="1944"/>
      <c r="E211" s="1944"/>
      <c r="F211" s="1944"/>
      <c r="G211" s="1944"/>
      <c r="H211" s="1944"/>
      <c r="I211" s="1944"/>
      <c r="J211" s="1945"/>
    </row>
    <row r="212" spans="2:10" ht="18.75" customHeight="1" outlineLevel="1" thickBot="1">
      <c r="B212" s="1939"/>
      <c r="C212" s="1946"/>
      <c r="D212" s="1947"/>
      <c r="E212" s="1947"/>
      <c r="F212" s="1947"/>
      <c r="G212" s="1947"/>
      <c r="H212" s="1947"/>
      <c r="I212" s="1947"/>
      <c r="J212" s="1948"/>
    </row>
    <row r="213" spans="2:10" ht="18.75" customHeight="1" outlineLevel="1" thickBot="1">
      <c r="B213" s="232"/>
      <c r="C213" s="233"/>
      <c r="D213" s="233"/>
      <c r="E213" s="233"/>
      <c r="F213" s="233"/>
      <c r="G213" s="233"/>
      <c r="H213" s="233"/>
      <c r="I213" s="233"/>
      <c r="J213" s="233"/>
    </row>
    <row r="214" spans="2:10" ht="18.75" customHeight="1" outlineLevel="1">
      <c r="B214" s="234" t="s">
        <v>985</v>
      </c>
      <c r="C214" s="235"/>
      <c r="D214" s="235"/>
      <c r="E214" s="235"/>
      <c r="F214" s="236"/>
      <c r="G214" s="236"/>
      <c r="H214" s="236"/>
      <c r="I214" s="236"/>
      <c r="J214" s="237"/>
    </row>
    <row r="215" spans="2:10" ht="18.75" customHeight="1" outlineLevel="1">
      <c r="B215" s="1896"/>
      <c r="C215" s="1897"/>
      <c r="D215" s="1897"/>
      <c r="E215" s="1897"/>
      <c r="F215" s="1897"/>
      <c r="G215" s="1897"/>
      <c r="H215" s="1897"/>
      <c r="I215" s="1897"/>
      <c r="J215" s="1898"/>
    </row>
    <row r="216" spans="2:10" ht="12" customHeight="1" outlineLevel="1" thickBot="1">
      <c r="B216" s="284"/>
      <c r="C216" s="238"/>
      <c r="D216" s="238"/>
      <c r="E216" s="238"/>
      <c r="F216" s="238"/>
      <c r="G216" s="238"/>
      <c r="H216" s="238"/>
      <c r="I216" s="238"/>
      <c r="J216" s="239"/>
    </row>
    <row r="219" spans="2:10" ht="33.75" customHeight="1">
      <c r="B219" s="240" t="s">
        <v>968</v>
      </c>
      <c r="C219" s="1902">
        <f>個票ｰ1005!B242</f>
        <v>0</v>
      </c>
      <c r="D219" s="2642"/>
      <c r="E219" s="2642"/>
      <c r="F219" s="2643"/>
      <c r="G219" s="241" t="s">
        <v>969</v>
      </c>
      <c r="H219" s="1899">
        <v>14</v>
      </c>
      <c r="I219" s="2648"/>
      <c r="J219" s="1901"/>
    </row>
    <row r="220" spans="2:10" ht="30" customHeight="1" outlineLevel="1">
      <c r="B220" s="285" t="s">
        <v>970</v>
      </c>
      <c r="C220" s="1905"/>
      <c r="D220" s="1906"/>
      <c r="E220" s="1906"/>
      <c r="F220" s="1906"/>
      <c r="G220" s="1906"/>
      <c r="H220" s="1906"/>
      <c r="I220" s="1906"/>
      <c r="J220" s="1907"/>
    </row>
    <row r="221" spans="2:10" ht="30" customHeight="1" outlineLevel="1">
      <c r="B221" s="486" t="s">
        <v>972</v>
      </c>
      <c r="C221" s="2659"/>
      <c r="D221" s="2660"/>
      <c r="E221" s="2660"/>
      <c r="F221" s="2660"/>
      <c r="G221" s="2660"/>
      <c r="H221" s="2660"/>
      <c r="I221" s="2660"/>
      <c r="J221" s="2661"/>
    </row>
    <row r="222" spans="2:10" ht="30" customHeight="1" outlineLevel="1">
      <c r="B222" s="282" t="s">
        <v>973</v>
      </c>
      <c r="C222" s="1949"/>
      <c r="D222" s="1949"/>
      <c r="E222" s="1949"/>
      <c r="F222" s="1949"/>
      <c r="G222" s="1949"/>
      <c r="H222" s="1950"/>
      <c r="I222" s="1950"/>
      <c r="J222" s="1951"/>
    </row>
    <row r="223" spans="2:10" ht="14.25" customHeight="1" outlineLevel="1">
      <c r="B223" s="1968" t="s">
        <v>986</v>
      </c>
      <c r="C223" s="1931" t="s">
        <v>975</v>
      </c>
      <c r="D223" s="1931"/>
      <c r="E223" s="1931"/>
      <c r="F223" s="1931" t="s">
        <v>976</v>
      </c>
      <c r="G223" s="1931"/>
      <c r="H223" s="1932"/>
      <c r="I223" s="1932"/>
      <c r="J223" s="1933"/>
    </row>
    <row r="224" spans="2:10" ht="34.5" customHeight="1" outlineLevel="1">
      <c r="B224" s="1968"/>
      <c r="C224" s="194"/>
      <c r="D224" s="487" t="s">
        <v>380</v>
      </c>
      <c r="E224" s="194"/>
      <c r="F224" s="1934"/>
      <c r="G224" s="1934"/>
      <c r="H224" s="1935"/>
      <c r="I224" s="1935"/>
      <c r="J224" s="1936"/>
    </row>
    <row r="225" spans="1:26" ht="34.5" customHeight="1" outlineLevel="1">
      <c r="B225" s="1968"/>
      <c r="C225" s="194"/>
      <c r="D225" s="225" t="s">
        <v>380</v>
      </c>
      <c r="E225" s="194"/>
      <c r="F225" s="1923"/>
      <c r="G225" s="1923"/>
      <c r="H225" s="1924"/>
      <c r="I225" s="1924"/>
      <c r="J225" s="1925"/>
    </row>
    <row r="226" spans="1:26" ht="34.5" customHeight="1" outlineLevel="1">
      <c r="B226" s="1968"/>
      <c r="C226" s="194"/>
      <c r="D226" s="225" t="s">
        <v>380</v>
      </c>
      <c r="E226" s="194"/>
      <c r="F226" s="1923"/>
      <c r="G226" s="1923"/>
      <c r="H226" s="1924"/>
      <c r="I226" s="1924"/>
      <c r="J226" s="1925"/>
    </row>
    <row r="227" spans="1:26" ht="34.5" customHeight="1" outlineLevel="1">
      <c r="B227" s="1968"/>
      <c r="C227" s="194"/>
      <c r="D227" s="225" t="s">
        <v>380</v>
      </c>
      <c r="E227" s="194"/>
      <c r="F227" s="1923"/>
      <c r="G227" s="1923"/>
      <c r="H227" s="1924"/>
      <c r="I227" s="1924"/>
      <c r="J227" s="1925"/>
    </row>
    <row r="228" spans="1:26" ht="34.5" customHeight="1" outlineLevel="1">
      <c r="B228" s="1968"/>
      <c r="C228" s="194"/>
      <c r="D228" s="226" t="s">
        <v>380</v>
      </c>
      <c r="E228" s="194"/>
      <c r="F228" s="1961"/>
      <c r="G228" s="1962"/>
      <c r="H228" s="1963"/>
      <c r="I228" s="1963"/>
      <c r="J228" s="1964"/>
    </row>
    <row r="229" spans="1:26" ht="15" customHeight="1" outlineLevel="1">
      <c r="B229" s="2665" t="s">
        <v>977</v>
      </c>
      <c r="C229" s="1931" t="s">
        <v>975</v>
      </c>
      <c r="D229" s="1931"/>
      <c r="E229" s="1931"/>
      <c r="F229" s="1931" t="s">
        <v>978</v>
      </c>
      <c r="G229" s="1931"/>
      <c r="H229" s="1932"/>
      <c r="I229" s="1932"/>
      <c r="J229" s="1933"/>
    </row>
    <row r="230" spans="1:26" ht="31.5" customHeight="1" outlineLevel="1">
      <c r="B230" s="1909"/>
      <c r="C230" s="195"/>
      <c r="D230" s="227" t="s">
        <v>979</v>
      </c>
      <c r="E230" s="196"/>
      <c r="F230" s="1934"/>
      <c r="G230" s="1934"/>
      <c r="H230" s="1935"/>
      <c r="I230" s="1935"/>
      <c r="J230" s="1936"/>
    </row>
    <row r="231" spans="1:26" ht="31.5" customHeight="1" outlineLevel="1">
      <c r="B231" s="1909"/>
      <c r="C231" s="197"/>
      <c r="D231" s="228" t="s">
        <v>979</v>
      </c>
      <c r="E231" s="198"/>
      <c r="F231" s="1923"/>
      <c r="G231" s="1923"/>
      <c r="H231" s="1924"/>
      <c r="I231" s="1924"/>
      <c r="J231" s="1925"/>
    </row>
    <row r="232" spans="1:26" ht="31.5" customHeight="1" outlineLevel="1">
      <c r="B232" s="1909"/>
      <c r="C232" s="197"/>
      <c r="D232" s="228" t="s">
        <v>979</v>
      </c>
      <c r="E232" s="198"/>
      <c r="F232" s="1923"/>
      <c r="G232" s="1923"/>
      <c r="H232" s="1924"/>
      <c r="I232" s="1924"/>
      <c r="J232" s="1925"/>
    </row>
    <row r="233" spans="1:26" ht="31.5" customHeight="1" outlineLevel="1">
      <c r="B233" s="1909"/>
      <c r="C233" s="197"/>
      <c r="D233" s="228" t="s">
        <v>979</v>
      </c>
      <c r="E233" s="198"/>
      <c r="F233" s="1923"/>
      <c r="G233" s="1923"/>
      <c r="H233" s="1924"/>
      <c r="I233" s="1924"/>
      <c r="J233" s="1925"/>
    </row>
    <row r="234" spans="1:26" ht="31.5" customHeight="1" outlineLevel="1">
      <c r="B234" s="1930"/>
      <c r="C234" s="199"/>
      <c r="D234" s="229" t="s">
        <v>979</v>
      </c>
      <c r="E234" s="200"/>
      <c r="F234" s="1958"/>
      <c r="G234" s="1958"/>
      <c r="H234" s="1959"/>
      <c r="I234" s="1959"/>
      <c r="J234" s="1960"/>
    </row>
    <row r="235" spans="1:26" ht="15" customHeight="1" outlineLevel="1">
      <c r="B235" s="2335" t="s">
        <v>980</v>
      </c>
      <c r="C235" s="1911" t="s">
        <v>981</v>
      </c>
      <c r="D235" s="1912"/>
      <c r="E235" s="1913"/>
      <c r="F235" s="2336" t="s">
        <v>982</v>
      </c>
      <c r="G235" s="2337"/>
      <c r="H235" s="2337"/>
      <c r="I235" s="2337"/>
      <c r="J235" s="2338"/>
    </row>
    <row r="236" spans="1:26" ht="30" customHeight="1" outlineLevel="1">
      <c r="B236" s="1909"/>
      <c r="C236" s="197"/>
      <c r="D236" s="228" t="s">
        <v>979</v>
      </c>
      <c r="E236" s="194"/>
      <c r="F236" s="2662"/>
      <c r="G236" s="2662"/>
      <c r="H236" s="2663"/>
      <c r="I236" s="2663"/>
      <c r="J236" s="2664"/>
    </row>
    <row r="237" spans="1:26" ht="30" customHeight="1" outlineLevel="1">
      <c r="B237" s="1909"/>
      <c r="C237" s="197"/>
      <c r="D237" s="228" t="s">
        <v>979</v>
      </c>
      <c r="E237" s="194"/>
      <c r="F237" s="1923"/>
      <c r="G237" s="1923"/>
      <c r="H237" s="1924"/>
      <c r="I237" s="1924"/>
      <c r="J237" s="1925"/>
    </row>
    <row r="238" spans="1:26" ht="30" customHeight="1" outlineLevel="1">
      <c r="B238" s="1909"/>
      <c r="C238" s="197"/>
      <c r="D238" s="228" t="s">
        <v>979</v>
      </c>
      <c r="E238" s="194"/>
      <c r="F238" s="1923"/>
      <c r="G238" s="1923"/>
      <c r="H238" s="1924"/>
      <c r="I238" s="1924"/>
      <c r="J238" s="1925"/>
    </row>
    <row r="239" spans="1:26" ht="30" customHeight="1" outlineLevel="1" thickBot="1">
      <c r="B239" s="1910"/>
      <c r="C239" s="201"/>
      <c r="D239" s="230" t="s">
        <v>979</v>
      </c>
      <c r="E239" s="202"/>
      <c r="F239" s="1926"/>
      <c r="G239" s="1926"/>
      <c r="H239" s="1927"/>
      <c r="I239" s="1927"/>
      <c r="J239" s="1928"/>
    </row>
    <row r="240" spans="1:26" s="222" customFormat="1" ht="18.75" customHeight="1" outlineLevel="1" thickBot="1">
      <c r="A240" s="218"/>
      <c r="B240" s="231"/>
      <c r="C240" s="218"/>
      <c r="D240" s="218"/>
      <c r="E240" s="218"/>
      <c r="F240" s="218"/>
      <c r="G240" s="219"/>
      <c r="H240" s="219"/>
      <c r="I240" s="219"/>
      <c r="J240" s="219"/>
      <c r="K240" s="219"/>
      <c r="L240" s="219"/>
      <c r="M240" s="220"/>
      <c r="N240" s="2011"/>
      <c r="O240" s="2011"/>
      <c r="P240" s="2011"/>
      <c r="Q240" s="2011"/>
      <c r="R240" s="221"/>
      <c r="V240" s="220"/>
      <c r="W240" s="220"/>
      <c r="X240" s="220"/>
      <c r="Y240" s="220"/>
      <c r="Z240" s="221"/>
    </row>
    <row r="241" spans="2:11" ht="18.75" customHeight="1" outlineLevel="1">
      <c r="B241" s="2015" t="s">
        <v>983</v>
      </c>
      <c r="C241" s="2017"/>
      <c r="D241" s="2018"/>
      <c r="E241" s="2018"/>
      <c r="F241" s="2018"/>
      <c r="G241" s="2018"/>
      <c r="H241" s="2018"/>
      <c r="I241" s="2018"/>
      <c r="J241" s="2019"/>
    </row>
    <row r="242" spans="2:11" ht="18.75" customHeight="1" outlineLevel="1">
      <c r="B242" s="1938"/>
      <c r="C242" s="1943"/>
      <c r="D242" s="1944"/>
      <c r="E242" s="1944"/>
      <c r="F242" s="1944"/>
      <c r="G242" s="1944"/>
      <c r="H242" s="1944"/>
      <c r="I242" s="1944"/>
      <c r="J242" s="1945"/>
    </row>
    <row r="243" spans="2:11" ht="18.75" customHeight="1" outlineLevel="1">
      <c r="B243" s="2016"/>
      <c r="C243" s="2020"/>
      <c r="D243" s="2021"/>
      <c r="E243" s="2021"/>
      <c r="F243" s="2021"/>
      <c r="G243" s="2021"/>
      <c r="H243" s="2021"/>
      <c r="I243" s="2021"/>
      <c r="J243" s="2022"/>
    </row>
    <row r="244" spans="2:11" ht="18.75" customHeight="1" outlineLevel="1">
      <c r="B244" s="2331" t="s">
        <v>984</v>
      </c>
      <c r="C244" s="2332"/>
      <c r="D244" s="2333"/>
      <c r="E244" s="2333"/>
      <c r="F244" s="2333"/>
      <c r="G244" s="2333"/>
      <c r="H244" s="2333"/>
      <c r="I244" s="2333"/>
      <c r="J244" s="2334"/>
    </row>
    <row r="245" spans="2:11" ht="18.75" customHeight="1" outlineLevel="1">
      <c r="B245" s="1938"/>
      <c r="C245" s="1943"/>
      <c r="D245" s="1944"/>
      <c r="E245" s="1944"/>
      <c r="F245" s="1944"/>
      <c r="G245" s="1944"/>
      <c r="H245" s="1944"/>
      <c r="I245" s="1944"/>
      <c r="J245" s="1945"/>
    </row>
    <row r="246" spans="2:11" ht="18.75" customHeight="1" outlineLevel="1" thickBot="1">
      <c r="B246" s="1939"/>
      <c r="C246" s="1946"/>
      <c r="D246" s="1947"/>
      <c r="E246" s="1947"/>
      <c r="F246" s="1947"/>
      <c r="G246" s="1947"/>
      <c r="H246" s="1947"/>
      <c r="I246" s="1947"/>
      <c r="J246" s="1948"/>
    </row>
    <row r="247" spans="2:11" ht="18.75" customHeight="1" outlineLevel="1" thickBot="1">
      <c r="B247" s="232"/>
      <c r="C247" s="233"/>
      <c r="D247" s="233"/>
      <c r="E247" s="233"/>
      <c r="F247" s="233"/>
      <c r="G247" s="233"/>
      <c r="H247" s="233"/>
      <c r="I247" s="233"/>
      <c r="J247" s="233"/>
    </row>
    <row r="248" spans="2:11" ht="18.75" customHeight="1" outlineLevel="1">
      <c r="B248" s="234" t="s">
        <v>985</v>
      </c>
      <c r="C248" s="235"/>
      <c r="D248" s="235"/>
      <c r="E248" s="235"/>
      <c r="F248" s="236"/>
      <c r="G248" s="236"/>
      <c r="H248" s="236"/>
      <c r="I248" s="236"/>
      <c r="J248" s="237"/>
    </row>
    <row r="249" spans="2:11" ht="18.75" customHeight="1" outlineLevel="1">
      <c r="B249" s="1896"/>
      <c r="C249" s="1897"/>
      <c r="D249" s="1897"/>
      <c r="E249" s="1897"/>
      <c r="F249" s="1897"/>
      <c r="G249" s="1897"/>
      <c r="H249" s="1897"/>
      <c r="I249" s="1897"/>
      <c r="J249" s="1898"/>
    </row>
    <row r="250" spans="2:11" ht="12" customHeight="1" outlineLevel="1" thickBot="1">
      <c r="B250" s="284"/>
      <c r="C250" s="238"/>
      <c r="D250" s="238"/>
      <c r="E250" s="238"/>
      <c r="F250" s="238"/>
      <c r="G250" s="238"/>
      <c r="H250" s="238"/>
      <c r="I250" s="238"/>
      <c r="J250" s="239"/>
    </row>
    <row r="253" spans="2:11" ht="17.25" customHeight="1">
      <c r="B253" s="488"/>
      <c r="C253" s="488"/>
      <c r="D253" s="488"/>
      <c r="E253" s="488"/>
      <c r="F253" s="488"/>
      <c r="G253" s="488"/>
      <c r="H253" s="488"/>
      <c r="I253" s="488"/>
      <c r="J253" s="488"/>
      <c r="K253" s="488"/>
    </row>
    <row r="254" spans="2:11" ht="33.75" customHeight="1">
      <c r="B254" s="240" t="s">
        <v>968</v>
      </c>
      <c r="C254" s="1902">
        <f>個票ｰ1005!B243</f>
        <v>0</v>
      </c>
      <c r="D254" s="2642"/>
      <c r="E254" s="2642"/>
      <c r="F254" s="2643"/>
      <c r="G254" s="241" t="s">
        <v>969</v>
      </c>
      <c r="H254" s="1899">
        <v>15</v>
      </c>
      <c r="I254" s="2648"/>
      <c r="J254" s="1901"/>
    </row>
    <row r="255" spans="2:11" ht="30" customHeight="1" outlineLevel="1">
      <c r="B255" s="285" t="s">
        <v>970</v>
      </c>
      <c r="C255" s="1905"/>
      <c r="D255" s="1906"/>
      <c r="E255" s="1906"/>
      <c r="F255" s="1906"/>
      <c r="G255" s="1906"/>
      <c r="H255" s="1906"/>
      <c r="I255" s="1906"/>
      <c r="J255" s="1907"/>
    </row>
    <row r="256" spans="2:11" ht="30" customHeight="1" outlineLevel="1">
      <c r="B256" s="486" t="s">
        <v>972</v>
      </c>
      <c r="C256" s="2659"/>
      <c r="D256" s="2660"/>
      <c r="E256" s="2660"/>
      <c r="F256" s="2660"/>
      <c r="G256" s="2660"/>
      <c r="H256" s="2660"/>
      <c r="I256" s="2660"/>
      <c r="J256" s="2661"/>
    </row>
    <row r="257" spans="2:10" ht="30" customHeight="1" outlineLevel="1">
      <c r="B257" s="282" t="s">
        <v>973</v>
      </c>
      <c r="C257" s="1949"/>
      <c r="D257" s="1949"/>
      <c r="E257" s="1949"/>
      <c r="F257" s="1949"/>
      <c r="G257" s="1949"/>
      <c r="H257" s="1950"/>
      <c r="I257" s="1950"/>
      <c r="J257" s="1951"/>
    </row>
    <row r="258" spans="2:10" ht="14.25" customHeight="1" outlineLevel="1">
      <c r="B258" s="1968" t="s">
        <v>986</v>
      </c>
      <c r="C258" s="1931" t="s">
        <v>975</v>
      </c>
      <c r="D258" s="1931"/>
      <c r="E258" s="1931"/>
      <c r="F258" s="1931" t="s">
        <v>976</v>
      </c>
      <c r="G258" s="1931"/>
      <c r="H258" s="1932"/>
      <c r="I258" s="1932"/>
      <c r="J258" s="1933"/>
    </row>
    <row r="259" spans="2:10" ht="34.5" customHeight="1" outlineLevel="1">
      <c r="B259" s="1968"/>
      <c r="C259" s="194"/>
      <c r="D259" s="487" t="s">
        <v>380</v>
      </c>
      <c r="E259" s="194"/>
      <c r="F259" s="1934"/>
      <c r="G259" s="1934"/>
      <c r="H259" s="1935"/>
      <c r="I259" s="1935"/>
      <c r="J259" s="1936"/>
    </row>
    <row r="260" spans="2:10" ht="34.5" customHeight="1" outlineLevel="1">
      <c r="B260" s="1968"/>
      <c r="C260" s="194"/>
      <c r="D260" s="225" t="s">
        <v>380</v>
      </c>
      <c r="E260" s="194"/>
      <c r="F260" s="1923"/>
      <c r="G260" s="1923"/>
      <c r="H260" s="1924"/>
      <c r="I260" s="1924"/>
      <c r="J260" s="1925"/>
    </row>
    <row r="261" spans="2:10" ht="34.5" customHeight="1" outlineLevel="1">
      <c r="B261" s="1968"/>
      <c r="C261" s="194"/>
      <c r="D261" s="225" t="s">
        <v>380</v>
      </c>
      <c r="E261" s="194"/>
      <c r="F261" s="1923"/>
      <c r="G261" s="1923"/>
      <c r="H261" s="1924"/>
      <c r="I261" s="1924"/>
      <c r="J261" s="1925"/>
    </row>
    <row r="262" spans="2:10" ht="34.5" customHeight="1" outlineLevel="1">
      <c r="B262" s="1968"/>
      <c r="C262" s="194"/>
      <c r="D262" s="225" t="s">
        <v>380</v>
      </c>
      <c r="E262" s="194"/>
      <c r="F262" s="1923"/>
      <c r="G262" s="1923"/>
      <c r="H262" s="1924"/>
      <c r="I262" s="1924"/>
      <c r="J262" s="1925"/>
    </row>
    <row r="263" spans="2:10" ht="34.5" customHeight="1" outlineLevel="1">
      <c r="B263" s="1968"/>
      <c r="C263" s="194"/>
      <c r="D263" s="226" t="s">
        <v>380</v>
      </c>
      <c r="E263" s="194"/>
      <c r="F263" s="1961"/>
      <c r="G263" s="1962"/>
      <c r="H263" s="1963"/>
      <c r="I263" s="1963"/>
      <c r="J263" s="1964"/>
    </row>
    <row r="264" spans="2:10" ht="15" customHeight="1" outlineLevel="1">
      <c r="B264" s="2665" t="s">
        <v>977</v>
      </c>
      <c r="C264" s="1931" t="s">
        <v>975</v>
      </c>
      <c r="D264" s="1931"/>
      <c r="E264" s="1931"/>
      <c r="F264" s="1931" t="s">
        <v>978</v>
      </c>
      <c r="G264" s="1931"/>
      <c r="H264" s="1932"/>
      <c r="I264" s="1932"/>
      <c r="J264" s="1933"/>
    </row>
    <row r="265" spans="2:10" ht="31.5" customHeight="1" outlineLevel="1">
      <c r="B265" s="1909"/>
      <c r="C265" s="195"/>
      <c r="D265" s="227" t="s">
        <v>979</v>
      </c>
      <c r="E265" s="196"/>
      <c r="F265" s="1934"/>
      <c r="G265" s="1934"/>
      <c r="H265" s="1935"/>
      <c r="I265" s="1935"/>
      <c r="J265" s="1936"/>
    </row>
    <row r="266" spans="2:10" ht="31.5" customHeight="1" outlineLevel="1">
      <c r="B266" s="1909"/>
      <c r="C266" s="197"/>
      <c r="D266" s="228" t="s">
        <v>979</v>
      </c>
      <c r="E266" s="198"/>
      <c r="F266" s="1923"/>
      <c r="G266" s="1923"/>
      <c r="H266" s="1924"/>
      <c r="I266" s="1924"/>
      <c r="J266" s="1925"/>
    </row>
    <row r="267" spans="2:10" ht="31.5" customHeight="1" outlineLevel="1">
      <c r="B267" s="1909"/>
      <c r="C267" s="197"/>
      <c r="D267" s="228" t="s">
        <v>979</v>
      </c>
      <c r="E267" s="198"/>
      <c r="F267" s="1923"/>
      <c r="G267" s="1923"/>
      <c r="H267" s="1924"/>
      <c r="I267" s="1924"/>
      <c r="J267" s="1925"/>
    </row>
    <row r="268" spans="2:10" ht="31.5" customHeight="1" outlineLevel="1">
      <c r="B268" s="1909"/>
      <c r="C268" s="197"/>
      <c r="D268" s="228" t="s">
        <v>979</v>
      </c>
      <c r="E268" s="198"/>
      <c r="F268" s="1923"/>
      <c r="G268" s="1923"/>
      <c r="H268" s="1924"/>
      <c r="I268" s="1924"/>
      <c r="J268" s="1925"/>
    </row>
    <row r="269" spans="2:10" ht="31.5" customHeight="1" outlineLevel="1">
      <c r="B269" s="1930"/>
      <c r="C269" s="199"/>
      <c r="D269" s="229" t="s">
        <v>979</v>
      </c>
      <c r="E269" s="200"/>
      <c r="F269" s="1958"/>
      <c r="G269" s="1958"/>
      <c r="H269" s="1959"/>
      <c r="I269" s="1959"/>
      <c r="J269" s="1960"/>
    </row>
    <row r="270" spans="2:10" ht="15" customHeight="1" outlineLevel="1">
      <c r="B270" s="2335" t="s">
        <v>980</v>
      </c>
      <c r="C270" s="1911" t="s">
        <v>981</v>
      </c>
      <c r="D270" s="1912"/>
      <c r="E270" s="1913"/>
      <c r="F270" s="2336" t="s">
        <v>982</v>
      </c>
      <c r="G270" s="2337"/>
      <c r="H270" s="2337"/>
      <c r="I270" s="2337"/>
      <c r="J270" s="2338"/>
    </row>
    <row r="271" spans="2:10" ht="30" customHeight="1" outlineLevel="1">
      <c r="B271" s="1909"/>
      <c r="C271" s="197"/>
      <c r="D271" s="228" t="s">
        <v>979</v>
      </c>
      <c r="E271" s="194"/>
      <c r="F271" s="2667"/>
      <c r="G271" s="2667"/>
      <c r="H271" s="2668"/>
      <c r="I271" s="2668"/>
      <c r="J271" s="2669"/>
    </row>
    <row r="272" spans="2:10" ht="30" customHeight="1" outlineLevel="1">
      <c r="B272" s="1909"/>
      <c r="C272" s="197"/>
      <c r="D272" s="228" t="s">
        <v>979</v>
      </c>
      <c r="E272" s="194"/>
      <c r="F272" s="1952"/>
      <c r="G272" s="1952"/>
      <c r="H272" s="1953"/>
      <c r="I272" s="1953"/>
      <c r="J272" s="1954"/>
    </row>
    <row r="273" spans="1:26" ht="30" customHeight="1" outlineLevel="1">
      <c r="B273" s="1909"/>
      <c r="C273" s="197"/>
      <c r="D273" s="228" t="s">
        <v>979</v>
      </c>
      <c r="E273" s="194"/>
      <c r="F273" s="1952"/>
      <c r="G273" s="1952"/>
      <c r="H273" s="1953"/>
      <c r="I273" s="1953"/>
      <c r="J273" s="1954"/>
    </row>
    <row r="274" spans="1:26" ht="30" customHeight="1" outlineLevel="1" thickBot="1">
      <c r="B274" s="1910"/>
      <c r="C274" s="201"/>
      <c r="D274" s="230" t="s">
        <v>979</v>
      </c>
      <c r="E274" s="202"/>
      <c r="F274" s="1955"/>
      <c r="G274" s="1955"/>
      <c r="H274" s="1956"/>
      <c r="I274" s="1956"/>
      <c r="J274" s="1957"/>
    </row>
    <row r="275" spans="1:26" s="222" customFormat="1" ht="18.75" customHeight="1" outlineLevel="1" thickBot="1">
      <c r="A275" s="218"/>
      <c r="B275" s="231"/>
      <c r="C275" s="218"/>
      <c r="D275" s="218"/>
      <c r="E275" s="218"/>
      <c r="F275" s="218"/>
      <c r="G275" s="219"/>
      <c r="H275" s="219"/>
      <c r="I275" s="219"/>
      <c r="J275" s="219"/>
      <c r="K275" s="219"/>
      <c r="L275" s="219"/>
      <c r="M275" s="220"/>
      <c r="N275" s="2011"/>
      <c r="O275" s="2011"/>
      <c r="P275" s="2011"/>
      <c r="Q275" s="2011"/>
      <c r="R275" s="221"/>
      <c r="V275" s="220"/>
      <c r="W275" s="220"/>
      <c r="X275" s="220"/>
      <c r="Y275" s="220"/>
      <c r="Z275" s="221"/>
    </row>
    <row r="276" spans="1:26" ht="18.75" customHeight="1" outlineLevel="1">
      <c r="B276" s="2015" t="s">
        <v>983</v>
      </c>
      <c r="C276" s="2017"/>
      <c r="D276" s="2018"/>
      <c r="E276" s="2018"/>
      <c r="F276" s="2018"/>
      <c r="G276" s="2018"/>
      <c r="H276" s="2018"/>
      <c r="I276" s="2018"/>
      <c r="J276" s="2019"/>
    </row>
    <row r="277" spans="1:26" ht="18.75" customHeight="1" outlineLevel="1">
      <c r="B277" s="1938"/>
      <c r="C277" s="1943"/>
      <c r="D277" s="1944"/>
      <c r="E277" s="1944"/>
      <c r="F277" s="1944"/>
      <c r="G277" s="1944"/>
      <c r="H277" s="1944"/>
      <c r="I277" s="1944"/>
      <c r="J277" s="1945"/>
    </row>
    <row r="278" spans="1:26" ht="18.75" customHeight="1" outlineLevel="1">
      <c r="B278" s="2016"/>
      <c r="C278" s="2020"/>
      <c r="D278" s="2021"/>
      <c r="E278" s="2021"/>
      <c r="F278" s="2021"/>
      <c r="G278" s="2021"/>
      <c r="H278" s="2021"/>
      <c r="I278" s="2021"/>
      <c r="J278" s="2022"/>
    </row>
    <row r="279" spans="1:26" ht="18.75" customHeight="1" outlineLevel="1">
      <c r="B279" s="2331" t="s">
        <v>984</v>
      </c>
      <c r="C279" s="2332"/>
      <c r="D279" s="2333"/>
      <c r="E279" s="2333"/>
      <c r="F279" s="2333"/>
      <c r="G279" s="2333"/>
      <c r="H279" s="2333"/>
      <c r="I279" s="2333"/>
      <c r="J279" s="2334"/>
    </row>
    <row r="280" spans="1:26" ht="18.75" customHeight="1" outlineLevel="1">
      <c r="B280" s="1938"/>
      <c r="C280" s="1943"/>
      <c r="D280" s="1944"/>
      <c r="E280" s="1944"/>
      <c r="F280" s="1944"/>
      <c r="G280" s="1944"/>
      <c r="H280" s="1944"/>
      <c r="I280" s="1944"/>
      <c r="J280" s="1945"/>
    </row>
    <row r="281" spans="1:26" ht="18.75" customHeight="1" outlineLevel="1" thickBot="1">
      <c r="B281" s="1939"/>
      <c r="C281" s="1946"/>
      <c r="D281" s="1947"/>
      <c r="E281" s="1947"/>
      <c r="F281" s="1947"/>
      <c r="G281" s="1947"/>
      <c r="H281" s="1947"/>
      <c r="I281" s="1947"/>
      <c r="J281" s="1948"/>
    </row>
    <row r="282" spans="1:26" ht="18.75" customHeight="1" outlineLevel="1" thickBot="1">
      <c r="B282" s="232"/>
      <c r="C282" s="233"/>
      <c r="D282" s="233"/>
      <c r="E282" s="233"/>
      <c r="F282" s="233"/>
      <c r="G282" s="233"/>
      <c r="H282" s="233"/>
      <c r="I282" s="233"/>
      <c r="J282" s="233"/>
    </row>
    <row r="283" spans="1:26" ht="18.75" customHeight="1" outlineLevel="1">
      <c r="B283" s="234" t="s">
        <v>985</v>
      </c>
      <c r="C283" s="235"/>
      <c r="D283" s="235"/>
      <c r="E283" s="235"/>
      <c r="F283" s="236"/>
      <c r="G283" s="236"/>
      <c r="H283" s="236"/>
      <c r="I283" s="236"/>
      <c r="J283" s="237"/>
    </row>
    <row r="284" spans="1:26" ht="18.75" customHeight="1" outlineLevel="1">
      <c r="B284" s="1896"/>
      <c r="C284" s="1897"/>
      <c r="D284" s="1897"/>
      <c r="E284" s="1897"/>
      <c r="F284" s="1897"/>
      <c r="G284" s="1897"/>
      <c r="H284" s="1897"/>
      <c r="I284" s="1897"/>
      <c r="J284" s="1898"/>
    </row>
    <row r="285" spans="1:26" ht="12" customHeight="1" outlineLevel="1" thickBot="1">
      <c r="B285" s="284"/>
      <c r="C285" s="238"/>
      <c r="D285" s="238"/>
      <c r="E285" s="238"/>
      <c r="F285" s="238"/>
      <c r="G285" s="238"/>
      <c r="H285" s="238"/>
      <c r="I285" s="238"/>
      <c r="J285" s="239"/>
    </row>
    <row r="286" spans="1:26" ht="17.25" customHeight="1"/>
    <row r="288" spans="1:26" ht="33.75" customHeight="1">
      <c r="B288" s="240" t="s">
        <v>993</v>
      </c>
      <c r="C288" s="1902">
        <f>個票ｰ1005!B244</f>
        <v>0</v>
      </c>
      <c r="D288" s="2642"/>
      <c r="E288" s="2642"/>
      <c r="F288" s="2643"/>
      <c r="G288" s="241" t="s">
        <v>969</v>
      </c>
      <c r="H288" s="1899">
        <v>16</v>
      </c>
      <c r="I288" s="2648"/>
      <c r="J288" s="1901"/>
    </row>
    <row r="289" spans="2:10" ht="30" customHeight="1" outlineLevel="1">
      <c r="B289" s="285" t="s">
        <v>970</v>
      </c>
      <c r="C289" s="1905"/>
      <c r="D289" s="1906"/>
      <c r="E289" s="1906"/>
      <c r="F289" s="1906"/>
      <c r="G289" s="1906"/>
      <c r="H289" s="1906"/>
      <c r="I289" s="1906"/>
      <c r="J289" s="1907"/>
    </row>
    <row r="290" spans="2:10" ht="30" customHeight="1" outlineLevel="1">
      <c r="B290" s="486" t="s">
        <v>972</v>
      </c>
      <c r="C290" s="2659"/>
      <c r="D290" s="2660"/>
      <c r="E290" s="2660"/>
      <c r="F290" s="2660"/>
      <c r="G290" s="2660"/>
      <c r="H290" s="2660"/>
      <c r="I290" s="2660"/>
      <c r="J290" s="2661"/>
    </row>
    <row r="291" spans="2:10" ht="30" customHeight="1" outlineLevel="1">
      <c r="B291" s="282" t="s">
        <v>973</v>
      </c>
      <c r="C291" s="1949"/>
      <c r="D291" s="1949"/>
      <c r="E291" s="1949"/>
      <c r="F291" s="1949"/>
      <c r="G291" s="1949"/>
      <c r="H291" s="1950"/>
      <c r="I291" s="1950"/>
      <c r="J291" s="1951"/>
    </row>
    <row r="292" spans="2:10" ht="14.25" customHeight="1" outlineLevel="1">
      <c r="B292" s="1968" t="s">
        <v>986</v>
      </c>
      <c r="C292" s="1931" t="s">
        <v>975</v>
      </c>
      <c r="D292" s="1931"/>
      <c r="E292" s="1931"/>
      <c r="F292" s="1931" t="s">
        <v>976</v>
      </c>
      <c r="G292" s="1931"/>
      <c r="H292" s="1932"/>
      <c r="I292" s="1932"/>
      <c r="J292" s="1933"/>
    </row>
    <row r="293" spans="2:10" ht="34.5" customHeight="1" outlineLevel="1">
      <c r="B293" s="1968"/>
      <c r="C293" s="194"/>
      <c r="D293" s="487" t="s">
        <v>380</v>
      </c>
      <c r="E293" s="194"/>
      <c r="F293" s="1934"/>
      <c r="G293" s="1934"/>
      <c r="H293" s="1935"/>
      <c r="I293" s="1935"/>
      <c r="J293" s="1936"/>
    </row>
    <row r="294" spans="2:10" ht="34.5" customHeight="1" outlineLevel="1">
      <c r="B294" s="1968"/>
      <c r="C294" s="194"/>
      <c r="D294" s="225" t="s">
        <v>380</v>
      </c>
      <c r="E294" s="194"/>
      <c r="F294" s="1923"/>
      <c r="G294" s="1923"/>
      <c r="H294" s="1924"/>
      <c r="I294" s="1924"/>
      <c r="J294" s="1925"/>
    </row>
    <row r="295" spans="2:10" ht="34.5" customHeight="1" outlineLevel="1">
      <c r="B295" s="1968"/>
      <c r="C295" s="194"/>
      <c r="D295" s="225" t="s">
        <v>380</v>
      </c>
      <c r="E295" s="194"/>
      <c r="F295" s="1923"/>
      <c r="G295" s="1923"/>
      <c r="H295" s="1924"/>
      <c r="I295" s="1924"/>
      <c r="J295" s="1925"/>
    </row>
    <row r="296" spans="2:10" ht="34.5" customHeight="1" outlineLevel="1">
      <c r="B296" s="1968"/>
      <c r="C296" s="194"/>
      <c r="D296" s="225" t="s">
        <v>380</v>
      </c>
      <c r="E296" s="194"/>
      <c r="F296" s="1923"/>
      <c r="G296" s="1923"/>
      <c r="H296" s="1924"/>
      <c r="I296" s="1924"/>
      <c r="J296" s="1925"/>
    </row>
    <row r="297" spans="2:10" ht="34.5" customHeight="1" outlineLevel="1">
      <c r="B297" s="1968"/>
      <c r="C297" s="194"/>
      <c r="D297" s="226" t="s">
        <v>380</v>
      </c>
      <c r="E297" s="194"/>
      <c r="F297" s="1961"/>
      <c r="G297" s="1962"/>
      <c r="H297" s="1963"/>
      <c r="I297" s="1963"/>
      <c r="J297" s="1964"/>
    </row>
    <row r="298" spans="2:10" ht="15" customHeight="1" outlineLevel="1">
      <c r="B298" s="2665" t="s">
        <v>977</v>
      </c>
      <c r="C298" s="1931" t="s">
        <v>975</v>
      </c>
      <c r="D298" s="1931"/>
      <c r="E298" s="1931"/>
      <c r="F298" s="1931" t="s">
        <v>978</v>
      </c>
      <c r="G298" s="1931"/>
      <c r="H298" s="1932"/>
      <c r="I298" s="1932"/>
      <c r="J298" s="1933"/>
    </row>
    <row r="299" spans="2:10" ht="31.5" customHeight="1" outlineLevel="1">
      <c r="B299" s="1909"/>
      <c r="C299" s="195"/>
      <c r="D299" s="227" t="s">
        <v>979</v>
      </c>
      <c r="E299" s="196"/>
      <c r="F299" s="1934"/>
      <c r="G299" s="1934"/>
      <c r="H299" s="1935"/>
      <c r="I299" s="1935"/>
      <c r="J299" s="1936"/>
    </row>
    <row r="300" spans="2:10" ht="31.5" customHeight="1" outlineLevel="1">
      <c r="B300" s="1909"/>
      <c r="C300" s="197"/>
      <c r="D300" s="228" t="s">
        <v>979</v>
      </c>
      <c r="E300" s="198"/>
      <c r="F300" s="1923"/>
      <c r="G300" s="1923"/>
      <c r="H300" s="1924"/>
      <c r="I300" s="1924"/>
      <c r="J300" s="1925"/>
    </row>
    <row r="301" spans="2:10" ht="31.5" customHeight="1" outlineLevel="1">
      <c r="B301" s="1909"/>
      <c r="C301" s="197"/>
      <c r="D301" s="228" t="s">
        <v>979</v>
      </c>
      <c r="E301" s="198"/>
      <c r="F301" s="1923"/>
      <c r="G301" s="1923"/>
      <c r="H301" s="1924"/>
      <c r="I301" s="1924"/>
      <c r="J301" s="1925"/>
    </row>
    <row r="302" spans="2:10" ht="31.5" customHeight="1" outlineLevel="1">
      <c r="B302" s="1909"/>
      <c r="C302" s="197"/>
      <c r="D302" s="228" t="s">
        <v>979</v>
      </c>
      <c r="E302" s="198"/>
      <c r="F302" s="1923"/>
      <c r="G302" s="1923"/>
      <c r="H302" s="1924"/>
      <c r="I302" s="1924"/>
      <c r="J302" s="1925"/>
    </row>
    <row r="303" spans="2:10" ht="31.5" customHeight="1" outlineLevel="1">
      <c r="B303" s="1930"/>
      <c r="C303" s="199"/>
      <c r="D303" s="229" t="s">
        <v>979</v>
      </c>
      <c r="E303" s="200"/>
      <c r="F303" s="1958"/>
      <c r="G303" s="1958"/>
      <c r="H303" s="1959"/>
      <c r="I303" s="1959"/>
      <c r="J303" s="1960"/>
    </row>
    <row r="304" spans="2:10" ht="15" customHeight="1" outlineLevel="1">
      <c r="B304" s="2335" t="s">
        <v>980</v>
      </c>
      <c r="C304" s="1911" t="s">
        <v>981</v>
      </c>
      <c r="D304" s="1912"/>
      <c r="E304" s="1913"/>
      <c r="F304" s="2336" t="s">
        <v>982</v>
      </c>
      <c r="G304" s="2337"/>
      <c r="H304" s="2337"/>
      <c r="I304" s="2337"/>
      <c r="J304" s="2338"/>
    </row>
    <row r="305" spans="1:26" ht="30" customHeight="1" outlineLevel="1">
      <c r="B305" s="1909"/>
      <c r="C305" s="197"/>
      <c r="D305" s="228" t="s">
        <v>979</v>
      </c>
      <c r="E305" s="194"/>
      <c r="F305" s="2667"/>
      <c r="G305" s="2667"/>
      <c r="H305" s="2668"/>
      <c r="I305" s="2668"/>
      <c r="J305" s="2669"/>
    </row>
    <row r="306" spans="1:26" ht="30" customHeight="1" outlineLevel="1">
      <c r="B306" s="1909"/>
      <c r="C306" s="197"/>
      <c r="D306" s="228" t="s">
        <v>979</v>
      </c>
      <c r="E306" s="194"/>
      <c r="F306" s="1952"/>
      <c r="G306" s="1952"/>
      <c r="H306" s="1953"/>
      <c r="I306" s="1953"/>
      <c r="J306" s="1954"/>
    </row>
    <row r="307" spans="1:26" ht="30" customHeight="1" outlineLevel="1">
      <c r="B307" s="1909"/>
      <c r="C307" s="197"/>
      <c r="D307" s="228" t="s">
        <v>979</v>
      </c>
      <c r="E307" s="194"/>
      <c r="F307" s="1952"/>
      <c r="G307" s="1952"/>
      <c r="H307" s="1953"/>
      <c r="I307" s="1953"/>
      <c r="J307" s="1954"/>
    </row>
    <row r="308" spans="1:26" ht="30" customHeight="1" outlineLevel="1" thickBot="1">
      <c r="B308" s="1910"/>
      <c r="C308" s="201"/>
      <c r="D308" s="230" t="s">
        <v>979</v>
      </c>
      <c r="E308" s="202"/>
      <c r="F308" s="1955"/>
      <c r="G308" s="1955"/>
      <c r="H308" s="1956"/>
      <c r="I308" s="1956"/>
      <c r="J308" s="1957"/>
    </row>
    <row r="309" spans="1:26" s="222" customFormat="1" ht="18.75" customHeight="1" outlineLevel="1" thickBot="1">
      <c r="A309" s="218"/>
      <c r="B309" s="231"/>
      <c r="C309" s="218"/>
      <c r="D309" s="218"/>
      <c r="E309" s="218"/>
      <c r="F309" s="218"/>
      <c r="G309" s="219"/>
      <c r="H309" s="219"/>
      <c r="I309" s="219"/>
      <c r="J309" s="219"/>
      <c r="K309" s="219"/>
      <c r="L309" s="219"/>
      <c r="M309" s="220"/>
      <c r="N309" s="2011"/>
      <c r="O309" s="2011"/>
      <c r="P309" s="2011"/>
      <c r="Q309" s="2011"/>
      <c r="R309" s="221"/>
      <c r="V309" s="220"/>
      <c r="W309" s="220"/>
      <c r="X309" s="220"/>
      <c r="Y309" s="220"/>
      <c r="Z309" s="221"/>
    </row>
    <row r="310" spans="1:26" ht="18.75" customHeight="1" outlineLevel="1">
      <c r="B310" s="2015" t="s">
        <v>983</v>
      </c>
      <c r="C310" s="2017"/>
      <c r="D310" s="2018"/>
      <c r="E310" s="2018"/>
      <c r="F310" s="2018"/>
      <c r="G310" s="2018"/>
      <c r="H310" s="2018"/>
      <c r="I310" s="2018"/>
      <c r="J310" s="2019"/>
    </row>
    <row r="311" spans="1:26" ht="18.75" customHeight="1" outlineLevel="1">
      <c r="B311" s="1938"/>
      <c r="C311" s="1943"/>
      <c r="D311" s="1944"/>
      <c r="E311" s="1944"/>
      <c r="F311" s="1944"/>
      <c r="G311" s="1944"/>
      <c r="H311" s="1944"/>
      <c r="I311" s="1944"/>
      <c r="J311" s="1945"/>
    </row>
    <row r="312" spans="1:26" ht="18.75" customHeight="1" outlineLevel="1">
      <c r="B312" s="2016"/>
      <c r="C312" s="2020"/>
      <c r="D312" s="2021"/>
      <c r="E312" s="2021"/>
      <c r="F312" s="2021"/>
      <c r="G312" s="2021"/>
      <c r="H312" s="2021"/>
      <c r="I312" s="2021"/>
      <c r="J312" s="2022"/>
    </row>
    <row r="313" spans="1:26" ht="18.75" customHeight="1" outlineLevel="1">
      <c r="B313" s="2331" t="s">
        <v>984</v>
      </c>
      <c r="C313" s="2332"/>
      <c r="D313" s="2333"/>
      <c r="E313" s="2333"/>
      <c r="F313" s="2333"/>
      <c r="G313" s="2333"/>
      <c r="H313" s="2333"/>
      <c r="I313" s="2333"/>
      <c r="J313" s="2334"/>
    </row>
    <row r="314" spans="1:26" ht="18.75" customHeight="1" outlineLevel="1">
      <c r="B314" s="1938"/>
      <c r="C314" s="1943"/>
      <c r="D314" s="1944"/>
      <c r="E314" s="1944"/>
      <c r="F314" s="1944"/>
      <c r="G314" s="1944"/>
      <c r="H314" s="1944"/>
      <c r="I314" s="1944"/>
      <c r="J314" s="1945"/>
    </row>
    <row r="315" spans="1:26" ht="18.75" customHeight="1" outlineLevel="1" thickBot="1">
      <c r="B315" s="1939"/>
      <c r="C315" s="1946"/>
      <c r="D315" s="1947"/>
      <c r="E315" s="1947"/>
      <c r="F315" s="1947"/>
      <c r="G315" s="1947"/>
      <c r="H315" s="1947"/>
      <c r="I315" s="1947"/>
      <c r="J315" s="1948"/>
    </row>
    <row r="316" spans="1:26" ht="18.75" customHeight="1" outlineLevel="1" thickBot="1">
      <c r="B316" s="232"/>
      <c r="C316" s="233"/>
      <c r="D316" s="233"/>
      <c r="E316" s="233"/>
      <c r="F316" s="233"/>
      <c r="G316" s="233"/>
      <c r="H316" s="233"/>
      <c r="I316" s="233"/>
      <c r="J316" s="233"/>
    </row>
    <row r="317" spans="1:26" ht="18.75" customHeight="1" outlineLevel="1">
      <c r="B317" s="234" t="s">
        <v>985</v>
      </c>
      <c r="C317" s="235"/>
      <c r="D317" s="235"/>
      <c r="E317" s="235"/>
      <c r="F317" s="236"/>
      <c r="G317" s="236"/>
      <c r="H317" s="236"/>
      <c r="I317" s="236"/>
      <c r="J317" s="237"/>
    </row>
    <row r="318" spans="1:26" ht="18.75" customHeight="1" outlineLevel="1">
      <c r="B318" s="1896"/>
      <c r="C318" s="1897"/>
      <c r="D318" s="1897"/>
      <c r="E318" s="1897"/>
      <c r="F318" s="1897"/>
      <c r="G318" s="1897"/>
      <c r="H318" s="1897"/>
      <c r="I318" s="1897"/>
      <c r="J318" s="1898"/>
    </row>
    <row r="319" spans="1:26" ht="12" customHeight="1" outlineLevel="1" thickBot="1">
      <c r="B319" s="284"/>
      <c r="C319" s="238"/>
      <c r="D319" s="238"/>
      <c r="E319" s="238"/>
      <c r="F319" s="238"/>
      <c r="G319" s="238"/>
      <c r="H319" s="238"/>
      <c r="I319" s="238"/>
      <c r="J319" s="239"/>
    </row>
    <row r="322" spans="2:10" ht="33.75" customHeight="1">
      <c r="B322" s="240" t="s">
        <v>968</v>
      </c>
      <c r="C322" s="1902">
        <f>個票ｰ1005!B245</f>
        <v>0</v>
      </c>
      <c r="D322" s="2642"/>
      <c r="E322" s="2642"/>
      <c r="F322" s="2643"/>
      <c r="G322" s="241" t="s">
        <v>969</v>
      </c>
      <c r="H322" s="1899">
        <v>17</v>
      </c>
      <c r="I322" s="2648"/>
      <c r="J322" s="1901"/>
    </row>
    <row r="323" spans="2:10" ht="30" customHeight="1" outlineLevel="1">
      <c r="B323" s="285" t="s">
        <v>970</v>
      </c>
      <c r="C323" s="1905"/>
      <c r="D323" s="1906"/>
      <c r="E323" s="1906"/>
      <c r="F323" s="1906"/>
      <c r="G323" s="1906"/>
      <c r="H323" s="1906"/>
      <c r="I323" s="1906"/>
      <c r="J323" s="1907"/>
    </row>
    <row r="324" spans="2:10" ht="30" customHeight="1" outlineLevel="1">
      <c r="B324" s="486" t="s">
        <v>972</v>
      </c>
      <c r="C324" s="2659"/>
      <c r="D324" s="2660"/>
      <c r="E324" s="2660"/>
      <c r="F324" s="2660"/>
      <c r="G324" s="2660"/>
      <c r="H324" s="2660"/>
      <c r="I324" s="2660"/>
      <c r="J324" s="2661"/>
    </row>
    <row r="325" spans="2:10" ht="30" customHeight="1" outlineLevel="1">
      <c r="B325" s="282" t="s">
        <v>973</v>
      </c>
      <c r="C325" s="1949"/>
      <c r="D325" s="1949"/>
      <c r="E325" s="1949"/>
      <c r="F325" s="1949"/>
      <c r="G325" s="1949"/>
      <c r="H325" s="1950"/>
      <c r="I325" s="1950"/>
      <c r="J325" s="1951"/>
    </row>
    <row r="326" spans="2:10" ht="14.25" customHeight="1" outlineLevel="1">
      <c r="B326" s="1968" t="s">
        <v>986</v>
      </c>
      <c r="C326" s="1931" t="s">
        <v>975</v>
      </c>
      <c r="D326" s="1931"/>
      <c r="E326" s="1931"/>
      <c r="F326" s="1931" t="s">
        <v>976</v>
      </c>
      <c r="G326" s="1931"/>
      <c r="H326" s="1932"/>
      <c r="I326" s="1932"/>
      <c r="J326" s="1933"/>
    </row>
    <row r="327" spans="2:10" ht="34.5" customHeight="1" outlineLevel="1">
      <c r="B327" s="1968"/>
      <c r="C327" s="194"/>
      <c r="D327" s="487" t="s">
        <v>380</v>
      </c>
      <c r="E327" s="194"/>
      <c r="F327" s="1934"/>
      <c r="G327" s="1934"/>
      <c r="H327" s="1935"/>
      <c r="I327" s="1935"/>
      <c r="J327" s="1936"/>
    </row>
    <row r="328" spans="2:10" ht="34.5" customHeight="1" outlineLevel="1">
      <c r="B328" s="1968"/>
      <c r="C328" s="194"/>
      <c r="D328" s="225" t="s">
        <v>380</v>
      </c>
      <c r="E328" s="194"/>
      <c r="F328" s="1923"/>
      <c r="G328" s="1923"/>
      <c r="H328" s="1924"/>
      <c r="I328" s="1924"/>
      <c r="J328" s="1925"/>
    </row>
    <row r="329" spans="2:10" ht="34.5" customHeight="1" outlineLevel="1">
      <c r="B329" s="1968"/>
      <c r="C329" s="194"/>
      <c r="D329" s="225" t="s">
        <v>380</v>
      </c>
      <c r="E329" s="194"/>
      <c r="F329" s="1923"/>
      <c r="G329" s="1923"/>
      <c r="H329" s="1924"/>
      <c r="I329" s="1924"/>
      <c r="J329" s="1925"/>
    </row>
    <row r="330" spans="2:10" ht="34.5" customHeight="1" outlineLevel="1">
      <c r="B330" s="1968"/>
      <c r="C330" s="194"/>
      <c r="D330" s="225" t="s">
        <v>380</v>
      </c>
      <c r="E330" s="194"/>
      <c r="F330" s="1923"/>
      <c r="G330" s="1923"/>
      <c r="H330" s="1924"/>
      <c r="I330" s="1924"/>
      <c r="J330" s="1925"/>
    </row>
    <row r="331" spans="2:10" ht="34.5" customHeight="1" outlineLevel="1">
      <c r="B331" s="1968"/>
      <c r="C331" s="194"/>
      <c r="D331" s="226" t="s">
        <v>380</v>
      </c>
      <c r="E331" s="194"/>
      <c r="F331" s="1961"/>
      <c r="G331" s="1962"/>
      <c r="H331" s="1963"/>
      <c r="I331" s="1963"/>
      <c r="J331" s="1964"/>
    </row>
    <row r="332" spans="2:10" ht="15" customHeight="1" outlineLevel="1">
      <c r="B332" s="2665" t="s">
        <v>977</v>
      </c>
      <c r="C332" s="1931" t="s">
        <v>975</v>
      </c>
      <c r="D332" s="1931"/>
      <c r="E332" s="1931"/>
      <c r="F332" s="1931" t="s">
        <v>978</v>
      </c>
      <c r="G332" s="1931"/>
      <c r="H332" s="1932"/>
      <c r="I332" s="1932"/>
      <c r="J332" s="1933"/>
    </row>
    <row r="333" spans="2:10" ht="31.5" customHeight="1" outlineLevel="1">
      <c r="B333" s="1909"/>
      <c r="C333" s="195"/>
      <c r="D333" s="227" t="s">
        <v>979</v>
      </c>
      <c r="E333" s="196"/>
      <c r="F333" s="1934"/>
      <c r="G333" s="1934"/>
      <c r="H333" s="1935"/>
      <c r="I333" s="1935"/>
      <c r="J333" s="1936"/>
    </row>
    <row r="334" spans="2:10" ht="31.5" customHeight="1" outlineLevel="1">
      <c r="B334" s="1909"/>
      <c r="C334" s="197"/>
      <c r="D334" s="228" t="s">
        <v>979</v>
      </c>
      <c r="E334" s="198"/>
      <c r="F334" s="1923"/>
      <c r="G334" s="1923"/>
      <c r="H334" s="1924"/>
      <c r="I334" s="1924"/>
      <c r="J334" s="1925"/>
    </row>
    <row r="335" spans="2:10" ht="31.5" customHeight="1" outlineLevel="1">
      <c r="B335" s="1909"/>
      <c r="C335" s="197"/>
      <c r="D335" s="228" t="s">
        <v>979</v>
      </c>
      <c r="E335" s="198"/>
      <c r="F335" s="1923"/>
      <c r="G335" s="1923"/>
      <c r="H335" s="1924"/>
      <c r="I335" s="1924"/>
      <c r="J335" s="1925"/>
    </row>
    <row r="336" spans="2:10" ht="31.5" customHeight="1" outlineLevel="1">
      <c r="B336" s="1909"/>
      <c r="C336" s="197"/>
      <c r="D336" s="228" t="s">
        <v>979</v>
      </c>
      <c r="E336" s="198"/>
      <c r="F336" s="1923"/>
      <c r="G336" s="1923"/>
      <c r="H336" s="1924"/>
      <c r="I336" s="1924"/>
      <c r="J336" s="1925"/>
    </row>
    <row r="337" spans="1:26" ht="31.5" customHeight="1" outlineLevel="1">
      <c r="B337" s="1930"/>
      <c r="C337" s="199"/>
      <c r="D337" s="229" t="s">
        <v>979</v>
      </c>
      <c r="E337" s="200"/>
      <c r="F337" s="1958"/>
      <c r="G337" s="1958"/>
      <c r="H337" s="1959"/>
      <c r="I337" s="1959"/>
      <c r="J337" s="1960"/>
    </row>
    <row r="338" spans="1:26" ht="15" customHeight="1" outlineLevel="1">
      <c r="B338" s="2335" t="s">
        <v>980</v>
      </c>
      <c r="C338" s="1911" t="s">
        <v>981</v>
      </c>
      <c r="D338" s="1912"/>
      <c r="E338" s="1913"/>
      <c r="F338" s="2336" t="s">
        <v>982</v>
      </c>
      <c r="G338" s="2337"/>
      <c r="H338" s="2337"/>
      <c r="I338" s="2337"/>
      <c r="J338" s="2338"/>
    </row>
    <row r="339" spans="1:26" ht="30" customHeight="1" outlineLevel="1">
      <c r="B339" s="1909"/>
      <c r="C339" s="197"/>
      <c r="D339" s="228" t="s">
        <v>979</v>
      </c>
      <c r="E339" s="194"/>
      <c r="F339" s="2667"/>
      <c r="G339" s="2667"/>
      <c r="H339" s="2668"/>
      <c r="I339" s="2668"/>
      <c r="J339" s="2669"/>
    </row>
    <row r="340" spans="1:26" ht="30" customHeight="1" outlineLevel="1">
      <c r="B340" s="1909"/>
      <c r="C340" s="197"/>
      <c r="D340" s="228" t="s">
        <v>979</v>
      </c>
      <c r="E340" s="194"/>
      <c r="F340" s="1952"/>
      <c r="G340" s="1952"/>
      <c r="H340" s="1953"/>
      <c r="I340" s="1953"/>
      <c r="J340" s="1954"/>
    </row>
    <row r="341" spans="1:26" ht="30" customHeight="1" outlineLevel="1">
      <c r="B341" s="1909"/>
      <c r="C341" s="197"/>
      <c r="D341" s="228" t="s">
        <v>979</v>
      </c>
      <c r="E341" s="194"/>
      <c r="F341" s="1952"/>
      <c r="G341" s="1952"/>
      <c r="H341" s="1953"/>
      <c r="I341" s="1953"/>
      <c r="J341" s="1954"/>
    </row>
    <row r="342" spans="1:26" ht="30" customHeight="1" outlineLevel="1" thickBot="1">
      <c r="B342" s="1910"/>
      <c r="C342" s="201"/>
      <c r="D342" s="230" t="s">
        <v>979</v>
      </c>
      <c r="E342" s="202"/>
      <c r="F342" s="1955"/>
      <c r="G342" s="1955"/>
      <c r="H342" s="1956"/>
      <c r="I342" s="1956"/>
      <c r="J342" s="1957"/>
    </row>
    <row r="343" spans="1:26" s="222" customFormat="1" ht="18.75" customHeight="1" outlineLevel="1" thickBot="1">
      <c r="A343" s="218"/>
      <c r="B343" s="231"/>
      <c r="C343" s="218"/>
      <c r="D343" s="218"/>
      <c r="E343" s="218"/>
      <c r="F343" s="218"/>
      <c r="G343" s="219"/>
      <c r="H343" s="219"/>
      <c r="I343" s="219"/>
      <c r="J343" s="219"/>
      <c r="K343" s="219"/>
      <c r="L343" s="219"/>
      <c r="M343" s="220"/>
      <c r="N343" s="2011"/>
      <c r="O343" s="2011"/>
      <c r="P343" s="2011"/>
      <c r="Q343" s="2011"/>
      <c r="R343" s="221"/>
      <c r="V343" s="220"/>
      <c r="W343" s="220"/>
      <c r="X343" s="220"/>
      <c r="Y343" s="220"/>
      <c r="Z343" s="221"/>
    </row>
    <row r="344" spans="1:26" ht="18.75" customHeight="1" outlineLevel="1">
      <c r="B344" s="2015" t="s">
        <v>983</v>
      </c>
      <c r="C344" s="2017"/>
      <c r="D344" s="2018"/>
      <c r="E344" s="2018"/>
      <c r="F344" s="2018"/>
      <c r="G344" s="2018"/>
      <c r="H344" s="2018"/>
      <c r="I344" s="2018"/>
      <c r="J344" s="2019"/>
    </row>
    <row r="345" spans="1:26" ht="18.75" customHeight="1" outlineLevel="1">
      <c r="B345" s="1938"/>
      <c r="C345" s="1943"/>
      <c r="D345" s="1944"/>
      <c r="E345" s="1944"/>
      <c r="F345" s="1944"/>
      <c r="G345" s="1944"/>
      <c r="H345" s="1944"/>
      <c r="I345" s="1944"/>
      <c r="J345" s="1945"/>
    </row>
    <row r="346" spans="1:26" ht="18.75" customHeight="1" outlineLevel="1">
      <c r="B346" s="2016"/>
      <c r="C346" s="2020"/>
      <c r="D346" s="2021"/>
      <c r="E346" s="2021"/>
      <c r="F346" s="2021"/>
      <c r="G346" s="2021"/>
      <c r="H346" s="2021"/>
      <c r="I346" s="2021"/>
      <c r="J346" s="2022"/>
    </row>
    <row r="347" spans="1:26" ht="18.75" customHeight="1" outlineLevel="1">
      <c r="B347" s="2331" t="s">
        <v>984</v>
      </c>
      <c r="C347" s="2332"/>
      <c r="D347" s="2333"/>
      <c r="E347" s="2333"/>
      <c r="F347" s="2333"/>
      <c r="G347" s="2333"/>
      <c r="H347" s="2333"/>
      <c r="I347" s="2333"/>
      <c r="J347" s="2334"/>
    </row>
    <row r="348" spans="1:26" ht="18.75" customHeight="1" outlineLevel="1">
      <c r="B348" s="1938"/>
      <c r="C348" s="1943"/>
      <c r="D348" s="1944"/>
      <c r="E348" s="1944"/>
      <c r="F348" s="1944"/>
      <c r="G348" s="1944"/>
      <c r="H348" s="1944"/>
      <c r="I348" s="1944"/>
      <c r="J348" s="1945"/>
    </row>
    <row r="349" spans="1:26" ht="18.75" customHeight="1" outlineLevel="1" thickBot="1">
      <c r="B349" s="1939"/>
      <c r="C349" s="1946"/>
      <c r="D349" s="1947"/>
      <c r="E349" s="1947"/>
      <c r="F349" s="1947"/>
      <c r="G349" s="1947"/>
      <c r="H349" s="1947"/>
      <c r="I349" s="1947"/>
      <c r="J349" s="1948"/>
    </row>
    <row r="350" spans="1:26" ht="18.75" customHeight="1" outlineLevel="1" thickBot="1">
      <c r="B350" s="232"/>
      <c r="C350" s="233"/>
      <c r="D350" s="233"/>
      <c r="E350" s="233"/>
      <c r="F350" s="233"/>
      <c r="G350" s="233"/>
      <c r="H350" s="233"/>
      <c r="I350" s="233"/>
      <c r="J350" s="233"/>
    </row>
    <row r="351" spans="1:26" ht="18.75" customHeight="1" outlineLevel="1">
      <c r="B351" s="234" t="s">
        <v>985</v>
      </c>
      <c r="C351" s="235"/>
      <c r="D351" s="235"/>
      <c r="E351" s="235"/>
      <c r="F351" s="236"/>
      <c r="G351" s="236"/>
      <c r="H351" s="236"/>
      <c r="I351" s="236"/>
      <c r="J351" s="237"/>
    </row>
    <row r="352" spans="1:26" ht="18.75" customHeight="1" outlineLevel="1">
      <c r="B352" s="1896"/>
      <c r="C352" s="1897"/>
      <c r="D352" s="1897"/>
      <c r="E352" s="1897"/>
      <c r="F352" s="1897"/>
      <c r="G352" s="1897"/>
      <c r="H352" s="1897"/>
      <c r="I352" s="1897"/>
      <c r="J352" s="1898"/>
    </row>
    <row r="353" spans="2:11" ht="12" customHeight="1" outlineLevel="1" thickBot="1">
      <c r="B353" s="284"/>
      <c r="C353" s="238"/>
      <c r="D353" s="238"/>
      <c r="E353" s="238"/>
      <c r="F353" s="238"/>
      <c r="G353" s="238"/>
      <c r="H353" s="238"/>
      <c r="I353" s="238"/>
      <c r="J353" s="239"/>
    </row>
    <row r="356" spans="2:11" ht="17.25" customHeight="1">
      <c r="B356" s="488"/>
      <c r="C356" s="488"/>
      <c r="D356" s="488"/>
      <c r="E356" s="488"/>
      <c r="F356" s="488"/>
      <c r="G356" s="488"/>
      <c r="H356" s="488"/>
      <c r="I356" s="488"/>
      <c r="J356" s="488"/>
      <c r="K356" s="488"/>
    </row>
    <row r="357" spans="2:11" ht="33.75" customHeight="1">
      <c r="B357" s="240" t="s">
        <v>968</v>
      </c>
      <c r="C357" s="1902">
        <f>個票ｰ1005!B246</f>
        <v>0</v>
      </c>
      <c r="D357" s="2642"/>
      <c r="E357" s="2642"/>
      <c r="F357" s="2643"/>
      <c r="G357" s="241" t="s">
        <v>969</v>
      </c>
      <c r="H357" s="1899">
        <v>18</v>
      </c>
      <c r="I357" s="2648"/>
      <c r="J357" s="1901"/>
    </row>
    <row r="358" spans="2:11" ht="30" customHeight="1" outlineLevel="1">
      <c r="B358" s="285" t="s">
        <v>970</v>
      </c>
      <c r="C358" s="1905"/>
      <c r="D358" s="1906"/>
      <c r="E358" s="1906"/>
      <c r="F358" s="1906"/>
      <c r="G358" s="1906"/>
      <c r="H358" s="1906"/>
      <c r="I358" s="1906"/>
      <c r="J358" s="1907"/>
    </row>
    <row r="359" spans="2:11" ht="30" customHeight="1" outlineLevel="1">
      <c r="B359" s="486" t="s">
        <v>972</v>
      </c>
      <c r="C359" s="2659"/>
      <c r="D359" s="2660"/>
      <c r="E359" s="2660"/>
      <c r="F359" s="2660"/>
      <c r="G359" s="2660"/>
      <c r="H359" s="2660"/>
      <c r="I359" s="2660"/>
      <c r="J359" s="2661"/>
    </row>
    <row r="360" spans="2:11" ht="30" customHeight="1" outlineLevel="1">
      <c r="B360" s="282" t="s">
        <v>973</v>
      </c>
      <c r="C360" s="1949"/>
      <c r="D360" s="1949"/>
      <c r="E360" s="1949"/>
      <c r="F360" s="1949"/>
      <c r="G360" s="1949"/>
      <c r="H360" s="1950"/>
      <c r="I360" s="1950"/>
      <c r="J360" s="1951"/>
    </row>
    <row r="361" spans="2:11" ht="14.25" customHeight="1" outlineLevel="1">
      <c r="B361" s="1968" t="s">
        <v>986</v>
      </c>
      <c r="C361" s="1931" t="s">
        <v>975</v>
      </c>
      <c r="D361" s="1931"/>
      <c r="E361" s="1931"/>
      <c r="F361" s="1931" t="s">
        <v>976</v>
      </c>
      <c r="G361" s="1931"/>
      <c r="H361" s="1932"/>
      <c r="I361" s="1932"/>
      <c r="J361" s="1933"/>
    </row>
    <row r="362" spans="2:11" ht="34.5" customHeight="1" outlineLevel="1">
      <c r="B362" s="1968"/>
      <c r="C362" s="194"/>
      <c r="D362" s="487" t="s">
        <v>380</v>
      </c>
      <c r="E362" s="194"/>
      <c r="F362" s="1934"/>
      <c r="G362" s="1934"/>
      <c r="H362" s="1935"/>
      <c r="I362" s="1935"/>
      <c r="J362" s="1936"/>
    </row>
    <row r="363" spans="2:11" ht="34.5" customHeight="1" outlineLevel="1">
      <c r="B363" s="1968"/>
      <c r="C363" s="194"/>
      <c r="D363" s="225" t="s">
        <v>380</v>
      </c>
      <c r="E363" s="194"/>
      <c r="F363" s="1923"/>
      <c r="G363" s="1923"/>
      <c r="H363" s="1924"/>
      <c r="I363" s="1924"/>
      <c r="J363" s="1925"/>
    </row>
    <row r="364" spans="2:11" ht="34.5" customHeight="1" outlineLevel="1">
      <c r="B364" s="1968"/>
      <c r="C364" s="194"/>
      <c r="D364" s="225" t="s">
        <v>380</v>
      </c>
      <c r="E364" s="194"/>
      <c r="F364" s="1923"/>
      <c r="G364" s="1923"/>
      <c r="H364" s="1924"/>
      <c r="I364" s="1924"/>
      <c r="J364" s="1925"/>
    </row>
    <row r="365" spans="2:11" ht="34.5" customHeight="1" outlineLevel="1">
      <c r="B365" s="1968"/>
      <c r="C365" s="194"/>
      <c r="D365" s="225" t="s">
        <v>380</v>
      </c>
      <c r="E365" s="194"/>
      <c r="F365" s="1923"/>
      <c r="G365" s="1923"/>
      <c r="H365" s="1924"/>
      <c r="I365" s="1924"/>
      <c r="J365" s="1925"/>
    </row>
    <row r="366" spans="2:11" ht="34.5" customHeight="1" outlineLevel="1">
      <c r="B366" s="1968"/>
      <c r="C366" s="194"/>
      <c r="D366" s="226" t="s">
        <v>380</v>
      </c>
      <c r="E366" s="194"/>
      <c r="F366" s="1961"/>
      <c r="G366" s="1962"/>
      <c r="H366" s="1963"/>
      <c r="I366" s="1963"/>
      <c r="J366" s="1964"/>
    </row>
    <row r="367" spans="2:11" ht="15" customHeight="1" outlineLevel="1">
      <c r="B367" s="2665" t="s">
        <v>977</v>
      </c>
      <c r="C367" s="1931" t="s">
        <v>975</v>
      </c>
      <c r="D367" s="1931"/>
      <c r="E367" s="1931"/>
      <c r="F367" s="1931" t="s">
        <v>978</v>
      </c>
      <c r="G367" s="1931"/>
      <c r="H367" s="1932"/>
      <c r="I367" s="1932"/>
      <c r="J367" s="1933"/>
    </row>
    <row r="368" spans="2:11" ht="31.5" customHeight="1" outlineLevel="1">
      <c r="B368" s="1909"/>
      <c r="C368" s="195"/>
      <c r="D368" s="227" t="s">
        <v>979</v>
      </c>
      <c r="E368" s="196"/>
      <c r="F368" s="1934"/>
      <c r="G368" s="1934"/>
      <c r="H368" s="1935"/>
      <c r="I368" s="1935"/>
      <c r="J368" s="1936"/>
    </row>
    <row r="369" spans="1:26" ht="31.5" customHeight="1" outlineLevel="1">
      <c r="B369" s="1909"/>
      <c r="C369" s="197"/>
      <c r="D369" s="228" t="s">
        <v>979</v>
      </c>
      <c r="E369" s="198"/>
      <c r="F369" s="1923"/>
      <c r="G369" s="1923"/>
      <c r="H369" s="1924"/>
      <c r="I369" s="1924"/>
      <c r="J369" s="1925"/>
    </row>
    <row r="370" spans="1:26" ht="31.5" customHeight="1" outlineLevel="1">
      <c r="B370" s="1909"/>
      <c r="C370" s="197"/>
      <c r="D370" s="228" t="s">
        <v>979</v>
      </c>
      <c r="E370" s="198"/>
      <c r="F370" s="1923"/>
      <c r="G370" s="1923"/>
      <c r="H370" s="1924"/>
      <c r="I370" s="1924"/>
      <c r="J370" s="1925"/>
    </row>
    <row r="371" spans="1:26" ht="31.5" customHeight="1" outlineLevel="1">
      <c r="B371" s="1909"/>
      <c r="C371" s="197"/>
      <c r="D371" s="228" t="s">
        <v>979</v>
      </c>
      <c r="E371" s="198"/>
      <c r="F371" s="1923"/>
      <c r="G371" s="1923"/>
      <c r="H371" s="1924"/>
      <c r="I371" s="1924"/>
      <c r="J371" s="1925"/>
    </row>
    <row r="372" spans="1:26" ht="31.5" customHeight="1" outlineLevel="1">
      <c r="B372" s="1930"/>
      <c r="C372" s="199"/>
      <c r="D372" s="229" t="s">
        <v>979</v>
      </c>
      <c r="E372" s="200"/>
      <c r="F372" s="1958"/>
      <c r="G372" s="1958"/>
      <c r="H372" s="1959"/>
      <c r="I372" s="1959"/>
      <c r="J372" s="1960"/>
    </row>
    <row r="373" spans="1:26" ht="15" customHeight="1" outlineLevel="1">
      <c r="B373" s="2335" t="s">
        <v>980</v>
      </c>
      <c r="C373" s="1911" t="s">
        <v>981</v>
      </c>
      <c r="D373" s="1912"/>
      <c r="E373" s="1913"/>
      <c r="F373" s="2336" t="s">
        <v>982</v>
      </c>
      <c r="G373" s="2337"/>
      <c r="H373" s="2337"/>
      <c r="I373" s="2337"/>
      <c r="J373" s="2338"/>
    </row>
    <row r="374" spans="1:26" ht="30" customHeight="1" outlineLevel="1">
      <c r="B374" s="1909"/>
      <c r="C374" s="197"/>
      <c r="D374" s="228" t="s">
        <v>979</v>
      </c>
      <c r="E374" s="194"/>
      <c r="F374" s="2662"/>
      <c r="G374" s="2662"/>
      <c r="H374" s="2663"/>
      <c r="I374" s="2663"/>
      <c r="J374" s="2664"/>
    </row>
    <row r="375" spans="1:26" ht="30" customHeight="1" outlineLevel="1">
      <c r="B375" s="1909"/>
      <c r="C375" s="197"/>
      <c r="D375" s="228" t="s">
        <v>979</v>
      </c>
      <c r="E375" s="194"/>
      <c r="F375" s="1923"/>
      <c r="G375" s="1923"/>
      <c r="H375" s="1924"/>
      <c r="I375" s="1924"/>
      <c r="J375" s="1925"/>
    </row>
    <row r="376" spans="1:26" ht="30" customHeight="1" outlineLevel="1">
      <c r="B376" s="1909"/>
      <c r="C376" s="197"/>
      <c r="D376" s="228" t="s">
        <v>979</v>
      </c>
      <c r="E376" s="194"/>
      <c r="F376" s="1923"/>
      <c r="G376" s="1923"/>
      <c r="H376" s="1924"/>
      <c r="I376" s="1924"/>
      <c r="J376" s="1925"/>
    </row>
    <row r="377" spans="1:26" ht="30" customHeight="1" outlineLevel="1" thickBot="1">
      <c r="B377" s="1910"/>
      <c r="C377" s="201"/>
      <c r="D377" s="230" t="s">
        <v>979</v>
      </c>
      <c r="E377" s="202"/>
      <c r="F377" s="1926"/>
      <c r="G377" s="1926"/>
      <c r="H377" s="1927"/>
      <c r="I377" s="1927"/>
      <c r="J377" s="1928"/>
    </row>
    <row r="378" spans="1:26" s="222" customFormat="1" ht="18.75" customHeight="1" outlineLevel="1" thickBot="1">
      <c r="A378" s="218"/>
      <c r="B378" s="231"/>
      <c r="C378" s="218"/>
      <c r="D378" s="218"/>
      <c r="E378" s="218"/>
      <c r="F378" s="218"/>
      <c r="G378" s="219"/>
      <c r="H378" s="219"/>
      <c r="I378" s="219"/>
      <c r="J378" s="219"/>
      <c r="K378" s="219"/>
      <c r="L378" s="219"/>
      <c r="M378" s="220"/>
      <c r="N378" s="2011"/>
      <c r="O378" s="2011"/>
      <c r="P378" s="2011"/>
      <c r="Q378" s="2011"/>
      <c r="R378" s="221"/>
      <c r="V378" s="220"/>
      <c r="W378" s="220"/>
      <c r="X378" s="220"/>
      <c r="Y378" s="220"/>
      <c r="Z378" s="221"/>
    </row>
    <row r="379" spans="1:26" ht="18.75" customHeight="1" outlineLevel="1">
      <c r="B379" s="2015" t="s">
        <v>983</v>
      </c>
      <c r="C379" s="2017"/>
      <c r="D379" s="2018"/>
      <c r="E379" s="2018"/>
      <c r="F379" s="2018"/>
      <c r="G379" s="2018"/>
      <c r="H379" s="2018"/>
      <c r="I379" s="2018"/>
      <c r="J379" s="2019"/>
    </row>
    <row r="380" spans="1:26" ht="18.75" customHeight="1" outlineLevel="1">
      <c r="B380" s="1938"/>
      <c r="C380" s="1943"/>
      <c r="D380" s="1944"/>
      <c r="E380" s="1944"/>
      <c r="F380" s="1944"/>
      <c r="G380" s="1944"/>
      <c r="H380" s="1944"/>
      <c r="I380" s="1944"/>
      <c r="J380" s="1945"/>
    </row>
    <row r="381" spans="1:26" ht="18.75" customHeight="1" outlineLevel="1">
      <c r="B381" s="2016"/>
      <c r="C381" s="2020"/>
      <c r="D381" s="2021"/>
      <c r="E381" s="2021"/>
      <c r="F381" s="2021"/>
      <c r="G381" s="2021"/>
      <c r="H381" s="2021"/>
      <c r="I381" s="2021"/>
      <c r="J381" s="2022"/>
    </row>
    <row r="382" spans="1:26" ht="18.75" customHeight="1" outlineLevel="1">
      <c r="B382" s="2331" t="s">
        <v>984</v>
      </c>
      <c r="C382" s="2332"/>
      <c r="D382" s="2333"/>
      <c r="E382" s="2333"/>
      <c r="F382" s="2333"/>
      <c r="G382" s="2333"/>
      <c r="H382" s="2333"/>
      <c r="I382" s="2333"/>
      <c r="J382" s="2334"/>
    </row>
    <row r="383" spans="1:26" ht="18.75" customHeight="1" outlineLevel="1">
      <c r="B383" s="1938"/>
      <c r="C383" s="1943"/>
      <c r="D383" s="1944"/>
      <c r="E383" s="1944"/>
      <c r="F383" s="1944"/>
      <c r="G383" s="1944"/>
      <c r="H383" s="1944"/>
      <c r="I383" s="1944"/>
      <c r="J383" s="1945"/>
    </row>
    <row r="384" spans="1:26" ht="18.75" customHeight="1" outlineLevel="1" thickBot="1">
      <c r="B384" s="1939"/>
      <c r="C384" s="1946"/>
      <c r="D384" s="1947"/>
      <c r="E384" s="1947"/>
      <c r="F384" s="1947"/>
      <c r="G384" s="1947"/>
      <c r="H384" s="1947"/>
      <c r="I384" s="1947"/>
      <c r="J384" s="1948"/>
    </row>
    <row r="385" spans="2:10" ht="18.75" customHeight="1" outlineLevel="1" thickBot="1">
      <c r="B385" s="232"/>
      <c r="C385" s="233"/>
      <c r="D385" s="233"/>
      <c r="E385" s="233"/>
      <c r="F385" s="233"/>
      <c r="G385" s="233"/>
      <c r="H385" s="233"/>
      <c r="I385" s="233"/>
      <c r="J385" s="233"/>
    </row>
    <row r="386" spans="2:10" ht="18.75" customHeight="1" outlineLevel="1">
      <c r="B386" s="234" t="s">
        <v>985</v>
      </c>
      <c r="C386" s="235"/>
      <c r="D386" s="235"/>
      <c r="E386" s="235"/>
      <c r="F386" s="236"/>
      <c r="G386" s="236"/>
      <c r="H386" s="236"/>
      <c r="I386" s="236"/>
      <c r="J386" s="237"/>
    </row>
    <row r="387" spans="2:10" ht="18.75" customHeight="1" outlineLevel="1">
      <c r="B387" s="1896"/>
      <c r="C387" s="1897"/>
      <c r="D387" s="1897"/>
      <c r="E387" s="1897"/>
      <c r="F387" s="1897"/>
      <c r="G387" s="1897"/>
      <c r="H387" s="1897"/>
      <c r="I387" s="1897"/>
      <c r="J387" s="1898"/>
    </row>
    <row r="388" spans="2:10" ht="12" customHeight="1" outlineLevel="1" thickBot="1">
      <c r="B388" s="284"/>
      <c r="C388" s="238"/>
      <c r="D388" s="238"/>
      <c r="E388" s="238"/>
      <c r="F388" s="238"/>
      <c r="G388" s="238"/>
      <c r="H388" s="238"/>
      <c r="I388" s="238"/>
      <c r="J388" s="239"/>
    </row>
    <row r="389" spans="2:10" ht="17.25" customHeight="1"/>
    <row r="391" spans="2:10" ht="33.75" customHeight="1">
      <c r="B391" s="240" t="s">
        <v>968</v>
      </c>
      <c r="C391" s="1902">
        <f>個票ｰ1005!B247</f>
        <v>0</v>
      </c>
      <c r="D391" s="2642"/>
      <c r="E391" s="2642"/>
      <c r="F391" s="2643"/>
      <c r="G391" s="241" t="s">
        <v>969</v>
      </c>
      <c r="H391" s="1899">
        <v>19</v>
      </c>
      <c r="I391" s="2648"/>
      <c r="J391" s="1901"/>
    </row>
    <row r="392" spans="2:10" ht="30" customHeight="1" outlineLevel="1">
      <c r="B392" s="285" t="s">
        <v>970</v>
      </c>
      <c r="C392" s="1905"/>
      <c r="D392" s="1906"/>
      <c r="E392" s="1906"/>
      <c r="F392" s="1906"/>
      <c r="G392" s="1906"/>
      <c r="H392" s="1906"/>
      <c r="I392" s="1906"/>
      <c r="J392" s="1907"/>
    </row>
    <row r="393" spans="2:10" ht="30" customHeight="1" outlineLevel="1">
      <c r="B393" s="486" t="s">
        <v>972</v>
      </c>
      <c r="C393" s="2659"/>
      <c r="D393" s="2660"/>
      <c r="E393" s="2660"/>
      <c r="F393" s="2660"/>
      <c r="G393" s="2660"/>
      <c r="H393" s="2660"/>
      <c r="I393" s="2660"/>
      <c r="J393" s="2661"/>
    </row>
    <row r="394" spans="2:10" ht="30" customHeight="1" outlineLevel="1">
      <c r="B394" s="282" t="s">
        <v>973</v>
      </c>
      <c r="C394" s="1949"/>
      <c r="D394" s="1949"/>
      <c r="E394" s="1949"/>
      <c r="F394" s="1949"/>
      <c r="G394" s="1949"/>
      <c r="H394" s="1950"/>
      <c r="I394" s="1950"/>
      <c r="J394" s="1951"/>
    </row>
    <row r="395" spans="2:10" ht="14.25" customHeight="1" outlineLevel="1">
      <c r="B395" s="1968" t="s">
        <v>986</v>
      </c>
      <c r="C395" s="1931" t="s">
        <v>975</v>
      </c>
      <c r="D395" s="1931"/>
      <c r="E395" s="1931"/>
      <c r="F395" s="1931" t="s">
        <v>976</v>
      </c>
      <c r="G395" s="1931"/>
      <c r="H395" s="1932"/>
      <c r="I395" s="1932"/>
      <c r="J395" s="1933"/>
    </row>
    <row r="396" spans="2:10" ht="34.5" customHeight="1" outlineLevel="1">
      <c r="B396" s="1968"/>
      <c r="C396" s="194"/>
      <c r="D396" s="487" t="s">
        <v>380</v>
      </c>
      <c r="E396" s="194"/>
      <c r="F396" s="1934"/>
      <c r="G396" s="1934"/>
      <c r="H396" s="1935"/>
      <c r="I396" s="1935"/>
      <c r="J396" s="1936"/>
    </row>
    <row r="397" spans="2:10" ht="34.5" customHeight="1" outlineLevel="1">
      <c r="B397" s="1968"/>
      <c r="C397" s="194"/>
      <c r="D397" s="225" t="s">
        <v>380</v>
      </c>
      <c r="E397" s="194"/>
      <c r="F397" s="1923"/>
      <c r="G397" s="1923"/>
      <c r="H397" s="1924"/>
      <c r="I397" s="1924"/>
      <c r="J397" s="1925"/>
    </row>
    <row r="398" spans="2:10" ht="34.5" customHeight="1" outlineLevel="1">
      <c r="B398" s="1968"/>
      <c r="C398" s="194"/>
      <c r="D398" s="225" t="s">
        <v>380</v>
      </c>
      <c r="E398" s="194"/>
      <c r="F398" s="1923"/>
      <c r="G398" s="1923"/>
      <c r="H398" s="1924"/>
      <c r="I398" s="1924"/>
      <c r="J398" s="1925"/>
    </row>
    <row r="399" spans="2:10" ht="34.5" customHeight="1" outlineLevel="1">
      <c r="B399" s="1968"/>
      <c r="C399" s="194"/>
      <c r="D399" s="225" t="s">
        <v>380</v>
      </c>
      <c r="E399" s="194"/>
      <c r="F399" s="1923"/>
      <c r="G399" s="1923"/>
      <c r="H399" s="1924"/>
      <c r="I399" s="1924"/>
      <c r="J399" s="1925"/>
    </row>
    <row r="400" spans="2:10" ht="34.5" customHeight="1" outlineLevel="1">
      <c r="B400" s="1968"/>
      <c r="C400" s="194"/>
      <c r="D400" s="226" t="s">
        <v>380</v>
      </c>
      <c r="E400" s="194"/>
      <c r="F400" s="1961"/>
      <c r="G400" s="1962"/>
      <c r="H400" s="1963"/>
      <c r="I400" s="1963"/>
      <c r="J400" s="1964"/>
    </row>
    <row r="401" spans="1:26" ht="15" customHeight="1" outlineLevel="1">
      <c r="B401" s="2665" t="s">
        <v>977</v>
      </c>
      <c r="C401" s="1931" t="s">
        <v>975</v>
      </c>
      <c r="D401" s="1931"/>
      <c r="E401" s="1931"/>
      <c r="F401" s="1931" t="s">
        <v>978</v>
      </c>
      <c r="G401" s="1931"/>
      <c r="H401" s="1932"/>
      <c r="I401" s="1932"/>
      <c r="J401" s="1933"/>
    </row>
    <row r="402" spans="1:26" ht="31.5" customHeight="1" outlineLevel="1">
      <c r="B402" s="1909"/>
      <c r="C402" s="195"/>
      <c r="D402" s="227" t="s">
        <v>979</v>
      </c>
      <c r="E402" s="196"/>
      <c r="F402" s="1934"/>
      <c r="G402" s="1934"/>
      <c r="H402" s="1935"/>
      <c r="I402" s="1935"/>
      <c r="J402" s="1936"/>
    </row>
    <row r="403" spans="1:26" ht="31.5" customHeight="1" outlineLevel="1">
      <c r="B403" s="1909"/>
      <c r="C403" s="197"/>
      <c r="D403" s="228" t="s">
        <v>979</v>
      </c>
      <c r="E403" s="198"/>
      <c r="F403" s="1923"/>
      <c r="G403" s="1923"/>
      <c r="H403" s="1924"/>
      <c r="I403" s="1924"/>
      <c r="J403" s="1925"/>
    </row>
    <row r="404" spans="1:26" ht="31.5" customHeight="1" outlineLevel="1">
      <c r="B404" s="1909"/>
      <c r="C404" s="197"/>
      <c r="D404" s="228" t="s">
        <v>979</v>
      </c>
      <c r="E404" s="198"/>
      <c r="F404" s="1923"/>
      <c r="G404" s="1923"/>
      <c r="H404" s="1924"/>
      <c r="I404" s="1924"/>
      <c r="J404" s="1925"/>
    </row>
    <row r="405" spans="1:26" ht="31.5" customHeight="1" outlineLevel="1">
      <c r="B405" s="1909"/>
      <c r="C405" s="197"/>
      <c r="D405" s="228" t="s">
        <v>979</v>
      </c>
      <c r="E405" s="198"/>
      <c r="F405" s="1923"/>
      <c r="G405" s="1923"/>
      <c r="H405" s="1924"/>
      <c r="I405" s="1924"/>
      <c r="J405" s="1925"/>
    </row>
    <row r="406" spans="1:26" ht="31.5" customHeight="1" outlineLevel="1">
      <c r="B406" s="1930"/>
      <c r="C406" s="199"/>
      <c r="D406" s="229" t="s">
        <v>979</v>
      </c>
      <c r="E406" s="200"/>
      <c r="F406" s="1958"/>
      <c r="G406" s="1958"/>
      <c r="H406" s="1959"/>
      <c r="I406" s="1959"/>
      <c r="J406" s="1960"/>
    </row>
    <row r="407" spans="1:26" ht="15" customHeight="1" outlineLevel="1">
      <c r="B407" s="2335" t="s">
        <v>980</v>
      </c>
      <c r="C407" s="1911" t="s">
        <v>981</v>
      </c>
      <c r="D407" s="1912"/>
      <c r="E407" s="1913"/>
      <c r="F407" s="2336" t="s">
        <v>982</v>
      </c>
      <c r="G407" s="2337"/>
      <c r="H407" s="2337"/>
      <c r="I407" s="2337"/>
      <c r="J407" s="2338"/>
    </row>
    <row r="408" spans="1:26" ht="30" customHeight="1" outlineLevel="1">
      <c r="B408" s="1909"/>
      <c r="C408" s="197"/>
      <c r="D408" s="228" t="s">
        <v>979</v>
      </c>
      <c r="E408" s="194"/>
      <c r="F408" s="2662"/>
      <c r="G408" s="2662"/>
      <c r="H408" s="2663"/>
      <c r="I408" s="2663"/>
      <c r="J408" s="2664"/>
    </row>
    <row r="409" spans="1:26" ht="30" customHeight="1" outlineLevel="1">
      <c r="B409" s="1909"/>
      <c r="C409" s="197"/>
      <c r="D409" s="228" t="s">
        <v>979</v>
      </c>
      <c r="E409" s="194"/>
      <c r="F409" s="1923"/>
      <c r="G409" s="1923"/>
      <c r="H409" s="1924"/>
      <c r="I409" s="1924"/>
      <c r="J409" s="1925"/>
    </row>
    <row r="410" spans="1:26" ht="30" customHeight="1" outlineLevel="1">
      <c r="B410" s="1909"/>
      <c r="C410" s="197"/>
      <c r="D410" s="228" t="s">
        <v>979</v>
      </c>
      <c r="E410" s="194"/>
      <c r="F410" s="1923"/>
      <c r="G410" s="1923"/>
      <c r="H410" s="1924"/>
      <c r="I410" s="1924"/>
      <c r="J410" s="1925"/>
    </row>
    <row r="411" spans="1:26" ht="30" customHeight="1" outlineLevel="1" thickBot="1">
      <c r="B411" s="1910"/>
      <c r="C411" s="201"/>
      <c r="D411" s="230" t="s">
        <v>979</v>
      </c>
      <c r="E411" s="202"/>
      <c r="F411" s="1926"/>
      <c r="G411" s="1926"/>
      <c r="H411" s="1927"/>
      <c r="I411" s="1927"/>
      <c r="J411" s="1928"/>
    </row>
    <row r="412" spans="1:26" s="222" customFormat="1" ht="18.75" customHeight="1" outlineLevel="1" thickBot="1">
      <c r="A412" s="218"/>
      <c r="B412" s="231"/>
      <c r="C412" s="218"/>
      <c r="D412" s="218"/>
      <c r="E412" s="218"/>
      <c r="F412" s="218"/>
      <c r="G412" s="219"/>
      <c r="H412" s="219"/>
      <c r="I412" s="219"/>
      <c r="J412" s="219"/>
      <c r="K412" s="219"/>
      <c r="L412" s="219"/>
      <c r="M412" s="220"/>
      <c r="N412" s="2011"/>
      <c r="O412" s="2011"/>
      <c r="P412" s="2011"/>
      <c r="Q412" s="2011"/>
      <c r="R412" s="221"/>
      <c r="V412" s="220"/>
      <c r="W412" s="220"/>
      <c r="X412" s="220"/>
      <c r="Y412" s="220"/>
      <c r="Z412" s="221"/>
    </row>
    <row r="413" spans="1:26" ht="18.75" customHeight="1" outlineLevel="1">
      <c r="B413" s="2015" t="s">
        <v>983</v>
      </c>
      <c r="C413" s="2017"/>
      <c r="D413" s="2018"/>
      <c r="E413" s="2018"/>
      <c r="F413" s="2018"/>
      <c r="G413" s="2018"/>
      <c r="H413" s="2018"/>
      <c r="I413" s="2018"/>
      <c r="J413" s="2019"/>
    </row>
    <row r="414" spans="1:26" ht="18.75" customHeight="1" outlineLevel="1">
      <c r="B414" s="1938"/>
      <c r="C414" s="1943"/>
      <c r="D414" s="1944"/>
      <c r="E414" s="1944"/>
      <c r="F414" s="1944"/>
      <c r="G414" s="1944"/>
      <c r="H414" s="1944"/>
      <c r="I414" s="1944"/>
      <c r="J414" s="1945"/>
    </row>
    <row r="415" spans="1:26" ht="18.75" customHeight="1" outlineLevel="1">
      <c r="B415" s="2016"/>
      <c r="C415" s="2020"/>
      <c r="D415" s="2021"/>
      <c r="E415" s="2021"/>
      <c r="F415" s="2021"/>
      <c r="G415" s="2021"/>
      <c r="H415" s="2021"/>
      <c r="I415" s="2021"/>
      <c r="J415" s="2022"/>
    </row>
    <row r="416" spans="1:26" ht="18.75" customHeight="1" outlineLevel="1">
      <c r="B416" s="2331" t="s">
        <v>984</v>
      </c>
      <c r="C416" s="2332"/>
      <c r="D416" s="2333"/>
      <c r="E416" s="2333"/>
      <c r="F416" s="2333"/>
      <c r="G416" s="2333"/>
      <c r="H416" s="2333"/>
      <c r="I416" s="2333"/>
      <c r="J416" s="2334"/>
    </row>
    <row r="417" spans="2:10" ht="18.75" customHeight="1" outlineLevel="1">
      <c r="B417" s="1938"/>
      <c r="C417" s="1943"/>
      <c r="D417" s="1944"/>
      <c r="E417" s="1944"/>
      <c r="F417" s="1944"/>
      <c r="G417" s="1944"/>
      <c r="H417" s="1944"/>
      <c r="I417" s="1944"/>
      <c r="J417" s="1945"/>
    </row>
    <row r="418" spans="2:10" ht="18.75" customHeight="1" outlineLevel="1" thickBot="1">
      <c r="B418" s="1939"/>
      <c r="C418" s="1946"/>
      <c r="D418" s="1947"/>
      <c r="E418" s="1947"/>
      <c r="F418" s="1947"/>
      <c r="G418" s="1947"/>
      <c r="H418" s="1947"/>
      <c r="I418" s="1947"/>
      <c r="J418" s="1948"/>
    </row>
    <row r="419" spans="2:10" ht="18.75" customHeight="1" outlineLevel="1" thickBot="1">
      <c r="B419" s="232"/>
      <c r="C419" s="233"/>
      <c r="D419" s="233"/>
      <c r="E419" s="233"/>
      <c r="F419" s="233"/>
      <c r="G419" s="233"/>
      <c r="H419" s="233"/>
      <c r="I419" s="233"/>
      <c r="J419" s="233"/>
    </row>
    <row r="420" spans="2:10" ht="18.75" customHeight="1" outlineLevel="1">
      <c r="B420" s="234" t="s">
        <v>985</v>
      </c>
      <c r="C420" s="235"/>
      <c r="D420" s="235"/>
      <c r="E420" s="235"/>
      <c r="F420" s="236"/>
      <c r="G420" s="236"/>
      <c r="H420" s="236"/>
      <c r="I420" s="236"/>
      <c r="J420" s="237"/>
    </row>
    <row r="421" spans="2:10" ht="18.75" customHeight="1" outlineLevel="1">
      <c r="B421" s="1896"/>
      <c r="C421" s="1897"/>
      <c r="D421" s="1897"/>
      <c r="E421" s="1897"/>
      <c r="F421" s="1897"/>
      <c r="G421" s="1897"/>
      <c r="H421" s="1897"/>
      <c r="I421" s="1897"/>
      <c r="J421" s="1898"/>
    </row>
    <row r="422" spans="2:10" ht="12" customHeight="1" outlineLevel="1" thickBot="1">
      <c r="B422" s="284"/>
      <c r="C422" s="238"/>
      <c r="D422" s="238"/>
      <c r="E422" s="238"/>
      <c r="F422" s="238"/>
      <c r="G422" s="238"/>
      <c r="H422" s="238"/>
      <c r="I422" s="238"/>
      <c r="J422" s="239"/>
    </row>
    <row r="425" spans="2:10" ht="33" customHeight="1">
      <c r="B425" s="240" t="s">
        <v>968</v>
      </c>
      <c r="C425" s="1902">
        <f>個票ｰ1005!B248</f>
        <v>0</v>
      </c>
      <c r="D425" s="2642"/>
      <c r="E425" s="2642"/>
      <c r="F425" s="2643"/>
      <c r="G425" s="241" t="s">
        <v>969</v>
      </c>
      <c r="H425" s="1899">
        <v>20</v>
      </c>
      <c r="I425" s="2648"/>
      <c r="J425" s="1901"/>
    </row>
    <row r="426" spans="2:10" ht="30" customHeight="1" outlineLevel="1">
      <c r="B426" s="285" t="s">
        <v>970</v>
      </c>
      <c r="C426" s="1905"/>
      <c r="D426" s="1906"/>
      <c r="E426" s="1906"/>
      <c r="F426" s="1906"/>
      <c r="G426" s="1906"/>
      <c r="H426" s="1906"/>
      <c r="I426" s="1906"/>
      <c r="J426" s="1907"/>
    </row>
    <row r="427" spans="2:10" ht="30" customHeight="1" outlineLevel="1">
      <c r="B427" s="486" t="s">
        <v>972</v>
      </c>
      <c r="C427" s="2659"/>
      <c r="D427" s="2660"/>
      <c r="E427" s="2660"/>
      <c r="F427" s="2660"/>
      <c r="G427" s="2660"/>
      <c r="H427" s="2660"/>
      <c r="I427" s="2660"/>
      <c r="J427" s="2661"/>
    </row>
    <row r="428" spans="2:10" ht="30" customHeight="1" outlineLevel="1">
      <c r="B428" s="282" t="s">
        <v>973</v>
      </c>
      <c r="C428" s="1949"/>
      <c r="D428" s="1949"/>
      <c r="E428" s="1949"/>
      <c r="F428" s="1949"/>
      <c r="G428" s="1949"/>
      <c r="H428" s="1950"/>
      <c r="I428" s="1950"/>
      <c r="J428" s="1951"/>
    </row>
    <row r="429" spans="2:10" ht="14.25" customHeight="1" outlineLevel="1">
      <c r="B429" s="1968" t="s">
        <v>986</v>
      </c>
      <c r="C429" s="1931" t="s">
        <v>975</v>
      </c>
      <c r="D429" s="1931"/>
      <c r="E429" s="1931"/>
      <c r="F429" s="1931" t="s">
        <v>976</v>
      </c>
      <c r="G429" s="1931"/>
      <c r="H429" s="1932"/>
      <c r="I429" s="1932"/>
      <c r="J429" s="1933"/>
    </row>
    <row r="430" spans="2:10" ht="34.5" customHeight="1" outlineLevel="1">
      <c r="B430" s="1968"/>
      <c r="C430" s="194"/>
      <c r="D430" s="487" t="s">
        <v>380</v>
      </c>
      <c r="E430" s="194"/>
      <c r="F430" s="1934"/>
      <c r="G430" s="1934"/>
      <c r="H430" s="1935"/>
      <c r="I430" s="1935"/>
      <c r="J430" s="1936"/>
    </row>
    <row r="431" spans="2:10" ht="34.5" customHeight="1" outlineLevel="1">
      <c r="B431" s="1968"/>
      <c r="C431" s="194"/>
      <c r="D431" s="225" t="s">
        <v>380</v>
      </c>
      <c r="E431" s="194"/>
      <c r="F431" s="1923"/>
      <c r="G431" s="1923"/>
      <c r="H431" s="1924"/>
      <c r="I431" s="1924"/>
      <c r="J431" s="1925"/>
    </row>
    <row r="432" spans="2:10" ht="34.5" customHeight="1" outlineLevel="1">
      <c r="B432" s="1968"/>
      <c r="C432" s="194"/>
      <c r="D432" s="225" t="s">
        <v>380</v>
      </c>
      <c r="E432" s="194"/>
      <c r="F432" s="1923"/>
      <c r="G432" s="1923"/>
      <c r="H432" s="1924"/>
      <c r="I432" s="1924"/>
      <c r="J432" s="1925"/>
    </row>
    <row r="433" spans="1:26" ht="34.5" customHeight="1" outlineLevel="1">
      <c r="B433" s="1968"/>
      <c r="C433" s="194"/>
      <c r="D433" s="225" t="s">
        <v>380</v>
      </c>
      <c r="E433" s="194"/>
      <c r="F433" s="1923"/>
      <c r="G433" s="1923"/>
      <c r="H433" s="1924"/>
      <c r="I433" s="1924"/>
      <c r="J433" s="1925"/>
    </row>
    <row r="434" spans="1:26" ht="34.5" customHeight="1" outlineLevel="1">
      <c r="B434" s="1968"/>
      <c r="C434" s="194"/>
      <c r="D434" s="226" t="s">
        <v>380</v>
      </c>
      <c r="E434" s="194"/>
      <c r="F434" s="1961"/>
      <c r="G434" s="1962"/>
      <c r="H434" s="1963"/>
      <c r="I434" s="1963"/>
      <c r="J434" s="1964"/>
    </row>
    <row r="435" spans="1:26" ht="15" customHeight="1" outlineLevel="1">
      <c r="B435" s="2665" t="s">
        <v>977</v>
      </c>
      <c r="C435" s="1931" t="s">
        <v>975</v>
      </c>
      <c r="D435" s="1931"/>
      <c r="E435" s="1931"/>
      <c r="F435" s="1931" t="s">
        <v>978</v>
      </c>
      <c r="G435" s="1931"/>
      <c r="H435" s="1932"/>
      <c r="I435" s="1932"/>
      <c r="J435" s="1933"/>
    </row>
    <row r="436" spans="1:26" ht="31.5" customHeight="1" outlineLevel="1">
      <c r="B436" s="1909"/>
      <c r="C436" s="195"/>
      <c r="D436" s="227" t="s">
        <v>979</v>
      </c>
      <c r="E436" s="196"/>
      <c r="F436" s="1934"/>
      <c r="G436" s="1934"/>
      <c r="H436" s="1935"/>
      <c r="I436" s="1935"/>
      <c r="J436" s="1936"/>
    </row>
    <row r="437" spans="1:26" ht="31.5" customHeight="1" outlineLevel="1">
      <c r="B437" s="1909"/>
      <c r="C437" s="197"/>
      <c r="D437" s="228" t="s">
        <v>979</v>
      </c>
      <c r="E437" s="198"/>
      <c r="F437" s="1923"/>
      <c r="G437" s="1923"/>
      <c r="H437" s="1924"/>
      <c r="I437" s="1924"/>
      <c r="J437" s="1925"/>
    </row>
    <row r="438" spans="1:26" ht="31.5" customHeight="1" outlineLevel="1">
      <c r="B438" s="1909"/>
      <c r="C438" s="197"/>
      <c r="D438" s="228" t="s">
        <v>979</v>
      </c>
      <c r="E438" s="198"/>
      <c r="F438" s="1923"/>
      <c r="G438" s="1923"/>
      <c r="H438" s="1924"/>
      <c r="I438" s="1924"/>
      <c r="J438" s="1925"/>
    </row>
    <row r="439" spans="1:26" ht="31.5" customHeight="1" outlineLevel="1">
      <c r="B439" s="1909"/>
      <c r="C439" s="197"/>
      <c r="D439" s="228" t="s">
        <v>979</v>
      </c>
      <c r="E439" s="198"/>
      <c r="F439" s="1923"/>
      <c r="G439" s="1923"/>
      <c r="H439" s="1924"/>
      <c r="I439" s="1924"/>
      <c r="J439" s="1925"/>
    </row>
    <row r="440" spans="1:26" ht="31.5" customHeight="1" outlineLevel="1">
      <c r="B440" s="1930"/>
      <c r="C440" s="199"/>
      <c r="D440" s="229" t="s">
        <v>979</v>
      </c>
      <c r="E440" s="200"/>
      <c r="F440" s="1958"/>
      <c r="G440" s="1958"/>
      <c r="H440" s="1959"/>
      <c r="I440" s="1959"/>
      <c r="J440" s="1960"/>
    </row>
    <row r="441" spans="1:26" ht="15" customHeight="1" outlineLevel="1">
      <c r="B441" s="2335" t="s">
        <v>980</v>
      </c>
      <c r="C441" s="1911" t="s">
        <v>981</v>
      </c>
      <c r="D441" s="1912"/>
      <c r="E441" s="1913"/>
      <c r="F441" s="2336" t="s">
        <v>982</v>
      </c>
      <c r="G441" s="2337"/>
      <c r="H441" s="2337"/>
      <c r="I441" s="2337"/>
      <c r="J441" s="2338"/>
    </row>
    <row r="442" spans="1:26" ht="30" customHeight="1" outlineLevel="1">
      <c r="B442" s="1909"/>
      <c r="C442" s="197"/>
      <c r="D442" s="228" t="s">
        <v>979</v>
      </c>
      <c r="E442" s="194"/>
      <c r="F442" s="2662"/>
      <c r="G442" s="2662"/>
      <c r="H442" s="2663"/>
      <c r="I442" s="2663"/>
      <c r="J442" s="2664"/>
    </row>
    <row r="443" spans="1:26" ht="30" customHeight="1" outlineLevel="1">
      <c r="B443" s="1909"/>
      <c r="C443" s="197"/>
      <c r="D443" s="228" t="s">
        <v>979</v>
      </c>
      <c r="E443" s="194"/>
      <c r="F443" s="1923"/>
      <c r="G443" s="1923"/>
      <c r="H443" s="1924"/>
      <c r="I443" s="1924"/>
      <c r="J443" s="1925"/>
    </row>
    <row r="444" spans="1:26" ht="30" customHeight="1" outlineLevel="1">
      <c r="B444" s="1909"/>
      <c r="C444" s="197"/>
      <c r="D444" s="228" t="s">
        <v>979</v>
      </c>
      <c r="E444" s="194"/>
      <c r="F444" s="1923"/>
      <c r="G444" s="1923"/>
      <c r="H444" s="1924"/>
      <c r="I444" s="1924"/>
      <c r="J444" s="1925"/>
    </row>
    <row r="445" spans="1:26" ht="30" customHeight="1" outlineLevel="1" thickBot="1">
      <c r="B445" s="1910"/>
      <c r="C445" s="201"/>
      <c r="D445" s="230" t="s">
        <v>979</v>
      </c>
      <c r="E445" s="202"/>
      <c r="F445" s="1926"/>
      <c r="G445" s="1926"/>
      <c r="H445" s="1927"/>
      <c r="I445" s="1927"/>
      <c r="J445" s="1928"/>
    </row>
    <row r="446" spans="1:26" s="222" customFormat="1" ht="18.75" customHeight="1" outlineLevel="1" thickBot="1">
      <c r="A446" s="218"/>
      <c r="B446" s="231"/>
      <c r="C446" s="218"/>
      <c r="D446" s="218"/>
      <c r="E446" s="218"/>
      <c r="F446" s="218"/>
      <c r="G446" s="219"/>
      <c r="H446" s="219"/>
      <c r="I446" s="219"/>
      <c r="J446" s="219"/>
      <c r="K446" s="219"/>
      <c r="L446" s="219"/>
      <c r="M446" s="220"/>
      <c r="N446" s="2011"/>
      <c r="O446" s="2011"/>
      <c r="P446" s="2011"/>
      <c r="Q446" s="2011"/>
      <c r="R446" s="221"/>
      <c r="V446" s="220"/>
      <c r="W446" s="220"/>
      <c r="X446" s="220"/>
      <c r="Y446" s="220"/>
      <c r="Z446" s="221"/>
    </row>
    <row r="447" spans="1:26" ht="18.75" customHeight="1" outlineLevel="1">
      <c r="B447" s="2015" t="s">
        <v>983</v>
      </c>
      <c r="C447" s="2017"/>
      <c r="D447" s="2018"/>
      <c r="E447" s="2018"/>
      <c r="F447" s="2018"/>
      <c r="G447" s="2018"/>
      <c r="H447" s="2018"/>
      <c r="I447" s="2018"/>
      <c r="J447" s="2019"/>
    </row>
    <row r="448" spans="1:26" ht="18.75" customHeight="1" outlineLevel="1">
      <c r="B448" s="1938"/>
      <c r="C448" s="1943"/>
      <c r="D448" s="1944"/>
      <c r="E448" s="1944"/>
      <c r="F448" s="1944"/>
      <c r="G448" s="1944"/>
      <c r="H448" s="1944"/>
      <c r="I448" s="1944"/>
      <c r="J448" s="1945"/>
    </row>
    <row r="449" spans="2:10" ht="18.75" customHeight="1" outlineLevel="1">
      <c r="B449" s="2016"/>
      <c r="C449" s="2020"/>
      <c r="D449" s="2021"/>
      <c r="E449" s="2021"/>
      <c r="F449" s="2021"/>
      <c r="G449" s="2021"/>
      <c r="H449" s="2021"/>
      <c r="I449" s="2021"/>
      <c r="J449" s="2022"/>
    </row>
    <row r="450" spans="2:10" ht="18.75" customHeight="1" outlineLevel="1">
      <c r="B450" s="2331" t="s">
        <v>984</v>
      </c>
      <c r="C450" s="2332"/>
      <c r="D450" s="2333"/>
      <c r="E450" s="2333"/>
      <c r="F450" s="2333"/>
      <c r="G450" s="2333"/>
      <c r="H450" s="2333"/>
      <c r="I450" s="2333"/>
      <c r="J450" s="2334"/>
    </row>
    <row r="451" spans="2:10" ht="18.75" customHeight="1" outlineLevel="1">
      <c r="B451" s="1938"/>
      <c r="C451" s="1943"/>
      <c r="D451" s="1944"/>
      <c r="E451" s="1944"/>
      <c r="F451" s="1944"/>
      <c r="G451" s="1944"/>
      <c r="H451" s="1944"/>
      <c r="I451" s="1944"/>
      <c r="J451" s="1945"/>
    </row>
    <row r="452" spans="2:10" ht="18.75" customHeight="1" outlineLevel="1" thickBot="1">
      <c r="B452" s="1939"/>
      <c r="C452" s="1946"/>
      <c r="D452" s="1947"/>
      <c r="E452" s="1947"/>
      <c r="F452" s="1947"/>
      <c r="G452" s="1947"/>
      <c r="H452" s="1947"/>
      <c r="I452" s="1947"/>
      <c r="J452" s="1948"/>
    </row>
    <row r="453" spans="2:10" ht="18.75" customHeight="1" outlineLevel="1" thickBot="1">
      <c r="B453" s="232"/>
      <c r="C453" s="233"/>
      <c r="D453" s="233"/>
      <c r="E453" s="233"/>
      <c r="F453" s="233"/>
      <c r="G453" s="233"/>
      <c r="H453" s="233"/>
      <c r="I453" s="233"/>
      <c r="J453" s="233"/>
    </row>
    <row r="454" spans="2:10" ht="18.75" customHeight="1" outlineLevel="1">
      <c r="B454" s="234" t="s">
        <v>985</v>
      </c>
      <c r="C454" s="235"/>
      <c r="D454" s="235"/>
      <c r="E454" s="235"/>
      <c r="F454" s="236"/>
      <c r="G454" s="236"/>
      <c r="H454" s="236"/>
      <c r="I454" s="236"/>
      <c r="J454" s="237"/>
    </row>
    <row r="455" spans="2:10" ht="18.75" customHeight="1" outlineLevel="1">
      <c r="B455" s="1896"/>
      <c r="C455" s="1897"/>
      <c r="D455" s="1897"/>
      <c r="E455" s="1897"/>
      <c r="F455" s="1897"/>
      <c r="G455" s="1897"/>
      <c r="H455" s="1897"/>
      <c r="I455" s="1897"/>
      <c r="J455" s="1898"/>
    </row>
    <row r="456" spans="2:10" ht="12" customHeight="1" outlineLevel="1" thickBot="1">
      <c r="B456" s="284"/>
      <c r="C456" s="238"/>
      <c r="D456" s="238"/>
      <c r="E456" s="238"/>
      <c r="F456" s="238"/>
      <c r="G456" s="238"/>
      <c r="H456" s="238"/>
      <c r="I456" s="238"/>
      <c r="J456" s="239"/>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1"/>
  <conditionalFormatting sqref="C7:J9 C37:J39 C44:F44 C78:F78 C116:F116 C151:F151 C185:F185 C219:F219 C254:F254 C288:F288 C322:F322 C357:F357 C391:F391 C425:F425">
    <cfRule type="cellIs" dxfId="4" priority="5"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4" operator="equal">
      <formula>0</formula>
    </cfRule>
  </conditionalFormatting>
  <conditionalFormatting sqref="H32:K32">
    <cfRule type="cellIs" dxfId="0"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2919547E-F7C9-4B7A-839B-A0CB025E8492}">
      <formula1>"含んでいる,含んでいない"</formula1>
    </dataValidation>
    <dataValidation type="list" allowBlank="1" showInputMessage="1" showErrorMessage="1" sqref="E25:E27" xr:uid="{233CEDD2-DF19-4AEA-B792-8AB438A98E40}">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145"/>
  <sheetViews>
    <sheetView workbookViewId="0">
      <selection activeCell="C145" sqref="C145:J145"/>
    </sheetView>
  </sheetViews>
  <sheetFormatPr defaultRowHeight="13.5"/>
  <sheetData>
    <row r="1" spans="1:15" s="314" customFormat="1" ht="21.75" customHeight="1">
      <c r="A1" s="2693" t="s">
        <v>1022</v>
      </c>
      <c r="B1" s="2694"/>
      <c r="C1" s="2694"/>
      <c r="D1" s="2694"/>
      <c r="E1" s="2694"/>
      <c r="F1" s="2694"/>
      <c r="G1" s="2694"/>
      <c r="H1" s="2694"/>
      <c r="I1" s="2694"/>
      <c r="J1" s="2694"/>
    </row>
    <row r="2" spans="1:15" s="314" customFormat="1" ht="4.5" customHeight="1">
      <c r="A2" s="315"/>
      <c r="B2" s="316"/>
    </row>
    <row r="3" spans="1:15" s="317" customFormat="1" ht="17.25" customHeight="1">
      <c r="A3" s="2695">
        <f>C6</f>
        <v>0</v>
      </c>
      <c r="B3" s="2695"/>
      <c r="C3" s="2695"/>
      <c r="D3" s="2695"/>
      <c r="E3" s="2695"/>
      <c r="F3" s="2695"/>
      <c r="G3" s="2695"/>
      <c r="H3" s="2695"/>
      <c r="I3" s="2695"/>
      <c r="J3" s="2695"/>
    </row>
    <row r="4" spans="1:15" s="317" customFormat="1" ht="30" customHeight="1" thickBot="1">
      <c r="A4" s="2696">
        <f>C7</f>
        <v>0</v>
      </c>
      <c r="B4" s="2696"/>
      <c r="C4" s="2696"/>
      <c r="D4" s="2696"/>
      <c r="E4" s="2696"/>
      <c r="F4" s="2696"/>
      <c r="G4" s="2696"/>
      <c r="H4" s="2696"/>
      <c r="I4" s="2696"/>
      <c r="J4" s="2696"/>
    </row>
    <row r="5" spans="1:15" s="317" customFormat="1" ht="4.5" customHeight="1" thickTop="1">
      <c r="A5" s="318"/>
      <c r="B5" s="318"/>
      <c r="C5" s="318"/>
      <c r="D5" s="318"/>
      <c r="E5" s="318"/>
      <c r="F5" s="318"/>
      <c r="G5" s="318"/>
      <c r="H5" s="318"/>
      <c r="I5" s="318"/>
      <c r="J5" s="318"/>
      <c r="L5" s="319"/>
    </row>
    <row r="6" spans="1:15" s="317" customFormat="1" ht="15.95" customHeight="1" thickBot="1">
      <c r="A6" s="2697" t="s">
        <v>1023</v>
      </c>
      <c r="B6" s="2698"/>
      <c r="C6" s="2699">
        <f>'申請書・総括票（共通）'!$C$19</f>
        <v>0</v>
      </c>
      <c r="D6" s="2699"/>
      <c r="E6" s="2699"/>
      <c r="F6" s="2699"/>
      <c r="G6" s="2699"/>
      <c r="H6" s="2699"/>
      <c r="I6" s="2699"/>
      <c r="J6" s="2700"/>
      <c r="K6" s="320"/>
      <c r="L6" s="320"/>
      <c r="M6" s="320"/>
      <c r="N6" s="320"/>
      <c r="O6" s="320"/>
    </row>
    <row r="7" spans="1:15" s="317" customFormat="1" ht="15.95" customHeight="1" thickBot="1">
      <c r="A7" s="2678" t="s">
        <v>1024</v>
      </c>
      <c r="B7" s="2684"/>
      <c r="C7" s="2692">
        <f>'申請書・総括票（共通）'!B39</f>
        <v>0</v>
      </c>
      <c r="D7" s="2692"/>
      <c r="E7" s="2692"/>
      <c r="F7" s="2692"/>
      <c r="G7" s="2692"/>
      <c r="H7" s="2692"/>
      <c r="I7" s="2692"/>
      <c r="J7" s="2701"/>
      <c r="K7" s="320"/>
      <c r="L7" s="320"/>
      <c r="M7" s="320"/>
      <c r="N7" s="320"/>
      <c r="O7" s="320"/>
    </row>
    <row r="8" spans="1:15" s="317" customFormat="1" ht="15.95" customHeight="1" thickBot="1">
      <c r="A8" s="2678" t="s">
        <v>1025</v>
      </c>
      <c r="B8" s="2684"/>
      <c r="C8" s="2690"/>
      <c r="D8" s="2690"/>
      <c r="E8" s="2690"/>
      <c r="F8" s="2684" t="s">
        <v>1026</v>
      </c>
      <c r="G8" s="2684"/>
      <c r="H8" s="321"/>
      <c r="I8" s="322" t="s">
        <v>1027</v>
      </c>
      <c r="J8" s="323"/>
      <c r="K8" s="320"/>
      <c r="L8" s="320"/>
      <c r="M8" s="320"/>
      <c r="N8" s="320"/>
      <c r="O8" s="320"/>
    </row>
    <row r="9" spans="1:15" s="317" customFormat="1" ht="15.95" customHeight="1" thickBot="1">
      <c r="A9" s="2678" t="s">
        <v>1028</v>
      </c>
      <c r="B9" s="2684"/>
      <c r="C9" s="2692">
        <f>個票ｰ1001!E17</f>
        <v>0</v>
      </c>
      <c r="D9" s="2692"/>
      <c r="E9" s="2692"/>
      <c r="F9" s="2684" t="s">
        <v>1029</v>
      </c>
      <c r="G9" s="2684"/>
      <c r="H9" s="324">
        <f>個票ｰ1001!E15</f>
        <v>0</v>
      </c>
      <c r="I9" s="325" t="s">
        <v>1030</v>
      </c>
      <c r="J9" s="325"/>
      <c r="K9" s="320"/>
      <c r="L9" s="320"/>
      <c r="M9" s="320"/>
      <c r="N9" s="320"/>
      <c r="O9" s="320"/>
    </row>
    <row r="10" spans="1:15" s="317" customFormat="1" ht="15.95" customHeight="1" thickBot="1">
      <c r="A10" s="2678" t="s">
        <v>1031</v>
      </c>
      <c r="B10" s="2684"/>
      <c r="C10" s="324">
        <f>個票ｰ1001!G14</f>
        <v>0</v>
      </c>
      <c r="D10" s="2688" t="s">
        <v>1032</v>
      </c>
      <c r="E10" s="2689"/>
      <c r="F10" s="2684" t="s">
        <v>1033</v>
      </c>
      <c r="G10" s="2684"/>
      <c r="H10" s="324">
        <f>個票ｰ1001!M14</f>
        <v>0</v>
      </c>
      <c r="I10" s="325" t="s">
        <v>1034</v>
      </c>
      <c r="J10" s="325"/>
      <c r="K10" s="320"/>
      <c r="M10" s="320"/>
      <c r="N10" s="320"/>
      <c r="O10" s="320"/>
    </row>
    <row r="11" spans="1:15" s="317" customFormat="1" ht="15.95" customHeight="1" thickBot="1">
      <c r="A11" s="2678" t="s">
        <v>1035</v>
      </c>
      <c r="B11" s="2684"/>
      <c r="C11" s="2690"/>
      <c r="D11" s="2690"/>
      <c r="E11" s="2690"/>
      <c r="F11" s="2690"/>
      <c r="G11" s="2690"/>
      <c r="H11" s="2690"/>
      <c r="I11" s="2690"/>
      <c r="J11" s="2691"/>
      <c r="K11" s="320"/>
      <c r="M11" s="320"/>
      <c r="N11" s="320"/>
      <c r="O11" s="320"/>
    </row>
    <row r="12" spans="1:15" s="331" customFormat="1" ht="15.95" customHeight="1" thickBot="1">
      <c r="A12" s="2678" t="s">
        <v>1036</v>
      </c>
      <c r="B12" s="2684"/>
      <c r="C12" s="326" t="s">
        <v>1037</v>
      </c>
      <c r="D12" s="327">
        <f>'訓練経費内訳票-1001'!Q14</f>
        <v>0</v>
      </c>
      <c r="E12" s="328" t="s">
        <v>1038</v>
      </c>
      <c r="F12" s="327">
        <f>'訓練経費内訳票-1001'!Q18</f>
        <v>0</v>
      </c>
      <c r="G12" s="328" t="s">
        <v>781</v>
      </c>
      <c r="H12" s="327">
        <f>D12+F12</f>
        <v>0</v>
      </c>
      <c r="I12" s="329"/>
      <c r="J12" s="329"/>
      <c r="K12" s="330"/>
      <c r="M12" s="330"/>
      <c r="N12" s="330"/>
      <c r="O12" s="330"/>
    </row>
    <row r="13" spans="1:15" s="317" customFormat="1" ht="15.95" customHeight="1" thickBot="1">
      <c r="A13" s="2681" t="s">
        <v>1039</v>
      </c>
      <c r="B13" s="2682"/>
      <c r="C13" s="2683" t="s">
        <v>1040</v>
      </c>
      <c r="D13" s="2683"/>
      <c r="E13" s="2683"/>
      <c r="F13" s="2684" t="s">
        <v>1041</v>
      </c>
      <c r="G13" s="2684"/>
      <c r="H13" s="332"/>
      <c r="I13" s="333" t="s">
        <v>1027</v>
      </c>
      <c r="J13" s="334"/>
      <c r="K13" s="320"/>
      <c r="L13" s="320"/>
      <c r="M13" s="320"/>
      <c r="N13" s="320"/>
      <c r="O13" s="320"/>
    </row>
    <row r="14" spans="1:15" s="317" customFormat="1" ht="4.5" customHeight="1" thickBot="1">
      <c r="A14" s="335"/>
      <c r="B14" s="335"/>
      <c r="C14" s="335"/>
      <c r="D14" s="335"/>
      <c r="E14" s="335"/>
      <c r="F14" s="335"/>
      <c r="G14" s="335"/>
      <c r="H14" s="335"/>
      <c r="I14" s="335"/>
      <c r="J14" s="335"/>
      <c r="L14" s="319"/>
    </row>
    <row r="15" spans="1:15" s="317" customFormat="1" ht="4.5" customHeight="1" thickTop="1" thickBot="1">
      <c r="A15" s="318"/>
      <c r="B15" s="318"/>
      <c r="C15" s="318"/>
      <c r="D15" s="318"/>
      <c r="E15" s="318"/>
      <c r="F15" s="318"/>
      <c r="G15" s="318"/>
      <c r="H15" s="318"/>
      <c r="I15" s="318"/>
      <c r="J15" s="318"/>
      <c r="L15" s="319"/>
    </row>
    <row r="16" spans="1:15" s="317" customFormat="1" ht="20.100000000000001" customHeight="1" thickTop="1" thickBot="1">
      <c r="A16" s="2685" t="s">
        <v>1042</v>
      </c>
      <c r="B16" s="2685"/>
      <c r="C16" s="2686" t="str">
        <f>個票ｰ1001!F49</f>
        <v>プルダウンメニューよりロールを選択してください</v>
      </c>
      <c r="D16" s="2687"/>
      <c r="E16" s="2687"/>
      <c r="F16" s="2687"/>
      <c r="G16" s="2687"/>
      <c r="H16" s="2687"/>
      <c r="I16" s="2687"/>
      <c r="J16" s="2687"/>
      <c r="K16" s="320"/>
      <c r="L16" s="320"/>
      <c r="M16" s="320"/>
      <c r="N16" s="320"/>
      <c r="O16" s="320"/>
    </row>
    <row r="17" spans="1:15" s="317" customFormat="1" ht="42" customHeight="1" thickBot="1">
      <c r="A17" s="2677" t="s">
        <v>1043</v>
      </c>
      <c r="B17" s="2677"/>
      <c r="C17" s="2671">
        <f>個票ｰ1001!E13</f>
        <v>0</v>
      </c>
      <c r="D17" s="2672"/>
      <c r="E17" s="2672"/>
      <c r="F17" s="2672"/>
      <c r="G17" s="2672"/>
      <c r="H17" s="2672"/>
      <c r="I17" s="2672"/>
      <c r="J17" s="2672"/>
      <c r="K17" s="320"/>
      <c r="L17" s="320"/>
      <c r="M17" s="320"/>
      <c r="N17" s="320"/>
      <c r="O17" s="320"/>
    </row>
    <row r="18" spans="1:15" s="317" customFormat="1" ht="26.1" customHeight="1" thickBot="1">
      <c r="A18" s="2677" t="s">
        <v>1044</v>
      </c>
      <c r="B18" s="2678"/>
      <c r="C18" s="2679" t="s">
        <v>1045</v>
      </c>
      <c r="D18" s="2680"/>
      <c r="E18" s="2680"/>
      <c r="F18" s="2680"/>
      <c r="G18" s="2680"/>
      <c r="H18" s="2680"/>
      <c r="I18" s="2680"/>
      <c r="J18" s="2680"/>
      <c r="K18" s="320"/>
      <c r="L18" s="320"/>
      <c r="M18" s="320"/>
      <c r="N18" s="320"/>
      <c r="O18" s="320"/>
    </row>
    <row r="19" spans="1:15" s="317" customFormat="1" ht="78" customHeight="1" thickBot="1">
      <c r="A19" s="2670" t="s">
        <v>1046</v>
      </c>
      <c r="B19" s="2670"/>
      <c r="C19" s="2671">
        <f>個票ｰ1001!E64</f>
        <v>0</v>
      </c>
      <c r="D19" s="2672"/>
      <c r="E19" s="2672"/>
      <c r="F19" s="2672"/>
      <c r="G19" s="2672"/>
      <c r="H19" s="2672"/>
      <c r="I19" s="2672"/>
      <c r="J19" s="2672"/>
      <c r="K19" s="320"/>
      <c r="L19" s="320"/>
      <c r="M19" s="320"/>
      <c r="N19" s="320"/>
      <c r="O19" s="320"/>
    </row>
    <row r="20" spans="1:15" s="317" customFormat="1" ht="78" customHeight="1" thickBot="1">
      <c r="A20" s="2670" t="s">
        <v>1047</v>
      </c>
      <c r="B20" s="2670"/>
      <c r="C20" s="2671">
        <f>個票ｰ1001!E67</f>
        <v>0</v>
      </c>
      <c r="D20" s="2672"/>
      <c r="E20" s="2672"/>
      <c r="F20" s="2672"/>
      <c r="G20" s="2672"/>
      <c r="H20" s="2672"/>
      <c r="I20" s="2672"/>
      <c r="J20" s="2672"/>
      <c r="K20" s="320"/>
      <c r="L20" s="320"/>
      <c r="M20" s="320"/>
      <c r="N20" s="320"/>
      <c r="O20" s="320"/>
    </row>
    <row r="21" spans="1:15" s="317" customFormat="1" ht="33.950000000000003" customHeight="1" thickBot="1">
      <c r="A21" s="2676" t="s">
        <v>1048</v>
      </c>
      <c r="B21" s="2676"/>
      <c r="C21" s="2671">
        <f>個票ｰ1001!E174</f>
        <v>0</v>
      </c>
      <c r="D21" s="2672"/>
      <c r="E21" s="2672"/>
      <c r="F21" s="2672"/>
      <c r="G21" s="2672"/>
      <c r="H21" s="2672"/>
      <c r="I21" s="2672"/>
      <c r="J21" s="2672"/>
      <c r="K21" s="320"/>
      <c r="L21" s="320"/>
      <c r="M21" s="320"/>
      <c r="N21" s="320"/>
      <c r="O21" s="320"/>
    </row>
    <row r="22" spans="1:15" s="317" customFormat="1" ht="33.950000000000003" customHeight="1" thickBot="1">
      <c r="A22" s="2670" t="s">
        <v>1049</v>
      </c>
      <c r="B22" s="2670"/>
      <c r="C22" s="2671">
        <f>個票ｰ1001!E175</f>
        <v>0</v>
      </c>
      <c r="D22" s="2672"/>
      <c r="E22" s="2672"/>
      <c r="F22" s="2672"/>
      <c r="G22" s="2672"/>
      <c r="H22" s="2672"/>
      <c r="I22" s="2672"/>
      <c r="J22" s="2672"/>
      <c r="K22" s="320"/>
      <c r="L22" s="320"/>
      <c r="M22" s="320"/>
      <c r="N22" s="320"/>
      <c r="O22" s="320"/>
    </row>
    <row r="23" spans="1:15" s="317" customFormat="1" ht="33.950000000000003" customHeight="1" thickBot="1">
      <c r="A23" s="2670" t="s">
        <v>1050</v>
      </c>
      <c r="B23" s="2670"/>
      <c r="C23" s="2671">
        <f>個票ｰ1001!E181</f>
        <v>0</v>
      </c>
      <c r="D23" s="2672"/>
      <c r="E23" s="2672"/>
      <c r="F23" s="2672"/>
      <c r="G23" s="2672"/>
      <c r="H23" s="2672"/>
      <c r="I23" s="2672"/>
      <c r="J23" s="2672"/>
      <c r="K23" s="320"/>
      <c r="L23" s="320"/>
      <c r="M23" s="320"/>
      <c r="N23" s="320"/>
      <c r="O23" s="320"/>
    </row>
    <row r="24" spans="1:15" s="317" customFormat="1" ht="42" customHeight="1" thickBot="1">
      <c r="A24" s="2670" t="s">
        <v>1051</v>
      </c>
      <c r="B24" s="2670"/>
      <c r="C24" s="2671">
        <f>個票ｰ1001!E182</f>
        <v>0</v>
      </c>
      <c r="D24" s="2672"/>
      <c r="E24" s="2672"/>
      <c r="F24" s="2672"/>
      <c r="G24" s="2672"/>
      <c r="H24" s="2672"/>
      <c r="I24" s="2672"/>
      <c r="J24" s="2672"/>
      <c r="K24" s="320"/>
      <c r="L24" s="320"/>
      <c r="M24" s="320"/>
      <c r="N24" s="320"/>
      <c r="O24" s="320"/>
    </row>
    <row r="25" spans="1:15" s="317" customFormat="1" ht="33.75" customHeight="1" thickBot="1">
      <c r="A25" s="2670" t="s">
        <v>1052</v>
      </c>
      <c r="B25" s="2670"/>
      <c r="C25" s="2671">
        <f>個票ｰ1001!E183</f>
        <v>0</v>
      </c>
      <c r="D25" s="2672"/>
      <c r="E25" s="2672"/>
      <c r="F25" s="2672"/>
      <c r="G25" s="2672"/>
      <c r="H25" s="2672"/>
      <c r="I25" s="2672"/>
      <c r="J25" s="2672"/>
      <c r="K25" s="320"/>
      <c r="L25" s="320"/>
      <c r="M25" s="320"/>
      <c r="N25" s="320"/>
      <c r="O25" s="320"/>
    </row>
    <row r="26" spans="1:15" s="317" customFormat="1" ht="33" customHeight="1" thickBot="1">
      <c r="A26" s="2670" t="s">
        <v>1053</v>
      </c>
      <c r="B26" s="2670"/>
      <c r="C26" s="2671">
        <f>個票ｰ1001!E201</f>
        <v>0</v>
      </c>
      <c r="D26" s="2672"/>
      <c r="E26" s="2672"/>
      <c r="F26" s="2672"/>
      <c r="G26" s="2672"/>
      <c r="H26" s="2672"/>
      <c r="I26" s="2672"/>
      <c r="J26" s="2672"/>
      <c r="K26" s="320"/>
      <c r="L26" s="320"/>
      <c r="M26" s="320"/>
      <c r="N26" s="320"/>
      <c r="O26" s="320"/>
    </row>
    <row r="27" spans="1:15" s="317" customFormat="1" ht="33" customHeight="1" thickBot="1">
      <c r="A27" s="2670" t="s">
        <v>1054</v>
      </c>
      <c r="B27" s="2670"/>
      <c r="C27" s="2671">
        <f>個票ｰ1001!E203</f>
        <v>0</v>
      </c>
      <c r="D27" s="2672"/>
      <c r="E27" s="2672"/>
      <c r="F27" s="2672"/>
      <c r="G27" s="2672"/>
      <c r="H27" s="2672"/>
      <c r="I27" s="2672"/>
      <c r="J27" s="2672"/>
      <c r="K27" s="320"/>
      <c r="L27" s="320"/>
      <c r="M27" s="320"/>
      <c r="N27" s="320"/>
      <c r="O27" s="320"/>
    </row>
    <row r="28" spans="1:15" s="317" customFormat="1" ht="33" customHeight="1" thickBot="1">
      <c r="A28" s="2670" t="s">
        <v>1055</v>
      </c>
      <c r="B28" s="2670"/>
      <c r="C28" s="2671">
        <f>施設別教育訓練講座票!$B$19</f>
        <v>0</v>
      </c>
      <c r="D28" s="2672"/>
      <c r="E28" s="2672"/>
      <c r="F28" s="2672"/>
      <c r="G28" s="2672"/>
      <c r="H28" s="2672"/>
      <c r="I28" s="2672"/>
      <c r="J28" s="2672"/>
      <c r="K28" s="320"/>
      <c r="L28" s="320"/>
      <c r="M28" s="320"/>
      <c r="N28" s="320"/>
      <c r="O28" s="320"/>
    </row>
    <row r="29" spans="1:15" s="331" customFormat="1" ht="15.75" customHeight="1">
      <c r="A29" s="2673" t="s">
        <v>1056</v>
      </c>
      <c r="B29" s="2673"/>
      <c r="C29" s="2674">
        <f>個票ｰ1001!K70</f>
        <v>0</v>
      </c>
      <c r="D29" s="2675"/>
      <c r="E29" s="2675"/>
      <c r="F29" s="2675"/>
      <c r="G29" s="2675"/>
      <c r="H29" s="2675"/>
      <c r="I29" s="2675"/>
      <c r="J29" s="2675"/>
      <c r="K29" s="330"/>
      <c r="L29" s="330"/>
      <c r="M29" s="330"/>
      <c r="N29" s="330"/>
      <c r="O29" s="330"/>
    </row>
    <row r="30" spans="1:15" s="314" customFormat="1" ht="21.75" customHeight="1">
      <c r="A30" s="2693" t="s">
        <v>1022</v>
      </c>
      <c r="B30" s="2694"/>
      <c r="C30" s="2694"/>
      <c r="D30" s="2694"/>
      <c r="E30" s="2694"/>
      <c r="F30" s="2694"/>
      <c r="G30" s="2694"/>
      <c r="H30" s="2694"/>
      <c r="I30" s="2694"/>
      <c r="J30" s="2694"/>
    </row>
    <row r="31" spans="1:15" s="314" customFormat="1" ht="4.5" customHeight="1">
      <c r="A31" s="315"/>
      <c r="B31" s="316"/>
    </row>
    <row r="32" spans="1:15" s="317" customFormat="1" ht="17.25" customHeight="1">
      <c r="A32" s="2695">
        <f>C35</f>
        <v>0</v>
      </c>
      <c r="B32" s="2695"/>
      <c r="C32" s="2695"/>
      <c r="D32" s="2695"/>
      <c r="E32" s="2695"/>
      <c r="F32" s="2695"/>
      <c r="G32" s="2695"/>
      <c r="H32" s="2695"/>
      <c r="I32" s="2695"/>
      <c r="J32" s="2695"/>
    </row>
    <row r="33" spans="1:15" s="317" customFormat="1" ht="30" customHeight="1" thickBot="1">
      <c r="A33" s="2696">
        <f>C36</f>
        <v>0</v>
      </c>
      <c r="B33" s="2696"/>
      <c r="C33" s="2696"/>
      <c r="D33" s="2696"/>
      <c r="E33" s="2696"/>
      <c r="F33" s="2696"/>
      <c r="G33" s="2696"/>
      <c r="H33" s="2696"/>
      <c r="I33" s="2696"/>
      <c r="J33" s="2696"/>
    </row>
    <row r="34" spans="1:15" s="317" customFormat="1" ht="4.5" customHeight="1" thickTop="1">
      <c r="A34" s="318"/>
      <c r="B34" s="318"/>
      <c r="C34" s="318"/>
      <c r="D34" s="318"/>
      <c r="E34" s="318"/>
      <c r="F34" s="318"/>
      <c r="G34" s="318"/>
      <c r="H34" s="318"/>
      <c r="I34" s="318"/>
      <c r="J34" s="318"/>
      <c r="L34" s="319"/>
    </row>
    <row r="35" spans="1:15" s="317" customFormat="1" ht="15.95" customHeight="1" thickBot="1">
      <c r="A35" s="2697" t="s">
        <v>1023</v>
      </c>
      <c r="B35" s="2698"/>
      <c r="C35" s="2699">
        <f>'申請書・総括票（共通）'!$C$19</f>
        <v>0</v>
      </c>
      <c r="D35" s="2699"/>
      <c r="E35" s="2699"/>
      <c r="F35" s="2699"/>
      <c r="G35" s="2699"/>
      <c r="H35" s="2699"/>
      <c r="I35" s="2699"/>
      <c r="J35" s="2700"/>
      <c r="K35" s="320"/>
      <c r="L35" s="320"/>
      <c r="M35" s="320"/>
      <c r="N35" s="320"/>
      <c r="O35" s="320"/>
    </row>
    <row r="36" spans="1:15" s="317" customFormat="1" ht="15.95" customHeight="1" thickBot="1">
      <c r="A36" s="2678" t="s">
        <v>1024</v>
      </c>
      <c r="B36" s="2684"/>
      <c r="C36" s="2692">
        <f>'申請書・総括票（共通）'!B40</f>
        <v>0</v>
      </c>
      <c r="D36" s="2692"/>
      <c r="E36" s="2692"/>
      <c r="F36" s="2692"/>
      <c r="G36" s="2692"/>
      <c r="H36" s="2692"/>
      <c r="I36" s="2692"/>
      <c r="J36" s="2701"/>
      <c r="K36" s="320"/>
      <c r="L36" s="320"/>
      <c r="M36" s="320"/>
      <c r="N36" s="320"/>
      <c r="O36" s="320"/>
    </row>
    <row r="37" spans="1:15" s="317" customFormat="1" ht="15.95" customHeight="1" thickBot="1">
      <c r="A37" s="2678" t="s">
        <v>1025</v>
      </c>
      <c r="B37" s="2684"/>
      <c r="C37" s="2690"/>
      <c r="D37" s="2690"/>
      <c r="E37" s="2690"/>
      <c r="F37" s="2684" t="s">
        <v>1026</v>
      </c>
      <c r="G37" s="2684"/>
      <c r="H37" s="321"/>
      <c r="I37" s="322" t="s">
        <v>1027</v>
      </c>
      <c r="J37" s="323"/>
      <c r="K37" s="320"/>
      <c r="L37" s="320"/>
      <c r="M37" s="320"/>
      <c r="N37" s="320"/>
      <c r="O37" s="320"/>
    </row>
    <row r="38" spans="1:15" s="317" customFormat="1" ht="15.95" customHeight="1" thickBot="1">
      <c r="A38" s="2678" t="s">
        <v>1028</v>
      </c>
      <c r="B38" s="2684"/>
      <c r="C38" s="2692">
        <f>個票ｰ1002!E17</f>
        <v>0</v>
      </c>
      <c r="D38" s="2692"/>
      <c r="E38" s="2692"/>
      <c r="F38" s="2684" t="s">
        <v>1029</v>
      </c>
      <c r="G38" s="2684"/>
      <c r="H38" s="324">
        <f>個票ｰ1002!E15</f>
        <v>0</v>
      </c>
      <c r="I38" s="325" t="s">
        <v>1030</v>
      </c>
      <c r="J38" s="325"/>
      <c r="K38" s="320"/>
      <c r="L38" s="320"/>
      <c r="M38" s="320"/>
      <c r="N38" s="320"/>
      <c r="O38" s="320"/>
    </row>
    <row r="39" spans="1:15" s="317" customFormat="1" ht="15.95" customHeight="1" thickBot="1">
      <c r="A39" s="2678" t="s">
        <v>1031</v>
      </c>
      <c r="B39" s="2684"/>
      <c r="C39" s="324">
        <f>個票ｰ1002!G14</f>
        <v>0</v>
      </c>
      <c r="D39" s="2688" t="s">
        <v>1032</v>
      </c>
      <c r="E39" s="2689"/>
      <c r="F39" s="2684" t="s">
        <v>1033</v>
      </c>
      <c r="G39" s="2684"/>
      <c r="H39" s="324">
        <f>個票ｰ1002!M14</f>
        <v>0</v>
      </c>
      <c r="I39" s="325" t="s">
        <v>1034</v>
      </c>
      <c r="J39" s="325"/>
      <c r="K39" s="320"/>
      <c r="M39" s="320"/>
      <c r="N39" s="320"/>
      <c r="O39" s="320"/>
    </row>
    <row r="40" spans="1:15" s="317" customFormat="1" ht="15.95" customHeight="1" thickBot="1">
      <c r="A40" s="2678" t="s">
        <v>1035</v>
      </c>
      <c r="B40" s="2684"/>
      <c r="C40" s="2690"/>
      <c r="D40" s="2690"/>
      <c r="E40" s="2690"/>
      <c r="F40" s="2690"/>
      <c r="G40" s="2690"/>
      <c r="H40" s="2690"/>
      <c r="I40" s="2690"/>
      <c r="J40" s="2691"/>
      <c r="K40" s="320"/>
      <c r="M40" s="320"/>
      <c r="N40" s="320"/>
      <c r="O40" s="320"/>
    </row>
    <row r="41" spans="1:15" s="331" customFormat="1" ht="15.95" customHeight="1" thickBot="1">
      <c r="A41" s="2678" t="s">
        <v>1036</v>
      </c>
      <c r="B41" s="2684"/>
      <c r="C41" s="326" t="s">
        <v>1037</v>
      </c>
      <c r="D41" s="327">
        <f>'訓練経費内訳票-1002'!Q14</f>
        <v>0</v>
      </c>
      <c r="E41" s="328" t="s">
        <v>1038</v>
      </c>
      <c r="F41" s="327">
        <f>'訓練経費内訳票-1002'!Q18</f>
        <v>0</v>
      </c>
      <c r="G41" s="328" t="s">
        <v>781</v>
      </c>
      <c r="H41" s="327">
        <f>D41+F41</f>
        <v>0</v>
      </c>
      <c r="I41" s="329"/>
      <c r="J41" s="329"/>
      <c r="K41" s="330"/>
      <c r="M41" s="330"/>
      <c r="N41" s="330"/>
      <c r="O41" s="330"/>
    </row>
    <row r="42" spans="1:15" s="317" customFormat="1" ht="15.95" customHeight="1" thickBot="1">
      <c r="A42" s="2681" t="s">
        <v>1039</v>
      </c>
      <c r="B42" s="2682"/>
      <c r="C42" s="2683" t="s">
        <v>1040</v>
      </c>
      <c r="D42" s="2683"/>
      <c r="E42" s="2683"/>
      <c r="F42" s="2684" t="s">
        <v>1041</v>
      </c>
      <c r="G42" s="2684"/>
      <c r="H42" s="332"/>
      <c r="I42" s="333" t="s">
        <v>1027</v>
      </c>
      <c r="J42" s="334"/>
      <c r="K42" s="320"/>
      <c r="L42" s="320"/>
      <c r="M42" s="320"/>
      <c r="N42" s="320"/>
      <c r="O42" s="320"/>
    </row>
    <row r="43" spans="1:15" s="317" customFormat="1" ht="4.5" customHeight="1" thickBot="1">
      <c r="A43" s="335"/>
      <c r="B43" s="335"/>
      <c r="C43" s="335"/>
      <c r="D43" s="335"/>
      <c r="E43" s="335"/>
      <c r="F43" s="335"/>
      <c r="G43" s="335"/>
      <c r="H43" s="335"/>
      <c r="I43" s="335"/>
      <c r="J43" s="335"/>
      <c r="L43" s="319"/>
    </row>
    <row r="44" spans="1:15" s="317" customFormat="1" ht="4.5" customHeight="1" thickTop="1" thickBot="1">
      <c r="A44" s="318"/>
      <c r="B44" s="318"/>
      <c r="C44" s="318"/>
      <c r="D44" s="318"/>
      <c r="E44" s="318"/>
      <c r="F44" s="318"/>
      <c r="G44" s="318"/>
      <c r="H44" s="318"/>
      <c r="I44" s="318"/>
      <c r="J44" s="318"/>
      <c r="L44" s="319"/>
    </row>
    <row r="45" spans="1:15" s="317" customFormat="1" ht="20.100000000000001" customHeight="1" thickTop="1" thickBot="1">
      <c r="A45" s="2685" t="s">
        <v>1042</v>
      </c>
      <c r="B45" s="2685"/>
      <c r="C45" s="2686" t="str">
        <f>個票ｰ1002!F49</f>
        <v>プルダウンメニューよりロールを選択してください</v>
      </c>
      <c r="D45" s="2687"/>
      <c r="E45" s="2687"/>
      <c r="F45" s="2687"/>
      <c r="G45" s="2687"/>
      <c r="H45" s="2687"/>
      <c r="I45" s="2687"/>
      <c r="J45" s="2687"/>
      <c r="K45" s="320"/>
      <c r="L45" s="320"/>
      <c r="M45" s="320"/>
      <c r="N45" s="320"/>
      <c r="O45" s="320"/>
    </row>
    <row r="46" spans="1:15" s="317" customFormat="1" ht="42" customHeight="1" thickBot="1">
      <c r="A46" s="2677" t="s">
        <v>1043</v>
      </c>
      <c r="B46" s="2677"/>
      <c r="C46" s="2671">
        <f>個票ｰ1002!E13</f>
        <v>0</v>
      </c>
      <c r="D46" s="2672"/>
      <c r="E46" s="2672"/>
      <c r="F46" s="2672"/>
      <c r="G46" s="2672"/>
      <c r="H46" s="2672"/>
      <c r="I46" s="2672"/>
      <c r="J46" s="2672"/>
      <c r="K46" s="320"/>
      <c r="L46" s="320"/>
      <c r="M46" s="320"/>
      <c r="N46" s="320"/>
      <c r="O46" s="320"/>
    </row>
    <row r="47" spans="1:15" s="317" customFormat="1" ht="26.1" customHeight="1" thickBot="1">
      <c r="A47" s="2677" t="s">
        <v>1044</v>
      </c>
      <c r="B47" s="2678"/>
      <c r="C47" s="2679" t="s">
        <v>1045</v>
      </c>
      <c r="D47" s="2680"/>
      <c r="E47" s="2680"/>
      <c r="F47" s="2680"/>
      <c r="G47" s="2680"/>
      <c r="H47" s="2680"/>
      <c r="I47" s="2680"/>
      <c r="J47" s="2680"/>
      <c r="K47" s="320"/>
      <c r="L47" s="320"/>
      <c r="M47" s="320"/>
      <c r="N47" s="320"/>
      <c r="O47" s="320"/>
    </row>
    <row r="48" spans="1:15" s="317" customFormat="1" ht="78" customHeight="1" thickBot="1">
      <c r="A48" s="2670" t="s">
        <v>1046</v>
      </c>
      <c r="B48" s="2670"/>
      <c r="C48" s="2671">
        <f>個票ｰ1002!E64</f>
        <v>0</v>
      </c>
      <c r="D48" s="2672"/>
      <c r="E48" s="2672"/>
      <c r="F48" s="2672"/>
      <c r="G48" s="2672"/>
      <c r="H48" s="2672"/>
      <c r="I48" s="2672"/>
      <c r="J48" s="2672"/>
      <c r="K48" s="320"/>
      <c r="L48" s="320"/>
      <c r="M48" s="320"/>
      <c r="N48" s="320"/>
      <c r="O48" s="320"/>
    </row>
    <row r="49" spans="1:15" s="317" customFormat="1" ht="78" customHeight="1" thickBot="1">
      <c r="A49" s="2670" t="s">
        <v>1047</v>
      </c>
      <c r="B49" s="2670"/>
      <c r="C49" s="2671">
        <f>個票ｰ1002!E67</f>
        <v>0</v>
      </c>
      <c r="D49" s="2672"/>
      <c r="E49" s="2672"/>
      <c r="F49" s="2672"/>
      <c r="G49" s="2672"/>
      <c r="H49" s="2672"/>
      <c r="I49" s="2672"/>
      <c r="J49" s="2672"/>
      <c r="K49" s="320"/>
      <c r="L49" s="320"/>
      <c r="M49" s="320"/>
      <c r="N49" s="320"/>
      <c r="O49" s="320"/>
    </row>
    <row r="50" spans="1:15" s="317" customFormat="1" ht="33.950000000000003" customHeight="1" thickBot="1">
      <c r="A50" s="2676" t="s">
        <v>1048</v>
      </c>
      <c r="B50" s="2676"/>
      <c r="C50" s="2671">
        <f>個票ｰ1002!E174</f>
        <v>0</v>
      </c>
      <c r="D50" s="2672"/>
      <c r="E50" s="2672"/>
      <c r="F50" s="2672"/>
      <c r="G50" s="2672"/>
      <c r="H50" s="2672"/>
      <c r="I50" s="2672"/>
      <c r="J50" s="2672"/>
      <c r="K50" s="320"/>
      <c r="L50" s="320"/>
      <c r="M50" s="320"/>
      <c r="N50" s="320"/>
      <c r="O50" s="320"/>
    </row>
    <row r="51" spans="1:15" s="317" customFormat="1" ht="33.950000000000003" customHeight="1" thickBot="1">
      <c r="A51" s="2670" t="s">
        <v>1049</v>
      </c>
      <c r="B51" s="2670"/>
      <c r="C51" s="2671">
        <f>個票ｰ1002!E175</f>
        <v>0</v>
      </c>
      <c r="D51" s="2672"/>
      <c r="E51" s="2672"/>
      <c r="F51" s="2672"/>
      <c r="G51" s="2672"/>
      <c r="H51" s="2672"/>
      <c r="I51" s="2672"/>
      <c r="J51" s="2672"/>
      <c r="K51" s="320"/>
      <c r="L51" s="320"/>
      <c r="M51" s="320"/>
      <c r="N51" s="320"/>
      <c r="O51" s="320"/>
    </row>
    <row r="52" spans="1:15" s="317" customFormat="1" ht="33.950000000000003" customHeight="1" thickBot="1">
      <c r="A52" s="2670" t="s">
        <v>1050</v>
      </c>
      <c r="B52" s="2670"/>
      <c r="C52" s="2671">
        <f>個票ｰ1002!E181</f>
        <v>0</v>
      </c>
      <c r="D52" s="2672"/>
      <c r="E52" s="2672"/>
      <c r="F52" s="2672"/>
      <c r="G52" s="2672"/>
      <c r="H52" s="2672"/>
      <c r="I52" s="2672"/>
      <c r="J52" s="2672"/>
      <c r="K52" s="320"/>
      <c r="L52" s="320"/>
      <c r="M52" s="320"/>
      <c r="N52" s="320"/>
      <c r="O52" s="320"/>
    </row>
    <row r="53" spans="1:15" s="317" customFormat="1" ht="42" customHeight="1" thickBot="1">
      <c r="A53" s="2670" t="s">
        <v>1051</v>
      </c>
      <c r="B53" s="2670"/>
      <c r="C53" s="2671">
        <f>個票ｰ1002!E182</f>
        <v>0</v>
      </c>
      <c r="D53" s="2672"/>
      <c r="E53" s="2672"/>
      <c r="F53" s="2672"/>
      <c r="G53" s="2672"/>
      <c r="H53" s="2672"/>
      <c r="I53" s="2672"/>
      <c r="J53" s="2672"/>
      <c r="K53" s="320"/>
      <c r="L53" s="320"/>
      <c r="M53" s="320"/>
      <c r="N53" s="320"/>
      <c r="O53" s="320"/>
    </row>
    <row r="54" spans="1:15" s="317" customFormat="1" ht="33.75" customHeight="1" thickBot="1">
      <c r="A54" s="2670" t="s">
        <v>1052</v>
      </c>
      <c r="B54" s="2670"/>
      <c r="C54" s="2671">
        <f>個票ｰ1002!E183</f>
        <v>0</v>
      </c>
      <c r="D54" s="2672"/>
      <c r="E54" s="2672"/>
      <c r="F54" s="2672"/>
      <c r="G54" s="2672"/>
      <c r="H54" s="2672"/>
      <c r="I54" s="2672"/>
      <c r="J54" s="2672"/>
      <c r="K54" s="320"/>
      <c r="L54" s="320"/>
      <c r="M54" s="320"/>
      <c r="N54" s="320"/>
      <c r="O54" s="320"/>
    </row>
    <row r="55" spans="1:15" s="317" customFormat="1" ht="33" customHeight="1" thickBot="1">
      <c r="A55" s="2670" t="s">
        <v>1053</v>
      </c>
      <c r="B55" s="2670"/>
      <c r="C55" s="2671">
        <f>個票ｰ1002!E201</f>
        <v>0</v>
      </c>
      <c r="D55" s="2672"/>
      <c r="E55" s="2672"/>
      <c r="F55" s="2672"/>
      <c r="G55" s="2672"/>
      <c r="H55" s="2672"/>
      <c r="I55" s="2672"/>
      <c r="J55" s="2672"/>
      <c r="K55" s="320"/>
      <c r="L55" s="320"/>
      <c r="M55" s="320"/>
      <c r="N55" s="320"/>
      <c r="O55" s="320"/>
    </row>
    <row r="56" spans="1:15" s="317" customFormat="1" ht="33" customHeight="1" thickBot="1">
      <c r="A56" s="2670" t="s">
        <v>1054</v>
      </c>
      <c r="B56" s="2670"/>
      <c r="C56" s="2671">
        <f>個票ｰ1002!E203</f>
        <v>0</v>
      </c>
      <c r="D56" s="2672"/>
      <c r="E56" s="2672"/>
      <c r="F56" s="2672"/>
      <c r="G56" s="2672"/>
      <c r="H56" s="2672"/>
      <c r="I56" s="2672"/>
      <c r="J56" s="2672"/>
      <c r="K56" s="320"/>
      <c r="L56" s="320"/>
      <c r="M56" s="320"/>
      <c r="N56" s="320"/>
      <c r="O56" s="320"/>
    </row>
    <row r="57" spans="1:15" s="317" customFormat="1" ht="33" customHeight="1" thickBot="1">
      <c r="A57" s="2670" t="s">
        <v>1055</v>
      </c>
      <c r="B57" s="2670"/>
      <c r="C57" s="2671">
        <f>施設別教育訓練講座票!$B$19</f>
        <v>0</v>
      </c>
      <c r="D57" s="2672"/>
      <c r="E57" s="2672"/>
      <c r="F57" s="2672"/>
      <c r="G57" s="2672"/>
      <c r="H57" s="2672"/>
      <c r="I57" s="2672"/>
      <c r="J57" s="2672"/>
      <c r="K57" s="320"/>
      <c r="L57" s="320"/>
      <c r="M57" s="320"/>
      <c r="N57" s="320"/>
      <c r="O57" s="320"/>
    </row>
    <row r="58" spans="1:15" s="331" customFormat="1" ht="15.75" customHeight="1">
      <c r="A58" s="2673" t="s">
        <v>1056</v>
      </c>
      <c r="B58" s="2673"/>
      <c r="C58" s="2674">
        <f>個票ｰ1002!K204</f>
        <v>0</v>
      </c>
      <c r="D58" s="2675"/>
      <c r="E58" s="2675"/>
      <c r="F58" s="2675"/>
      <c r="G58" s="2675"/>
      <c r="H58" s="2675"/>
      <c r="I58" s="2675"/>
      <c r="J58" s="2675"/>
      <c r="K58" s="330"/>
      <c r="L58" s="330"/>
      <c r="M58" s="330"/>
      <c r="N58" s="330"/>
      <c r="O58" s="330"/>
    </row>
    <row r="59" spans="1:15" s="314" customFormat="1" ht="21.75" customHeight="1">
      <c r="A59" s="2693" t="s">
        <v>1022</v>
      </c>
      <c r="B59" s="2694"/>
      <c r="C59" s="2694"/>
      <c r="D59" s="2694"/>
      <c r="E59" s="2694"/>
      <c r="F59" s="2694"/>
      <c r="G59" s="2694"/>
      <c r="H59" s="2694"/>
      <c r="I59" s="2694"/>
      <c r="J59" s="2694"/>
    </row>
    <row r="60" spans="1:15" s="314" customFormat="1" ht="4.5" customHeight="1">
      <c r="A60" s="315"/>
      <c r="B60" s="316"/>
    </row>
    <row r="61" spans="1:15" s="317" customFormat="1" ht="17.25" customHeight="1">
      <c r="A61" s="2695">
        <f>C64</f>
        <v>0</v>
      </c>
      <c r="B61" s="2695"/>
      <c r="C61" s="2695"/>
      <c r="D61" s="2695"/>
      <c r="E61" s="2695"/>
      <c r="F61" s="2695"/>
      <c r="G61" s="2695"/>
      <c r="H61" s="2695"/>
      <c r="I61" s="2695"/>
      <c r="J61" s="2695"/>
    </row>
    <row r="62" spans="1:15" s="317" customFormat="1" ht="30" customHeight="1" thickBot="1">
      <c r="A62" s="2696">
        <f>C65</f>
        <v>0</v>
      </c>
      <c r="B62" s="2696"/>
      <c r="C62" s="2696"/>
      <c r="D62" s="2696"/>
      <c r="E62" s="2696"/>
      <c r="F62" s="2696"/>
      <c r="G62" s="2696"/>
      <c r="H62" s="2696"/>
      <c r="I62" s="2696"/>
      <c r="J62" s="2696"/>
    </row>
    <row r="63" spans="1:15" s="317" customFormat="1" ht="4.5" customHeight="1" thickTop="1">
      <c r="A63" s="318"/>
      <c r="B63" s="318"/>
      <c r="C63" s="318"/>
      <c r="D63" s="318"/>
      <c r="E63" s="318"/>
      <c r="F63" s="318"/>
      <c r="G63" s="318"/>
      <c r="H63" s="318"/>
      <c r="I63" s="318"/>
      <c r="J63" s="318"/>
      <c r="L63" s="319"/>
    </row>
    <row r="64" spans="1:15" s="317" customFormat="1" ht="15.95" customHeight="1" thickBot="1">
      <c r="A64" s="2697" t="s">
        <v>1023</v>
      </c>
      <c r="B64" s="2698"/>
      <c r="C64" s="2699">
        <f>'申請書・総括票（共通）'!$C$19</f>
        <v>0</v>
      </c>
      <c r="D64" s="2699"/>
      <c r="E64" s="2699"/>
      <c r="F64" s="2699"/>
      <c r="G64" s="2699"/>
      <c r="H64" s="2699"/>
      <c r="I64" s="2699"/>
      <c r="J64" s="2700"/>
      <c r="K64" s="320"/>
      <c r="L64" s="320"/>
      <c r="M64" s="320"/>
      <c r="N64" s="320"/>
      <c r="O64" s="320"/>
    </row>
    <row r="65" spans="1:15" s="317" customFormat="1" ht="15.95" customHeight="1" thickBot="1">
      <c r="A65" s="2678" t="s">
        <v>1024</v>
      </c>
      <c r="B65" s="2684"/>
      <c r="C65" s="2692">
        <f>'申請書・総括票（共通）'!B41</f>
        <v>0</v>
      </c>
      <c r="D65" s="2692"/>
      <c r="E65" s="2692"/>
      <c r="F65" s="2692"/>
      <c r="G65" s="2692"/>
      <c r="H65" s="2692"/>
      <c r="I65" s="2692"/>
      <c r="J65" s="2701"/>
      <c r="K65" s="320"/>
      <c r="L65" s="320"/>
      <c r="M65" s="320"/>
      <c r="N65" s="320"/>
      <c r="O65" s="320"/>
    </row>
    <row r="66" spans="1:15" s="317" customFormat="1" ht="15.95" customHeight="1" thickBot="1">
      <c r="A66" s="2678" t="s">
        <v>1025</v>
      </c>
      <c r="B66" s="2684"/>
      <c r="C66" s="2690"/>
      <c r="D66" s="2690"/>
      <c r="E66" s="2690"/>
      <c r="F66" s="2684" t="s">
        <v>1026</v>
      </c>
      <c r="G66" s="2684"/>
      <c r="H66" s="321"/>
      <c r="I66" s="322" t="s">
        <v>1027</v>
      </c>
      <c r="J66" s="323"/>
      <c r="K66" s="320"/>
      <c r="L66" s="320"/>
      <c r="M66" s="320"/>
      <c r="N66" s="320"/>
      <c r="O66" s="320"/>
    </row>
    <row r="67" spans="1:15" s="317" customFormat="1" ht="15.95" customHeight="1" thickBot="1">
      <c r="A67" s="2678" t="s">
        <v>1028</v>
      </c>
      <c r="B67" s="2684"/>
      <c r="C67" s="2692">
        <f>個票ｰ1003!E17</f>
        <v>0</v>
      </c>
      <c r="D67" s="2692"/>
      <c r="E67" s="2692"/>
      <c r="F67" s="2684" t="s">
        <v>1029</v>
      </c>
      <c r="G67" s="2684"/>
      <c r="H67" s="324">
        <f>個票ｰ1003!E15</f>
        <v>0</v>
      </c>
      <c r="I67" s="325" t="s">
        <v>1030</v>
      </c>
      <c r="J67" s="325"/>
      <c r="K67" s="320"/>
      <c r="L67" s="320"/>
      <c r="M67" s="320"/>
      <c r="N67" s="320"/>
      <c r="O67" s="320"/>
    </row>
    <row r="68" spans="1:15" s="317" customFormat="1" ht="15.95" customHeight="1" thickBot="1">
      <c r="A68" s="2678" t="s">
        <v>1031</v>
      </c>
      <c r="B68" s="2684"/>
      <c r="C68" s="324">
        <f>個票ｰ1003!G14</f>
        <v>0</v>
      </c>
      <c r="D68" s="2688" t="s">
        <v>1032</v>
      </c>
      <c r="E68" s="2689"/>
      <c r="F68" s="2684" t="s">
        <v>1033</v>
      </c>
      <c r="G68" s="2684"/>
      <c r="H68" s="324">
        <f>個票ｰ1003!M14</f>
        <v>0</v>
      </c>
      <c r="I68" s="325" t="s">
        <v>1034</v>
      </c>
      <c r="J68" s="325"/>
      <c r="K68" s="320"/>
      <c r="M68" s="320"/>
      <c r="N68" s="320"/>
      <c r="O68" s="320"/>
    </row>
    <row r="69" spans="1:15" s="317" customFormat="1" ht="15.95" customHeight="1" thickBot="1">
      <c r="A69" s="2678" t="s">
        <v>1035</v>
      </c>
      <c r="B69" s="2684"/>
      <c r="C69" s="2690"/>
      <c r="D69" s="2690"/>
      <c r="E69" s="2690"/>
      <c r="F69" s="2690"/>
      <c r="G69" s="2690"/>
      <c r="H69" s="2690"/>
      <c r="I69" s="2690"/>
      <c r="J69" s="2691"/>
      <c r="K69" s="320"/>
      <c r="M69" s="320"/>
      <c r="N69" s="320"/>
      <c r="O69" s="320"/>
    </row>
    <row r="70" spans="1:15" s="331" customFormat="1" ht="15.95" customHeight="1" thickBot="1">
      <c r="A70" s="2678" t="s">
        <v>1036</v>
      </c>
      <c r="B70" s="2684"/>
      <c r="C70" s="326" t="s">
        <v>1037</v>
      </c>
      <c r="D70" s="327">
        <f>'訓練経費内訳票-1003'!Q14</f>
        <v>0</v>
      </c>
      <c r="E70" s="328" t="s">
        <v>1038</v>
      </c>
      <c r="F70" s="327">
        <f>'訓練経費内訳票-1003'!Q18</f>
        <v>0</v>
      </c>
      <c r="G70" s="328" t="s">
        <v>781</v>
      </c>
      <c r="H70" s="327">
        <f>D70+F70</f>
        <v>0</v>
      </c>
      <c r="I70" s="329"/>
      <c r="J70" s="329"/>
      <c r="K70" s="330"/>
      <c r="M70" s="330"/>
      <c r="N70" s="330"/>
      <c r="O70" s="330"/>
    </row>
    <row r="71" spans="1:15" s="317" customFormat="1" ht="15.95" customHeight="1" thickBot="1">
      <c r="A71" s="2681" t="s">
        <v>1039</v>
      </c>
      <c r="B71" s="2682"/>
      <c r="C71" s="2683" t="s">
        <v>1040</v>
      </c>
      <c r="D71" s="2683"/>
      <c r="E71" s="2683"/>
      <c r="F71" s="2684" t="s">
        <v>1041</v>
      </c>
      <c r="G71" s="2684"/>
      <c r="H71" s="332"/>
      <c r="I71" s="333" t="s">
        <v>1027</v>
      </c>
      <c r="J71" s="334"/>
      <c r="K71" s="320"/>
      <c r="L71" s="320"/>
      <c r="M71" s="320"/>
      <c r="N71" s="320"/>
      <c r="O71" s="320"/>
    </row>
    <row r="72" spans="1:15" s="317" customFormat="1" ht="4.5" customHeight="1" thickBot="1">
      <c r="A72" s="335"/>
      <c r="B72" s="335"/>
      <c r="C72" s="335"/>
      <c r="D72" s="335"/>
      <c r="E72" s="335"/>
      <c r="F72" s="335"/>
      <c r="G72" s="335"/>
      <c r="H72" s="335"/>
      <c r="I72" s="335"/>
      <c r="J72" s="335"/>
      <c r="L72" s="319"/>
    </row>
    <row r="73" spans="1:15" s="317" customFormat="1" ht="4.5" customHeight="1" thickTop="1" thickBot="1">
      <c r="A73" s="318"/>
      <c r="B73" s="318"/>
      <c r="C73" s="318"/>
      <c r="D73" s="318"/>
      <c r="E73" s="318"/>
      <c r="F73" s="318"/>
      <c r="G73" s="318"/>
      <c r="H73" s="318"/>
      <c r="I73" s="318"/>
      <c r="J73" s="318"/>
      <c r="L73" s="319"/>
    </row>
    <row r="74" spans="1:15" s="317" customFormat="1" ht="20.100000000000001" customHeight="1" thickTop="1" thickBot="1">
      <c r="A74" s="2685" t="s">
        <v>1042</v>
      </c>
      <c r="B74" s="2685"/>
      <c r="C74" s="2686" t="str">
        <f>個票ｰ1003!F49</f>
        <v>プルダウンメニューよりロールを選択してください</v>
      </c>
      <c r="D74" s="2687"/>
      <c r="E74" s="2687"/>
      <c r="F74" s="2687"/>
      <c r="G74" s="2687"/>
      <c r="H74" s="2687"/>
      <c r="I74" s="2687"/>
      <c r="J74" s="2687"/>
      <c r="K74" s="320"/>
      <c r="L74" s="320"/>
      <c r="M74" s="320"/>
      <c r="N74" s="320"/>
      <c r="O74" s="320"/>
    </row>
    <row r="75" spans="1:15" s="317" customFormat="1" ht="42" customHeight="1" thickBot="1">
      <c r="A75" s="2677" t="s">
        <v>1043</v>
      </c>
      <c r="B75" s="2677"/>
      <c r="C75" s="2671">
        <f>個票ｰ1003!E13</f>
        <v>0</v>
      </c>
      <c r="D75" s="2672"/>
      <c r="E75" s="2672"/>
      <c r="F75" s="2672"/>
      <c r="G75" s="2672"/>
      <c r="H75" s="2672"/>
      <c r="I75" s="2672"/>
      <c r="J75" s="2672"/>
      <c r="K75" s="320"/>
      <c r="L75" s="320"/>
      <c r="M75" s="320"/>
      <c r="N75" s="320"/>
      <c r="O75" s="320"/>
    </row>
    <row r="76" spans="1:15" s="317" customFormat="1" ht="26.1" customHeight="1" thickBot="1">
      <c r="A76" s="2677" t="s">
        <v>1044</v>
      </c>
      <c r="B76" s="2678"/>
      <c r="C76" s="2679" t="s">
        <v>1045</v>
      </c>
      <c r="D76" s="2680"/>
      <c r="E76" s="2680"/>
      <c r="F76" s="2680"/>
      <c r="G76" s="2680"/>
      <c r="H76" s="2680"/>
      <c r="I76" s="2680"/>
      <c r="J76" s="2680"/>
      <c r="K76" s="320"/>
      <c r="L76" s="320"/>
      <c r="M76" s="320"/>
      <c r="N76" s="320"/>
      <c r="O76" s="320"/>
    </row>
    <row r="77" spans="1:15" s="317" customFormat="1" ht="78" customHeight="1" thickBot="1">
      <c r="A77" s="2670" t="s">
        <v>1046</v>
      </c>
      <c r="B77" s="2670"/>
      <c r="C77" s="2671">
        <f>個票ｰ1003!E64</f>
        <v>0</v>
      </c>
      <c r="D77" s="2672"/>
      <c r="E77" s="2672"/>
      <c r="F77" s="2672"/>
      <c r="G77" s="2672"/>
      <c r="H77" s="2672"/>
      <c r="I77" s="2672"/>
      <c r="J77" s="2672"/>
      <c r="K77" s="320"/>
      <c r="L77" s="320"/>
      <c r="M77" s="320"/>
      <c r="N77" s="320"/>
      <c r="O77" s="320"/>
    </row>
    <row r="78" spans="1:15" s="317" customFormat="1" ht="78" customHeight="1" thickBot="1">
      <c r="A78" s="2670" t="s">
        <v>1047</v>
      </c>
      <c r="B78" s="2670"/>
      <c r="C78" s="2671">
        <f>個票ｰ1003!E67</f>
        <v>0</v>
      </c>
      <c r="D78" s="2672"/>
      <c r="E78" s="2672"/>
      <c r="F78" s="2672"/>
      <c r="G78" s="2672"/>
      <c r="H78" s="2672"/>
      <c r="I78" s="2672"/>
      <c r="J78" s="2672"/>
      <c r="K78" s="320"/>
      <c r="L78" s="320"/>
      <c r="M78" s="320"/>
      <c r="N78" s="320"/>
      <c r="O78" s="320"/>
    </row>
    <row r="79" spans="1:15" s="317" customFormat="1" ht="33.950000000000003" customHeight="1" thickBot="1">
      <c r="A79" s="2676" t="s">
        <v>1048</v>
      </c>
      <c r="B79" s="2676"/>
      <c r="C79" s="2671">
        <f>個票ｰ1003!E174</f>
        <v>0</v>
      </c>
      <c r="D79" s="2672"/>
      <c r="E79" s="2672"/>
      <c r="F79" s="2672"/>
      <c r="G79" s="2672"/>
      <c r="H79" s="2672"/>
      <c r="I79" s="2672"/>
      <c r="J79" s="2672"/>
      <c r="K79" s="320"/>
      <c r="L79" s="320"/>
      <c r="M79" s="320"/>
      <c r="N79" s="320"/>
      <c r="O79" s="320"/>
    </row>
    <row r="80" spans="1:15" s="317" customFormat="1" ht="33.950000000000003" customHeight="1" thickBot="1">
      <c r="A80" s="2670" t="s">
        <v>1049</v>
      </c>
      <c r="B80" s="2670"/>
      <c r="C80" s="2671">
        <f>個票ｰ1003!E175</f>
        <v>0</v>
      </c>
      <c r="D80" s="2672"/>
      <c r="E80" s="2672"/>
      <c r="F80" s="2672"/>
      <c r="G80" s="2672"/>
      <c r="H80" s="2672"/>
      <c r="I80" s="2672"/>
      <c r="J80" s="2672"/>
      <c r="K80" s="320"/>
      <c r="L80" s="320"/>
      <c r="M80" s="320"/>
      <c r="N80" s="320"/>
      <c r="O80" s="320"/>
    </row>
    <row r="81" spans="1:15" s="317" customFormat="1" ht="33.950000000000003" customHeight="1" thickBot="1">
      <c r="A81" s="2670" t="s">
        <v>1050</v>
      </c>
      <c r="B81" s="2670"/>
      <c r="C81" s="2671">
        <f>個票ｰ1003!E181</f>
        <v>0</v>
      </c>
      <c r="D81" s="2672"/>
      <c r="E81" s="2672"/>
      <c r="F81" s="2672"/>
      <c r="G81" s="2672"/>
      <c r="H81" s="2672"/>
      <c r="I81" s="2672"/>
      <c r="J81" s="2672"/>
      <c r="K81" s="320"/>
      <c r="L81" s="320"/>
      <c r="M81" s="320"/>
      <c r="N81" s="320"/>
      <c r="O81" s="320"/>
    </row>
    <row r="82" spans="1:15" s="317" customFormat="1" ht="42" customHeight="1" thickBot="1">
      <c r="A82" s="2670" t="s">
        <v>1051</v>
      </c>
      <c r="B82" s="2670"/>
      <c r="C82" s="2671">
        <f>個票ｰ1003!E182</f>
        <v>0</v>
      </c>
      <c r="D82" s="2672"/>
      <c r="E82" s="2672"/>
      <c r="F82" s="2672"/>
      <c r="G82" s="2672"/>
      <c r="H82" s="2672"/>
      <c r="I82" s="2672"/>
      <c r="J82" s="2672"/>
      <c r="K82" s="320"/>
      <c r="L82" s="320"/>
      <c r="M82" s="320"/>
      <c r="N82" s="320"/>
      <c r="O82" s="320"/>
    </row>
    <row r="83" spans="1:15" s="317" customFormat="1" ht="33.75" customHeight="1" thickBot="1">
      <c r="A83" s="2670" t="s">
        <v>1052</v>
      </c>
      <c r="B83" s="2670"/>
      <c r="C83" s="2671">
        <f>個票ｰ1003!E183</f>
        <v>0</v>
      </c>
      <c r="D83" s="2672"/>
      <c r="E83" s="2672"/>
      <c r="F83" s="2672"/>
      <c r="G83" s="2672"/>
      <c r="H83" s="2672"/>
      <c r="I83" s="2672"/>
      <c r="J83" s="2672"/>
      <c r="K83" s="320"/>
      <c r="L83" s="320"/>
      <c r="M83" s="320"/>
      <c r="N83" s="320"/>
      <c r="O83" s="320"/>
    </row>
    <row r="84" spans="1:15" s="317" customFormat="1" ht="33" customHeight="1" thickBot="1">
      <c r="A84" s="2670" t="s">
        <v>1053</v>
      </c>
      <c r="B84" s="2670"/>
      <c r="C84" s="2671">
        <f>個票ｰ1003!E201</f>
        <v>0</v>
      </c>
      <c r="D84" s="2672"/>
      <c r="E84" s="2672"/>
      <c r="F84" s="2672"/>
      <c r="G84" s="2672"/>
      <c r="H84" s="2672"/>
      <c r="I84" s="2672"/>
      <c r="J84" s="2672"/>
      <c r="K84" s="320"/>
      <c r="L84" s="320"/>
      <c r="M84" s="320"/>
      <c r="N84" s="320"/>
      <c r="O84" s="320"/>
    </row>
    <row r="85" spans="1:15" s="317" customFormat="1" ht="33" customHeight="1" thickBot="1">
      <c r="A85" s="2670" t="s">
        <v>1054</v>
      </c>
      <c r="B85" s="2670"/>
      <c r="C85" s="2671">
        <f>個票ｰ1003!E203</f>
        <v>0</v>
      </c>
      <c r="D85" s="2672"/>
      <c r="E85" s="2672"/>
      <c r="F85" s="2672"/>
      <c r="G85" s="2672"/>
      <c r="H85" s="2672"/>
      <c r="I85" s="2672"/>
      <c r="J85" s="2672"/>
      <c r="K85" s="320"/>
      <c r="L85" s="320"/>
      <c r="M85" s="320"/>
      <c r="N85" s="320"/>
      <c r="O85" s="320"/>
    </row>
    <row r="86" spans="1:15" s="317" customFormat="1" ht="33" customHeight="1" thickBot="1">
      <c r="A86" s="2670" t="s">
        <v>1055</v>
      </c>
      <c r="B86" s="2670"/>
      <c r="C86" s="2671">
        <f>施設別教育訓練講座票!$B$19</f>
        <v>0</v>
      </c>
      <c r="D86" s="2672"/>
      <c r="E86" s="2672"/>
      <c r="F86" s="2672"/>
      <c r="G86" s="2672"/>
      <c r="H86" s="2672"/>
      <c r="I86" s="2672"/>
      <c r="J86" s="2672"/>
      <c r="K86" s="320"/>
      <c r="L86" s="320"/>
      <c r="M86" s="320"/>
      <c r="N86" s="320"/>
      <c r="O86" s="320"/>
    </row>
    <row r="87" spans="1:15" s="331" customFormat="1" ht="15.75" customHeight="1">
      <c r="A87" s="2673" t="s">
        <v>1056</v>
      </c>
      <c r="B87" s="2673"/>
      <c r="C87" s="2674">
        <f>個票ｰ1003!J184</f>
        <v>0</v>
      </c>
      <c r="D87" s="2675"/>
      <c r="E87" s="2675"/>
      <c r="F87" s="2675"/>
      <c r="G87" s="2675"/>
      <c r="H87" s="2675"/>
      <c r="I87" s="2675"/>
      <c r="J87" s="2675"/>
      <c r="K87" s="330"/>
      <c r="L87" s="330"/>
      <c r="M87" s="330"/>
      <c r="N87" s="330"/>
      <c r="O87" s="330"/>
    </row>
    <row r="88" spans="1:15" s="314" customFormat="1" ht="21.75" customHeight="1">
      <c r="A88" s="2693" t="s">
        <v>1022</v>
      </c>
      <c r="B88" s="2694"/>
      <c r="C88" s="2694"/>
      <c r="D88" s="2694"/>
      <c r="E88" s="2694"/>
      <c r="F88" s="2694"/>
      <c r="G88" s="2694"/>
      <c r="H88" s="2694"/>
      <c r="I88" s="2694"/>
      <c r="J88" s="2694"/>
    </row>
    <row r="89" spans="1:15" s="314" customFormat="1" ht="4.5" customHeight="1">
      <c r="A89" s="315"/>
      <c r="B89" s="316"/>
    </row>
    <row r="90" spans="1:15" s="317" customFormat="1" ht="17.25" customHeight="1">
      <c r="A90" s="2695">
        <f>C93</f>
        <v>0</v>
      </c>
      <c r="B90" s="2695"/>
      <c r="C90" s="2695"/>
      <c r="D90" s="2695"/>
      <c r="E90" s="2695"/>
      <c r="F90" s="2695"/>
      <c r="G90" s="2695"/>
      <c r="H90" s="2695"/>
      <c r="I90" s="2695"/>
      <c r="J90" s="2695"/>
    </row>
    <row r="91" spans="1:15" s="317" customFormat="1" ht="30" customHeight="1" thickBot="1">
      <c r="A91" s="2696">
        <f>C94</f>
        <v>0</v>
      </c>
      <c r="B91" s="2696"/>
      <c r="C91" s="2696"/>
      <c r="D91" s="2696"/>
      <c r="E91" s="2696"/>
      <c r="F91" s="2696"/>
      <c r="G91" s="2696"/>
      <c r="H91" s="2696"/>
      <c r="I91" s="2696"/>
      <c r="J91" s="2696"/>
    </row>
    <row r="92" spans="1:15" s="317" customFormat="1" ht="4.5" customHeight="1" thickTop="1">
      <c r="A92" s="318"/>
      <c r="B92" s="318"/>
      <c r="C92" s="318"/>
      <c r="D92" s="318"/>
      <c r="E92" s="318"/>
      <c r="F92" s="318"/>
      <c r="G92" s="318"/>
      <c r="H92" s="318"/>
      <c r="I92" s="318"/>
      <c r="J92" s="318"/>
      <c r="L92" s="319"/>
    </row>
    <row r="93" spans="1:15" s="317" customFormat="1" ht="15.95" customHeight="1" thickBot="1">
      <c r="A93" s="2697" t="s">
        <v>1023</v>
      </c>
      <c r="B93" s="2698"/>
      <c r="C93" s="2699">
        <f>'申請書・総括票（共通）'!$C$19</f>
        <v>0</v>
      </c>
      <c r="D93" s="2699"/>
      <c r="E93" s="2699"/>
      <c r="F93" s="2699"/>
      <c r="G93" s="2699"/>
      <c r="H93" s="2699"/>
      <c r="I93" s="2699"/>
      <c r="J93" s="2700"/>
      <c r="K93" s="320"/>
      <c r="L93" s="320"/>
      <c r="M93" s="320"/>
      <c r="N93" s="320"/>
      <c r="O93" s="320"/>
    </row>
    <row r="94" spans="1:15" s="317" customFormat="1" ht="15.95" customHeight="1" thickBot="1">
      <c r="A94" s="2678" t="s">
        <v>1024</v>
      </c>
      <c r="B94" s="2684"/>
      <c r="C94" s="2692">
        <f>'申請書・総括票（共通）'!B42</f>
        <v>0</v>
      </c>
      <c r="D94" s="2692"/>
      <c r="E94" s="2692"/>
      <c r="F94" s="2692"/>
      <c r="G94" s="2692"/>
      <c r="H94" s="2692"/>
      <c r="I94" s="2692"/>
      <c r="J94" s="2701"/>
      <c r="K94" s="320"/>
      <c r="L94" s="320"/>
      <c r="M94" s="320"/>
      <c r="N94" s="320"/>
      <c r="O94" s="320"/>
    </row>
    <row r="95" spans="1:15" s="317" customFormat="1" ht="15.95" customHeight="1" thickBot="1">
      <c r="A95" s="2678" t="s">
        <v>1025</v>
      </c>
      <c r="B95" s="2684"/>
      <c r="C95" s="2690"/>
      <c r="D95" s="2690"/>
      <c r="E95" s="2690"/>
      <c r="F95" s="2684" t="s">
        <v>1026</v>
      </c>
      <c r="G95" s="2684"/>
      <c r="H95" s="321"/>
      <c r="I95" s="322" t="s">
        <v>1027</v>
      </c>
      <c r="J95" s="323"/>
      <c r="K95" s="320"/>
      <c r="L95" s="320"/>
      <c r="M95" s="320"/>
      <c r="N95" s="320"/>
      <c r="O95" s="320"/>
    </row>
    <row r="96" spans="1:15" s="317" customFormat="1" ht="15.95" customHeight="1" thickBot="1">
      <c r="A96" s="2678" t="s">
        <v>1028</v>
      </c>
      <c r="B96" s="2684"/>
      <c r="C96" s="2692">
        <f>個票ｰ1004!E17</f>
        <v>0</v>
      </c>
      <c r="D96" s="2692"/>
      <c r="E96" s="2692"/>
      <c r="F96" s="2684" t="s">
        <v>1029</v>
      </c>
      <c r="G96" s="2684"/>
      <c r="H96" s="324">
        <f>個票ｰ1004!E15</f>
        <v>0</v>
      </c>
      <c r="I96" s="325" t="s">
        <v>1030</v>
      </c>
      <c r="J96" s="325"/>
      <c r="K96" s="320"/>
      <c r="L96" s="320"/>
      <c r="M96" s="320"/>
      <c r="N96" s="320"/>
      <c r="O96" s="320"/>
    </row>
    <row r="97" spans="1:15" s="317" customFormat="1" ht="15.95" customHeight="1" thickBot="1">
      <c r="A97" s="2678" t="s">
        <v>1031</v>
      </c>
      <c r="B97" s="2684"/>
      <c r="C97" s="324">
        <f>個票ｰ1004!G14</f>
        <v>0</v>
      </c>
      <c r="D97" s="2688" t="s">
        <v>1032</v>
      </c>
      <c r="E97" s="2689"/>
      <c r="F97" s="2684" t="s">
        <v>1033</v>
      </c>
      <c r="G97" s="2684"/>
      <c r="H97" s="324">
        <f>個票ｰ1004!M14</f>
        <v>0</v>
      </c>
      <c r="I97" s="325" t="s">
        <v>1034</v>
      </c>
      <c r="J97" s="325"/>
      <c r="K97" s="320"/>
      <c r="M97" s="320"/>
      <c r="N97" s="320"/>
      <c r="O97" s="320"/>
    </row>
    <row r="98" spans="1:15" s="317" customFormat="1" ht="15.95" customHeight="1" thickBot="1">
      <c r="A98" s="2678" t="s">
        <v>1035</v>
      </c>
      <c r="B98" s="2684"/>
      <c r="C98" s="2690"/>
      <c r="D98" s="2690"/>
      <c r="E98" s="2690"/>
      <c r="F98" s="2690"/>
      <c r="G98" s="2690"/>
      <c r="H98" s="2690"/>
      <c r="I98" s="2690"/>
      <c r="J98" s="2691"/>
      <c r="K98" s="320"/>
      <c r="M98" s="320"/>
      <c r="N98" s="320"/>
      <c r="O98" s="320"/>
    </row>
    <row r="99" spans="1:15" s="331" customFormat="1" ht="15.95" customHeight="1" thickBot="1">
      <c r="A99" s="2678" t="s">
        <v>1036</v>
      </c>
      <c r="B99" s="2684"/>
      <c r="C99" s="326" t="s">
        <v>1037</v>
      </c>
      <c r="D99" s="327">
        <f>'訓練経費内訳票-1004'!Q14</f>
        <v>0</v>
      </c>
      <c r="E99" s="328" t="s">
        <v>1038</v>
      </c>
      <c r="F99" s="327">
        <f>'訓練経費内訳票-1004'!Q18</f>
        <v>0</v>
      </c>
      <c r="G99" s="328" t="s">
        <v>781</v>
      </c>
      <c r="H99" s="327">
        <f>D99+F99</f>
        <v>0</v>
      </c>
      <c r="I99" s="329"/>
      <c r="J99" s="329"/>
      <c r="K99" s="330"/>
      <c r="M99" s="330"/>
      <c r="N99" s="330"/>
      <c r="O99" s="330"/>
    </row>
    <row r="100" spans="1:15" s="317" customFormat="1" ht="15.95" customHeight="1" thickBot="1">
      <c r="A100" s="2681" t="s">
        <v>1039</v>
      </c>
      <c r="B100" s="2682"/>
      <c r="C100" s="2683" t="s">
        <v>1040</v>
      </c>
      <c r="D100" s="2683"/>
      <c r="E100" s="2683"/>
      <c r="F100" s="2684" t="s">
        <v>1041</v>
      </c>
      <c r="G100" s="2684"/>
      <c r="H100" s="332"/>
      <c r="I100" s="333" t="s">
        <v>1027</v>
      </c>
      <c r="J100" s="334"/>
      <c r="K100" s="320"/>
      <c r="L100" s="320"/>
      <c r="M100" s="320"/>
      <c r="N100" s="320"/>
      <c r="O100" s="320"/>
    </row>
    <row r="101" spans="1:15" s="317" customFormat="1" ht="4.5" customHeight="1" thickBot="1">
      <c r="A101" s="335"/>
      <c r="B101" s="335"/>
      <c r="C101" s="335"/>
      <c r="D101" s="335"/>
      <c r="E101" s="335"/>
      <c r="F101" s="335"/>
      <c r="G101" s="335"/>
      <c r="H101" s="335"/>
      <c r="I101" s="335"/>
      <c r="J101" s="335"/>
      <c r="L101" s="319"/>
    </row>
    <row r="102" spans="1:15" s="317" customFormat="1" ht="4.5" customHeight="1" thickTop="1" thickBot="1">
      <c r="A102" s="318"/>
      <c r="B102" s="318"/>
      <c r="C102" s="318"/>
      <c r="D102" s="318"/>
      <c r="E102" s="318"/>
      <c r="F102" s="318"/>
      <c r="G102" s="318"/>
      <c r="H102" s="318"/>
      <c r="I102" s="318"/>
      <c r="J102" s="318"/>
      <c r="L102" s="319"/>
    </row>
    <row r="103" spans="1:15" s="317" customFormat="1" ht="20.100000000000001" customHeight="1" thickTop="1" thickBot="1">
      <c r="A103" s="2685" t="s">
        <v>1042</v>
      </c>
      <c r="B103" s="2685"/>
      <c r="C103" s="2686" t="str">
        <f>個票ｰ1004!F49</f>
        <v>プルダウンメニューよりロールを選択してください</v>
      </c>
      <c r="D103" s="2687"/>
      <c r="E103" s="2687"/>
      <c r="F103" s="2687"/>
      <c r="G103" s="2687"/>
      <c r="H103" s="2687"/>
      <c r="I103" s="2687"/>
      <c r="J103" s="2687"/>
      <c r="K103" s="320"/>
      <c r="L103" s="320"/>
      <c r="M103" s="320"/>
      <c r="N103" s="320"/>
      <c r="O103" s="320"/>
    </row>
    <row r="104" spans="1:15" s="317" customFormat="1" ht="42" customHeight="1" thickBot="1">
      <c r="A104" s="2677" t="s">
        <v>1043</v>
      </c>
      <c r="B104" s="2677"/>
      <c r="C104" s="2671">
        <f>個票ｰ1004!E13</f>
        <v>0</v>
      </c>
      <c r="D104" s="2672"/>
      <c r="E104" s="2672"/>
      <c r="F104" s="2672"/>
      <c r="G104" s="2672"/>
      <c r="H104" s="2672"/>
      <c r="I104" s="2672"/>
      <c r="J104" s="2672"/>
      <c r="K104" s="320"/>
      <c r="L104" s="320"/>
      <c r="M104" s="320"/>
      <c r="N104" s="320"/>
      <c r="O104" s="320"/>
    </row>
    <row r="105" spans="1:15" s="317" customFormat="1" ht="26.1" customHeight="1" thickBot="1">
      <c r="A105" s="2677" t="s">
        <v>1044</v>
      </c>
      <c r="B105" s="2678"/>
      <c r="C105" s="2679" t="s">
        <v>1045</v>
      </c>
      <c r="D105" s="2680"/>
      <c r="E105" s="2680"/>
      <c r="F105" s="2680"/>
      <c r="G105" s="2680"/>
      <c r="H105" s="2680"/>
      <c r="I105" s="2680"/>
      <c r="J105" s="2680"/>
      <c r="K105" s="320"/>
      <c r="L105" s="320"/>
      <c r="M105" s="320"/>
      <c r="N105" s="320"/>
      <c r="O105" s="320"/>
    </row>
    <row r="106" spans="1:15" s="317" customFormat="1" ht="78" customHeight="1" thickBot="1">
      <c r="A106" s="2670" t="s">
        <v>1046</v>
      </c>
      <c r="B106" s="2670"/>
      <c r="C106" s="2671">
        <f>個票ｰ1004!E64</f>
        <v>0</v>
      </c>
      <c r="D106" s="2672"/>
      <c r="E106" s="2672"/>
      <c r="F106" s="2672"/>
      <c r="G106" s="2672"/>
      <c r="H106" s="2672"/>
      <c r="I106" s="2672"/>
      <c r="J106" s="2672"/>
      <c r="K106" s="320"/>
      <c r="L106" s="320"/>
      <c r="M106" s="320"/>
      <c r="N106" s="320"/>
      <c r="O106" s="320"/>
    </row>
    <row r="107" spans="1:15" s="317" customFormat="1" ht="78" customHeight="1" thickBot="1">
      <c r="A107" s="2670" t="s">
        <v>1047</v>
      </c>
      <c r="B107" s="2670"/>
      <c r="C107" s="2671">
        <f>個票ｰ1004!E67</f>
        <v>0</v>
      </c>
      <c r="D107" s="2672"/>
      <c r="E107" s="2672"/>
      <c r="F107" s="2672"/>
      <c r="G107" s="2672"/>
      <c r="H107" s="2672"/>
      <c r="I107" s="2672"/>
      <c r="J107" s="2672"/>
      <c r="K107" s="320"/>
      <c r="L107" s="320"/>
      <c r="M107" s="320"/>
      <c r="N107" s="320"/>
      <c r="O107" s="320"/>
    </row>
    <row r="108" spans="1:15" s="317" customFormat="1" ht="33.950000000000003" customHeight="1" thickBot="1">
      <c r="A108" s="2676" t="s">
        <v>1048</v>
      </c>
      <c r="B108" s="2676"/>
      <c r="C108" s="2671">
        <f>個票ｰ1004!E174</f>
        <v>0</v>
      </c>
      <c r="D108" s="2672"/>
      <c r="E108" s="2672"/>
      <c r="F108" s="2672"/>
      <c r="G108" s="2672"/>
      <c r="H108" s="2672"/>
      <c r="I108" s="2672"/>
      <c r="J108" s="2672"/>
      <c r="K108" s="320"/>
      <c r="L108" s="320"/>
      <c r="M108" s="320"/>
      <c r="N108" s="320"/>
      <c r="O108" s="320"/>
    </row>
    <row r="109" spans="1:15" s="317" customFormat="1" ht="33.950000000000003" customHeight="1" thickBot="1">
      <c r="A109" s="2670" t="s">
        <v>1049</v>
      </c>
      <c r="B109" s="2670"/>
      <c r="C109" s="2671">
        <f>個票ｰ1004!E175</f>
        <v>0</v>
      </c>
      <c r="D109" s="2672"/>
      <c r="E109" s="2672"/>
      <c r="F109" s="2672"/>
      <c r="G109" s="2672"/>
      <c r="H109" s="2672"/>
      <c r="I109" s="2672"/>
      <c r="J109" s="2672"/>
      <c r="K109" s="320"/>
      <c r="L109" s="320"/>
      <c r="M109" s="320"/>
      <c r="N109" s="320"/>
      <c r="O109" s="320"/>
    </row>
    <row r="110" spans="1:15" s="317" customFormat="1" ht="33.950000000000003" customHeight="1" thickBot="1">
      <c r="A110" s="2670" t="s">
        <v>1050</v>
      </c>
      <c r="B110" s="2670"/>
      <c r="C110" s="2671">
        <f>個票ｰ1004!E181</f>
        <v>0</v>
      </c>
      <c r="D110" s="2672"/>
      <c r="E110" s="2672"/>
      <c r="F110" s="2672"/>
      <c r="G110" s="2672"/>
      <c r="H110" s="2672"/>
      <c r="I110" s="2672"/>
      <c r="J110" s="2672"/>
      <c r="K110" s="320"/>
      <c r="L110" s="320"/>
      <c r="M110" s="320"/>
      <c r="N110" s="320"/>
      <c r="O110" s="320"/>
    </row>
    <row r="111" spans="1:15" s="317" customFormat="1" ht="42" customHeight="1" thickBot="1">
      <c r="A111" s="2670" t="s">
        <v>1051</v>
      </c>
      <c r="B111" s="2670"/>
      <c r="C111" s="2671">
        <f>個票ｰ1004!E182</f>
        <v>0</v>
      </c>
      <c r="D111" s="2672"/>
      <c r="E111" s="2672"/>
      <c r="F111" s="2672"/>
      <c r="G111" s="2672"/>
      <c r="H111" s="2672"/>
      <c r="I111" s="2672"/>
      <c r="J111" s="2672"/>
      <c r="K111" s="320"/>
      <c r="L111" s="320"/>
      <c r="M111" s="320"/>
      <c r="N111" s="320"/>
      <c r="O111" s="320"/>
    </row>
    <row r="112" spans="1:15" s="317" customFormat="1" ht="33.75" customHeight="1" thickBot="1">
      <c r="A112" s="2670" t="s">
        <v>1052</v>
      </c>
      <c r="B112" s="2670"/>
      <c r="C112" s="2671">
        <f>個票ｰ1004!E183</f>
        <v>0</v>
      </c>
      <c r="D112" s="2672"/>
      <c r="E112" s="2672"/>
      <c r="F112" s="2672"/>
      <c r="G112" s="2672"/>
      <c r="H112" s="2672"/>
      <c r="I112" s="2672"/>
      <c r="J112" s="2672"/>
      <c r="K112" s="320"/>
      <c r="L112" s="320"/>
      <c r="M112" s="320"/>
      <c r="N112" s="320"/>
      <c r="O112" s="320"/>
    </row>
    <row r="113" spans="1:15" s="317" customFormat="1" ht="33" customHeight="1" thickBot="1">
      <c r="A113" s="2670" t="s">
        <v>1053</v>
      </c>
      <c r="B113" s="2670"/>
      <c r="C113" s="2671">
        <f>個票ｰ1004!E201</f>
        <v>0</v>
      </c>
      <c r="D113" s="2672"/>
      <c r="E113" s="2672"/>
      <c r="F113" s="2672"/>
      <c r="G113" s="2672"/>
      <c r="H113" s="2672"/>
      <c r="I113" s="2672"/>
      <c r="J113" s="2672"/>
      <c r="K113" s="320"/>
      <c r="L113" s="320"/>
      <c r="M113" s="320"/>
      <c r="N113" s="320"/>
      <c r="O113" s="320"/>
    </row>
    <row r="114" spans="1:15" s="317" customFormat="1" ht="33" customHeight="1" thickBot="1">
      <c r="A114" s="2670" t="s">
        <v>1054</v>
      </c>
      <c r="B114" s="2670"/>
      <c r="C114" s="2671">
        <f>個票ｰ1004!E203</f>
        <v>0</v>
      </c>
      <c r="D114" s="2672"/>
      <c r="E114" s="2672"/>
      <c r="F114" s="2672"/>
      <c r="G114" s="2672"/>
      <c r="H114" s="2672"/>
      <c r="I114" s="2672"/>
      <c r="J114" s="2672"/>
      <c r="K114" s="320"/>
      <c r="L114" s="320"/>
      <c r="M114" s="320"/>
      <c r="N114" s="320"/>
      <c r="O114" s="320"/>
    </row>
    <row r="115" spans="1:15" s="317" customFormat="1" ht="33" customHeight="1" thickBot="1">
      <c r="A115" s="2670" t="s">
        <v>1055</v>
      </c>
      <c r="B115" s="2670"/>
      <c r="C115" s="2671">
        <f>施設別教育訓練講座票!$B$19</f>
        <v>0</v>
      </c>
      <c r="D115" s="2672"/>
      <c r="E115" s="2672"/>
      <c r="F115" s="2672"/>
      <c r="G115" s="2672"/>
      <c r="H115" s="2672"/>
      <c r="I115" s="2672"/>
      <c r="J115" s="2672"/>
      <c r="K115" s="320"/>
      <c r="L115" s="320"/>
      <c r="M115" s="320"/>
      <c r="N115" s="320"/>
      <c r="O115" s="320"/>
    </row>
    <row r="116" spans="1:15" s="331" customFormat="1" ht="15.75" customHeight="1">
      <c r="A116" s="2673" t="s">
        <v>1056</v>
      </c>
      <c r="B116" s="2673"/>
      <c r="C116" s="2674">
        <f>個票ｰ1004!J184</f>
        <v>0</v>
      </c>
      <c r="D116" s="2675"/>
      <c r="E116" s="2675"/>
      <c r="F116" s="2675"/>
      <c r="G116" s="2675"/>
      <c r="H116" s="2675"/>
      <c r="I116" s="2675"/>
      <c r="J116" s="2675"/>
      <c r="K116" s="330"/>
      <c r="L116" s="330"/>
      <c r="M116" s="330"/>
      <c r="N116" s="330"/>
      <c r="O116" s="330"/>
    </row>
    <row r="117" spans="1:15" s="314" customFormat="1" ht="21.75" customHeight="1">
      <c r="A117" s="2693" t="s">
        <v>1022</v>
      </c>
      <c r="B117" s="2694"/>
      <c r="C117" s="2694"/>
      <c r="D117" s="2694"/>
      <c r="E117" s="2694"/>
      <c r="F117" s="2694"/>
      <c r="G117" s="2694"/>
      <c r="H117" s="2694"/>
      <c r="I117" s="2694"/>
      <c r="J117" s="2694"/>
    </row>
    <row r="118" spans="1:15" s="314" customFormat="1" ht="4.5" customHeight="1">
      <c r="A118" s="315"/>
      <c r="B118" s="316"/>
    </row>
    <row r="119" spans="1:15" s="317" customFormat="1" ht="17.25" customHeight="1">
      <c r="A119" s="2695">
        <f>C122</f>
        <v>0</v>
      </c>
      <c r="B119" s="2695"/>
      <c r="C119" s="2695"/>
      <c r="D119" s="2695"/>
      <c r="E119" s="2695"/>
      <c r="F119" s="2695"/>
      <c r="G119" s="2695"/>
      <c r="H119" s="2695"/>
      <c r="I119" s="2695"/>
      <c r="J119" s="2695"/>
    </row>
    <row r="120" spans="1:15" s="317" customFormat="1" ht="30" customHeight="1" thickBot="1">
      <c r="A120" s="2696">
        <f>C123</f>
        <v>0</v>
      </c>
      <c r="B120" s="2696"/>
      <c r="C120" s="2696"/>
      <c r="D120" s="2696"/>
      <c r="E120" s="2696"/>
      <c r="F120" s="2696"/>
      <c r="G120" s="2696"/>
      <c r="H120" s="2696"/>
      <c r="I120" s="2696"/>
      <c r="J120" s="2696"/>
    </row>
    <row r="121" spans="1:15" s="317" customFormat="1" ht="4.5" customHeight="1" thickTop="1">
      <c r="A121" s="318"/>
      <c r="B121" s="318"/>
      <c r="C121" s="318"/>
      <c r="D121" s="318"/>
      <c r="E121" s="318"/>
      <c r="F121" s="318"/>
      <c r="G121" s="318"/>
      <c r="H121" s="318"/>
      <c r="I121" s="318"/>
      <c r="J121" s="318"/>
      <c r="L121" s="319"/>
    </row>
    <row r="122" spans="1:15" s="317" customFormat="1" ht="15.95" customHeight="1" thickBot="1">
      <c r="A122" s="2697" t="s">
        <v>1023</v>
      </c>
      <c r="B122" s="2698"/>
      <c r="C122" s="2699">
        <f>'申請書・総括票（共通）'!$C$19</f>
        <v>0</v>
      </c>
      <c r="D122" s="2699"/>
      <c r="E122" s="2699"/>
      <c r="F122" s="2699"/>
      <c r="G122" s="2699"/>
      <c r="H122" s="2699"/>
      <c r="I122" s="2699"/>
      <c r="J122" s="2700"/>
      <c r="K122" s="320"/>
      <c r="L122" s="320"/>
      <c r="M122" s="320"/>
      <c r="N122" s="320"/>
      <c r="O122" s="320"/>
    </row>
    <row r="123" spans="1:15" s="317" customFormat="1" ht="15.95" customHeight="1" thickBot="1">
      <c r="A123" s="2678" t="s">
        <v>1024</v>
      </c>
      <c r="B123" s="2684"/>
      <c r="C123" s="2692">
        <f>'申請書・総括票（共通）'!B43</f>
        <v>0</v>
      </c>
      <c r="D123" s="2692"/>
      <c r="E123" s="2692"/>
      <c r="F123" s="2692"/>
      <c r="G123" s="2692"/>
      <c r="H123" s="2692"/>
      <c r="I123" s="2692"/>
      <c r="J123" s="2701"/>
      <c r="K123" s="320"/>
      <c r="L123" s="320"/>
      <c r="M123" s="320"/>
      <c r="N123" s="320"/>
      <c r="O123" s="320"/>
    </row>
    <row r="124" spans="1:15" s="317" customFormat="1" ht="15.95" customHeight="1" thickBot="1">
      <c r="A124" s="2678" t="s">
        <v>1025</v>
      </c>
      <c r="B124" s="2684"/>
      <c r="C124" s="2690"/>
      <c r="D124" s="2690"/>
      <c r="E124" s="2690"/>
      <c r="F124" s="2684" t="s">
        <v>1026</v>
      </c>
      <c r="G124" s="2684"/>
      <c r="H124" s="321"/>
      <c r="I124" s="322" t="s">
        <v>1027</v>
      </c>
      <c r="J124" s="323"/>
      <c r="K124" s="320"/>
      <c r="L124" s="320"/>
      <c r="M124" s="320"/>
      <c r="N124" s="320"/>
      <c r="O124" s="320"/>
    </row>
    <row r="125" spans="1:15" s="317" customFormat="1" ht="15.95" customHeight="1" thickBot="1">
      <c r="A125" s="2678" t="s">
        <v>1028</v>
      </c>
      <c r="B125" s="2684"/>
      <c r="C125" s="2692">
        <f>個票ｰ1005!E17</f>
        <v>0</v>
      </c>
      <c r="D125" s="2692"/>
      <c r="E125" s="2692"/>
      <c r="F125" s="2684" t="s">
        <v>1029</v>
      </c>
      <c r="G125" s="2684"/>
      <c r="H125" s="324">
        <f>個票ｰ1005!E15</f>
        <v>0</v>
      </c>
      <c r="I125" s="325" t="s">
        <v>1030</v>
      </c>
      <c r="J125" s="325"/>
      <c r="K125" s="320"/>
      <c r="L125" s="320"/>
      <c r="M125" s="320"/>
      <c r="N125" s="320"/>
      <c r="O125" s="320"/>
    </row>
    <row r="126" spans="1:15" s="317" customFormat="1" ht="15.95" customHeight="1" thickBot="1">
      <c r="A126" s="2678" t="s">
        <v>1031</v>
      </c>
      <c r="B126" s="2684"/>
      <c r="C126" s="324">
        <f>個票ｰ1005!G14</f>
        <v>0</v>
      </c>
      <c r="D126" s="2688" t="s">
        <v>1032</v>
      </c>
      <c r="E126" s="2689"/>
      <c r="F126" s="2684" t="s">
        <v>1033</v>
      </c>
      <c r="G126" s="2684"/>
      <c r="H126" s="324">
        <f>個票ｰ1005!M14</f>
        <v>0</v>
      </c>
      <c r="I126" s="325" t="s">
        <v>1034</v>
      </c>
      <c r="J126" s="325"/>
      <c r="K126" s="320"/>
      <c r="M126" s="320"/>
      <c r="N126" s="320"/>
      <c r="O126" s="320"/>
    </row>
    <row r="127" spans="1:15" s="317" customFormat="1" ht="15.95" customHeight="1" thickBot="1">
      <c r="A127" s="2678" t="s">
        <v>1035</v>
      </c>
      <c r="B127" s="2684"/>
      <c r="C127" s="2690"/>
      <c r="D127" s="2690"/>
      <c r="E127" s="2690"/>
      <c r="F127" s="2690"/>
      <c r="G127" s="2690"/>
      <c r="H127" s="2690"/>
      <c r="I127" s="2690"/>
      <c r="J127" s="2691"/>
      <c r="K127" s="320"/>
      <c r="M127" s="320"/>
      <c r="N127" s="320"/>
      <c r="O127" s="320"/>
    </row>
    <row r="128" spans="1:15" s="331" customFormat="1" ht="15.95" customHeight="1" thickBot="1">
      <c r="A128" s="2678" t="s">
        <v>1036</v>
      </c>
      <c r="B128" s="2684"/>
      <c r="C128" s="326" t="s">
        <v>1037</v>
      </c>
      <c r="D128" s="327">
        <f>'訓練経費内訳票-1005'!Q14</f>
        <v>0</v>
      </c>
      <c r="E128" s="328" t="s">
        <v>1038</v>
      </c>
      <c r="F128" s="327">
        <f>'訓練経費内訳票-1005'!Q18</f>
        <v>0</v>
      </c>
      <c r="G128" s="328" t="s">
        <v>781</v>
      </c>
      <c r="H128" s="327">
        <f>D128+F128</f>
        <v>0</v>
      </c>
      <c r="I128" s="329"/>
      <c r="J128" s="329"/>
      <c r="K128" s="330"/>
      <c r="M128" s="330"/>
      <c r="N128" s="330"/>
      <c r="O128" s="330"/>
    </row>
    <row r="129" spans="1:15" s="317" customFormat="1" ht="15.95" customHeight="1" thickBot="1">
      <c r="A129" s="2681" t="s">
        <v>1039</v>
      </c>
      <c r="B129" s="2682"/>
      <c r="C129" s="2683" t="s">
        <v>1040</v>
      </c>
      <c r="D129" s="2683"/>
      <c r="E129" s="2683"/>
      <c r="F129" s="2684" t="s">
        <v>1041</v>
      </c>
      <c r="G129" s="2684"/>
      <c r="H129" s="332"/>
      <c r="I129" s="333" t="s">
        <v>1027</v>
      </c>
      <c r="J129" s="334"/>
      <c r="K129" s="320"/>
      <c r="L129" s="320"/>
      <c r="M129" s="320"/>
      <c r="N129" s="320"/>
      <c r="O129" s="320"/>
    </row>
    <row r="130" spans="1:15" s="317" customFormat="1" ht="4.5" customHeight="1" thickBot="1">
      <c r="A130" s="335"/>
      <c r="B130" s="335"/>
      <c r="C130" s="335"/>
      <c r="D130" s="335"/>
      <c r="E130" s="335"/>
      <c r="F130" s="335"/>
      <c r="G130" s="335"/>
      <c r="H130" s="335"/>
      <c r="I130" s="335"/>
      <c r="J130" s="335"/>
      <c r="L130" s="319"/>
    </row>
    <row r="131" spans="1:15" s="317" customFormat="1" ht="4.5" customHeight="1" thickTop="1" thickBot="1">
      <c r="A131" s="318"/>
      <c r="B131" s="318"/>
      <c r="C131" s="318"/>
      <c r="D131" s="318"/>
      <c r="E131" s="318"/>
      <c r="F131" s="318"/>
      <c r="G131" s="318"/>
      <c r="H131" s="318"/>
      <c r="I131" s="318"/>
      <c r="J131" s="318"/>
      <c r="L131" s="319"/>
    </row>
    <row r="132" spans="1:15" s="317" customFormat="1" ht="20.100000000000001" customHeight="1" thickTop="1" thickBot="1">
      <c r="A132" s="2685" t="s">
        <v>1042</v>
      </c>
      <c r="B132" s="2685"/>
      <c r="C132" s="2686" t="str">
        <f>個票ｰ1005!F49</f>
        <v>プルダウンメニューよりロールを選択してください</v>
      </c>
      <c r="D132" s="2687"/>
      <c r="E132" s="2687"/>
      <c r="F132" s="2687"/>
      <c r="G132" s="2687"/>
      <c r="H132" s="2687"/>
      <c r="I132" s="2687"/>
      <c r="J132" s="2687"/>
      <c r="K132" s="320"/>
      <c r="L132" s="320"/>
      <c r="M132" s="320"/>
      <c r="N132" s="320"/>
      <c r="O132" s="320"/>
    </row>
    <row r="133" spans="1:15" s="317" customFormat="1" ht="42" customHeight="1" thickBot="1">
      <c r="A133" s="2677" t="s">
        <v>1043</v>
      </c>
      <c r="B133" s="2677"/>
      <c r="C133" s="2671">
        <f>個票ｰ1005!E13</f>
        <v>0</v>
      </c>
      <c r="D133" s="2672"/>
      <c r="E133" s="2672"/>
      <c r="F133" s="2672"/>
      <c r="G133" s="2672"/>
      <c r="H133" s="2672"/>
      <c r="I133" s="2672"/>
      <c r="J133" s="2672"/>
      <c r="K133" s="320"/>
      <c r="L133" s="320"/>
      <c r="M133" s="320"/>
      <c r="N133" s="320"/>
      <c r="O133" s="320"/>
    </row>
    <row r="134" spans="1:15" s="317" customFormat="1" ht="26.1" customHeight="1" thickBot="1">
      <c r="A134" s="2677" t="s">
        <v>1044</v>
      </c>
      <c r="B134" s="2678"/>
      <c r="C134" s="2679" t="s">
        <v>1045</v>
      </c>
      <c r="D134" s="2680"/>
      <c r="E134" s="2680"/>
      <c r="F134" s="2680"/>
      <c r="G134" s="2680"/>
      <c r="H134" s="2680"/>
      <c r="I134" s="2680"/>
      <c r="J134" s="2680"/>
      <c r="K134" s="320"/>
      <c r="L134" s="320"/>
      <c r="M134" s="320"/>
      <c r="N134" s="320"/>
      <c r="O134" s="320"/>
    </row>
    <row r="135" spans="1:15" s="317" customFormat="1" ht="78" customHeight="1" thickBot="1">
      <c r="A135" s="2670" t="s">
        <v>1046</v>
      </c>
      <c r="B135" s="2670"/>
      <c r="C135" s="2671">
        <f>個票ｰ1005!E64</f>
        <v>0</v>
      </c>
      <c r="D135" s="2672"/>
      <c r="E135" s="2672"/>
      <c r="F135" s="2672"/>
      <c r="G135" s="2672"/>
      <c r="H135" s="2672"/>
      <c r="I135" s="2672"/>
      <c r="J135" s="2672"/>
      <c r="K135" s="320"/>
      <c r="L135" s="320"/>
      <c r="M135" s="320"/>
      <c r="N135" s="320"/>
      <c r="O135" s="320"/>
    </row>
    <row r="136" spans="1:15" s="317" customFormat="1" ht="78" customHeight="1" thickBot="1">
      <c r="A136" s="2670" t="s">
        <v>1047</v>
      </c>
      <c r="B136" s="2670"/>
      <c r="C136" s="2671">
        <f>個票ｰ1005!E67</f>
        <v>0</v>
      </c>
      <c r="D136" s="2672"/>
      <c r="E136" s="2672"/>
      <c r="F136" s="2672"/>
      <c r="G136" s="2672"/>
      <c r="H136" s="2672"/>
      <c r="I136" s="2672"/>
      <c r="J136" s="2672"/>
      <c r="K136" s="320"/>
      <c r="L136" s="320"/>
      <c r="M136" s="320"/>
      <c r="N136" s="320"/>
      <c r="O136" s="320"/>
    </row>
    <row r="137" spans="1:15" s="317" customFormat="1" ht="33.950000000000003" customHeight="1" thickBot="1">
      <c r="A137" s="2676" t="s">
        <v>1048</v>
      </c>
      <c r="B137" s="2676"/>
      <c r="C137" s="2671">
        <f>個票ｰ1005!E174</f>
        <v>0</v>
      </c>
      <c r="D137" s="2672"/>
      <c r="E137" s="2672"/>
      <c r="F137" s="2672"/>
      <c r="G137" s="2672"/>
      <c r="H137" s="2672"/>
      <c r="I137" s="2672"/>
      <c r="J137" s="2672"/>
      <c r="K137" s="320"/>
      <c r="L137" s="320"/>
      <c r="M137" s="320"/>
      <c r="N137" s="320"/>
      <c r="O137" s="320"/>
    </row>
    <row r="138" spans="1:15" s="317" customFormat="1" ht="33.950000000000003" customHeight="1" thickBot="1">
      <c r="A138" s="2670" t="s">
        <v>1049</v>
      </c>
      <c r="B138" s="2670"/>
      <c r="C138" s="2671">
        <f>個票ｰ1005!E175</f>
        <v>0</v>
      </c>
      <c r="D138" s="2672"/>
      <c r="E138" s="2672"/>
      <c r="F138" s="2672"/>
      <c r="G138" s="2672"/>
      <c r="H138" s="2672"/>
      <c r="I138" s="2672"/>
      <c r="J138" s="2672"/>
      <c r="K138" s="320"/>
      <c r="L138" s="320"/>
      <c r="M138" s="320"/>
      <c r="N138" s="320"/>
      <c r="O138" s="320"/>
    </row>
    <row r="139" spans="1:15" s="317" customFormat="1" ht="33.950000000000003" customHeight="1" thickBot="1">
      <c r="A139" s="2670" t="s">
        <v>1050</v>
      </c>
      <c r="B139" s="2670"/>
      <c r="C139" s="2671">
        <f>個票ｰ1005!E181</f>
        <v>0</v>
      </c>
      <c r="D139" s="2672"/>
      <c r="E139" s="2672"/>
      <c r="F139" s="2672"/>
      <c r="G139" s="2672"/>
      <c r="H139" s="2672"/>
      <c r="I139" s="2672"/>
      <c r="J139" s="2672"/>
      <c r="K139" s="320"/>
      <c r="L139" s="320"/>
      <c r="M139" s="320"/>
      <c r="N139" s="320"/>
      <c r="O139" s="320"/>
    </row>
    <row r="140" spans="1:15" s="317" customFormat="1" ht="42" customHeight="1" thickBot="1">
      <c r="A140" s="2670" t="s">
        <v>1051</v>
      </c>
      <c r="B140" s="2670"/>
      <c r="C140" s="2671">
        <f>個票ｰ1005!E182</f>
        <v>0</v>
      </c>
      <c r="D140" s="2672"/>
      <c r="E140" s="2672"/>
      <c r="F140" s="2672"/>
      <c r="G140" s="2672"/>
      <c r="H140" s="2672"/>
      <c r="I140" s="2672"/>
      <c r="J140" s="2672"/>
      <c r="K140" s="320"/>
      <c r="L140" s="320"/>
      <c r="M140" s="320"/>
      <c r="N140" s="320"/>
      <c r="O140" s="320"/>
    </row>
    <row r="141" spans="1:15" s="317" customFormat="1" ht="33.75" customHeight="1" thickBot="1">
      <c r="A141" s="2670" t="s">
        <v>1052</v>
      </c>
      <c r="B141" s="2670"/>
      <c r="C141" s="2671">
        <f>個票ｰ1005!E183</f>
        <v>0</v>
      </c>
      <c r="D141" s="2672"/>
      <c r="E141" s="2672"/>
      <c r="F141" s="2672"/>
      <c r="G141" s="2672"/>
      <c r="H141" s="2672"/>
      <c r="I141" s="2672"/>
      <c r="J141" s="2672"/>
      <c r="K141" s="320"/>
      <c r="L141" s="320"/>
      <c r="M141" s="320"/>
      <c r="N141" s="320"/>
      <c r="O141" s="320"/>
    </row>
    <row r="142" spans="1:15" s="317" customFormat="1" ht="33" customHeight="1" thickBot="1">
      <c r="A142" s="2670" t="s">
        <v>1053</v>
      </c>
      <c r="B142" s="2670"/>
      <c r="C142" s="2671">
        <f>個票ｰ1005!E201</f>
        <v>0</v>
      </c>
      <c r="D142" s="2672"/>
      <c r="E142" s="2672"/>
      <c r="F142" s="2672"/>
      <c r="G142" s="2672"/>
      <c r="H142" s="2672"/>
      <c r="I142" s="2672"/>
      <c r="J142" s="2672"/>
      <c r="K142" s="320"/>
      <c r="L142" s="320"/>
      <c r="M142" s="320"/>
      <c r="N142" s="320"/>
      <c r="O142" s="320"/>
    </row>
    <row r="143" spans="1:15" s="317" customFormat="1" ht="33" customHeight="1" thickBot="1">
      <c r="A143" s="2670" t="s">
        <v>1054</v>
      </c>
      <c r="B143" s="2670"/>
      <c r="C143" s="2671">
        <f>個票ｰ1005!E203</f>
        <v>0</v>
      </c>
      <c r="D143" s="2672"/>
      <c r="E143" s="2672"/>
      <c r="F143" s="2672"/>
      <c r="G143" s="2672"/>
      <c r="H143" s="2672"/>
      <c r="I143" s="2672"/>
      <c r="J143" s="2672"/>
      <c r="K143" s="320"/>
      <c r="L143" s="320"/>
      <c r="M143" s="320"/>
      <c r="N143" s="320"/>
      <c r="O143" s="320"/>
    </row>
    <row r="144" spans="1:15" s="317" customFormat="1" ht="33" customHeight="1" thickBot="1">
      <c r="A144" s="2670" t="s">
        <v>1055</v>
      </c>
      <c r="B144" s="2670"/>
      <c r="C144" s="2671">
        <f>施設別教育訓練講座票!$B$19</f>
        <v>0</v>
      </c>
      <c r="D144" s="2672"/>
      <c r="E144" s="2672"/>
      <c r="F144" s="2672"/>
      <c r="G144" s="2672"/>
      <c r="H144" s="2672"/>
      <c r="I144" s="2672"/>
      <c r="J144" s="2672"/>
      <c r="K144" s="320"/>
      <c r="L144" s="320"/>
      <c r="M144" s="320"/>
      <c r="N144" s="320"/>
      <c r="O144" s="320"/>
    </row>
    <row r="145" spans="1:15" s="331" customFormat="1" ht="15.75" customHeight="1">
      <c r="A145" s="2673" t="s">
        <v>1056</v>
      </c>
      <c r="B145" s="2673"/>
      <c r="C145" s="2674">
        <f>個票ｰ1005!J184</f>
        <v>0</v>
      </c>
      <c r="D145" s="2675"/>
      <c r="E145" s="2675"/>
      <c r="F145" s="2675"/>
      <c r="G145" s="2675"/>
      <c r="H145" s="2675"/>
      <c r="I145" s="2675"/>
      <c r="J145" s="2675"/>
      <c r="K145" s="330"/>
      <c r="L145" s="330"/>
      <c r="M145" s="330"/>
      <c r="N145" s="330"/>
      <c r="O145" s="330"/>
    </row>
  </sheetData>
  <mergeCells count="250">
    <mergeCell ref="A8:B8"/>
    <mergeCell ref="C8:E8"/>
    <mergeCell ref="F8:G8"/>
    <mergeCell ref="A9:B9"/>
    <mergeCell ref="C9:E9"/>
    <mergeCell ref="F9:G9"/>
    <mergeCell ref="A1:J1"/>
    <mergeCell ref="A3:J3"/>
    <mergeCell ref="A4:J4"/>
    <mergeCell ref="A6:B6"/>
    <mergeCell ref="C6:J6"/>
    <mergeCell ref="A7:B7"/>
    <mergeCell ref="C7:J7"/>
    <mergeCell ref="A13:B13"/>
    <mergeCell ref="C13:E13"/>
    <mergeCell ref="F13:G13"/>
    <mergeCell ref="A16:B16"/>
    <mergeCell ref="C16:J16"/>
    <mergeCell ref="A17:B17"/>
    <mergeCell ref="C17:J17"/>
    <mergeCell ref="A10:B10"/>
    <mergeCell ref="D10:E10"/>
    <mergeCell ref="F10:G10"/>
    <mergeCell ref="A11:B11"/>
    <mergeCell ref="C11:J11"/>
    <mergeCell ref="A12:B12"/>
    <mergeCell ref="A21:B21"/>
    <mergeCell ref="C21:J21"/>
    <mergeCell ref="A22:B22"/>
    <mergeCell ref="C22:J22"/>
    <mergeCell ref="A23:B23"/>
    <mergeCell ref="C23:J23"/>
    <mergeCell ref="A18:B18"/>
    <mergeCell ref="C18:J18"/>
    <mergeCell ref="A19:B19"/>
    <mergeCell ref="C19:J19"/>
    <mergeCell ref="A20:B20"/>
    <mergeCell ref="C20:J20"/>
    <mergeCell ref="A27:B27"/>
    <mergeCell ref="C27:J27"/>
    <mergeCell ref="A28:B28"/>
    <mergeCell ref="C28:J28"/>
    <mergeCell ref="A29:B29"/>
    <mergeCell ref="C29:J29"/>
    <mergeCell ref="A24:B24"/>
    <mergeCell ref="C24:J24"/>
    <mergeCell ref="A25:B25"/>
    <mergeCell ref="C25:J25"/>
    <mergeCell ref="A26:B26"/>
    <mergeCell ref="C26:J26"/>
    <mergeCell ref="A37:B37"/>
    <mergeCell ref="C37:E37"/>
    <mergeCell ref="F37:G37"/>
    <mergeCell ref="A38:B38"/>
    <mergeCell ref="C38:E38"/>
    <mergeCell ref="F38:G38"/>
    <mergeCell ref="A30:J30"/>
    <mergeCell ref="A32:J32"/>
    <mergeCell ref="A33:J33"/>
    <mergeCell ref="A35:B35"/>
    <mergeCell ref="C35:J35"/>
    <mergeCell ref="A36:B36"/>
    <mergeCell ref="C36:J36"/>
    <mergeCell ref="A42:B42"/>
    <mergeCell ref="C42:E42"/>
    <mergeCell ref="F42:G42"/>
    <mergeCell ref="A45:B45"/>
    <mergeCell ref="C45:J45"/>
    <mergeCell ref="A46:B46"/>
    <mergeCell ref="C46:J46"/>
    <mergeCell ref="A39:B39"/>
    <mergeCell ref="D39:E39"/>
    <mergeCell ref="F39:G39"/>
    <mergeCell ref="A40:B40"/>
    <mergeCell ref="C40:J40"/>
    <mergeCell ref="A41:B41"/>
    <mergeCell ref="A50:B50"/>
    <mergeCell ref="C50:J50"/>
    <mergeCell ref="A51:B51"/>
    <mergeCell ref="C51:J51"/>
    <mergeCell ref="A52:B52"/>
    <mergeCell ref="C52:J52"/>
    <mergeCell ref="A47:B47"/>
    <mergeCell ref="C47:J47"/>
    <mergeCell ref="A48:B48"/>
    <mergeCell ref="C48:J48"/>
    <mergeCell ref="A49:B49"/>
    <mergeCell ref="C49:J49"/>
    <mergeCell ref="A56:B56"/>
    <mergeCell ref="C56:J56"/>
    <mergeCell ref="A57:B57"/>
    <mergeCell ref="C57:J57"/>
    <mergeCell ref="A58:B58"/>
    <mergeCell ref="C58:J58"/>
    <mergeCell ref="A53:B53"/>
    <mergeCell ref="C53:J53"/>
    <mergeCell ref="A54:B54"/>
    <mergeCell ref="C54:J54"/>
    <mergeCell ref="A55:B55"/>
    <mergeCell ref="C55:J55"/>
    <mergeCell ref="A66:B66"/>
    <mergeCell ref="C66:E66"/>
    <mergeCell ref="F66:G66"/>
    <mergeCell ref="A67:B67"/>
    <mergeCell ref="C67:E67"/>
    <mergeCell ref="F67:G67"/>
    <mergeCell ref="A59:J59"/>
    <mergeCell ref="A61:J61"/>
    <mergeCell ref="A62:J62"/>
    <mergeCell ref="A64:B64"/>
    <mergeCell ref="C64:J64"/>
    <mergeCell ref="A65:B65"/>
    <mergeCell ref="C65:J65"/>
    <mergeCell ref="A71:B71"/>
    <mergeCell ref="C71:E71"/>
    <mergeCell ref="F71:G71"/>
    <mergeCell ref="A74:B74"/>
    <mergeCell ref="C74:J74"/>
    <mergeCell ref="A75:B75"/>
    <mergeCell ref="C75:J75"/>
    <mergeCell ref="A68:B68"/>
    <mergeCell ref="D68:E68"/>
    <mergeCell ref="F68:G68"/>
    <mergeCell ref="A69:B69"/>
    <mergeCell ref="C69:J69"/>
    <mergeCell ref="A70:B70"/>
    <mergeCell ref="A79:B79"/>
    <mergeCell ref="C79:J79"/>
    <mergeCell ref="A80:B80"/>
    <mergeCell ref="C80:J80"/>
    <mergeCell ref="A81:B81"/>
    <mergeCell ref="C81:J81"/>
    <mergeCell ref="A76:B76"/>
    <mergeCell ref="C76:J76"/>
    <mergeCell ref="A77:B77"/>
    <mergeCell ref="C77:J77"/>
    <mergeCell ref="A78:B78"/>
    <mergeCell ref="C78:J78"/>
    <mergeCell ref="A85:B85"/>
    <mergeCell ref="C85:J85"/>
    <mergeCell ref="A86:B86"/>
    <mergeCell ref="C86:J86"/>
    <mergeCell ref="A87:B87"/>
    <mergeCell ref="C87:J87"/>
    <mergeCell ref="A82:B82"/>
    <mergeCell ref="C82:J82"/>
    <mergeCell ref="A83:B83"/>
    <mergeCell ref="C83:J83"/>
    <mergeCell ref="A84:B84"/>
    <mergeCell ref="C84:J84"/>
    <mergeCell ref="A95:B95"/>
    <mergeCell ref="C95:E95"/>
    <mergeCell ref="F95:G95"/>
    <mergeCell ref="A96:B96"/>
    <mergeCell ref="C96:E96"/>
    <mergeCell ref="F96:G96"/>
    <mergeCell ref="A88:J88"/>
    <mergeCell ref="A90:J90"/>
    <mergeCell ref="A91:J91"/>
    <mergeCell ref="A93:B93"/>
    <mergeCell ref="C93:J93"/>
    <mergeCell ref="A94:B94"/>
    <mergeCell ref="C94:J94"/>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43:B143"/>
    <mergeCell ref="C143:J143"/>
    <mergeCell ref="A144:B144"/>
    <mergeCell ref="C144:J144"/>
    <mergeCell ref="A145:B145"/>
    <mergeCell ref="C145:J145"/>
    <mergeCell ref="A140:B140"/>
    <mergeCell ref="C140:J140"/>
    <mergeCell ref="A141:B141"/>
    <mergeCell ref="C141:J141"/>
    <mergeCell ref="A142:B142"/>
    <mergeCell ref="C142:J142"/>
  </mergeCells>
  <phoneticPr fontId="2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4ABF8-3B12-447A-AD17-7582A5CDDA03}">
  <ds:schemaRefs>
    <ds:schemaRef ds:uri="http://schemas.microsoft.com/sharepoint/v3/contenttype/forms"/>
  </ds:schemaRefs>
</ds:datastoreItem>
</file>

<file path=customXml/itemProps2.xml><?xml version="1.0" encoding="utf-8"?>
<ds:datastoreItem xmlns:ds="http://schemas.openxmlformats.org/officeDocument/2006/customXml" ds:itemID="{961CBEFF-BA8A-413B-82EC-780CFF2FA175}">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3.xml><?xml version="1.0" encoding="utf-8"?>
<ds:datastoreItem xmlns:ds="http://schemas.openxmlformats.org/officeDocument/2006/customXml" ds:itemID="{2E06DFFC-EE27-435D-9F8B-738FDB4BD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101</vt:i4>
      </vt:variant>
    </vt:vector>
  </HeadingPairs>
  <TitlesOfParts>
    <vt:vector size="128" baseType="lpstr">
      <vt:lpstr>リスト</vt:lpstr>
      <vt:lpstr>リスト (2)</vt:lpstr>
      <vt:lpstr>目次</vt:lpstr>
      <vt:lpstr>申請書・総括票（共通）</vt:lpstr>
      <vt:lpstr>総括票（専門実践教育訓練給付金）</vt:lpstr>
      <vt:lpstr>施設別教育訓練講座票</vt:lpstr>
      <vt:lpstr>個票ｰ1001</vt:lpstr>
      <vt:lpstr>ロール対応表ｰ1001</vt:lpstr>
      <vt:lpstr>訓練経費内訳票-1001</vt:lpstr>
      <vt:lpstr>講座運営管理状況_講師等経歴書-1001</vt:lpstr>
      <vt:lpstr>個票ｰ1002</vt:lpstr>
      <vt:lpstr>ロール対応表ｰ1002</vt:lpstr>
      <vt:lpstr>訓練経費内訳票-1002</vt:lpstr>
      <vt:lpstr>講座運営管理状況_講師等経歴書-1002</vt:lpstr>
      <vt:lpstr>個票ｰ1003</vt:lpstr>
      <vt:lpstr>ロール対応表ｰ1003</vt:lpstr>
      <vt:lpstr>訓練経費内訳票-1003</vt:lpstr>
      <vt:lpstr>講座運営管理状況_講師等経歴書-1003</vt:lpstr>
      <vt:lpstr>個票ｰ1004</vt:lpstr>
      <vt:lpstr>ロール対応表ｰ1004</vt:lpstr>
      <vt:lpstr>訓練経費内訳票-1004</vt:lpstr>
      <vt:lpstr>講座運営管理状況_講師等経歴書-1004</vt:lpstr>
      <vt:lpstr>個票ｰ1005</vt:lpstr>
      <vt:lpstr>ロール対応表ｰ1005</vt:lpstr>
      <vt:lpstr>訓練経費内訳票-1005</vt:lpstr>
      <vt:lpstr>講座運営管理状況_講師等経歴書-1005</vt:lpstr>
      <vt:lpstr>講座情報シート</vt:lpstr>
      <vt:lpstr>AI・データサイエンス</vt:lpstr>
      <vt:lpstr>dummy</vt:lpstr>
      <vt:lpstr>ロール対応表ｰ1001!Print_Area</vt:lpstr>
      <vt:lpstr>ロール対応表ｰ1002!Print_Area</vt:lpstr>
      <vt:lpstr>ロール対応表ｰ1003!Print_Area</vt:lpstr>
      <vt:lpstr>ロール対応表ｰ1004!Print_Area</vt:lpstr>
      <vt:lpstr>ロール対応表ｰ1005!Print_Area</vt:lpstr>
      <vt:lpstr>'訓練経費内訳票-1001'!Print_Area</vt:lpstr>
      <vt:lpstr>'訓練経費内訳票-1002'!Print_Area</vt:lpstr>
      <vt:lpstr>'訓練経費内訳票-1003'!Print_Area</vt:lpstr>
      <vt:lpstr>'訓練経費内訳票-1004'!Print_Area</vt:lpstr>
      <vt:lpstr>'訓練経費内訳票-1005'!Print_Area</vt:lpstr>
      <vt:lpstr>個票ｰ1001!Print_Area</vt:lpstr>
      <vt:lpstr>個票ｰ1002!Print_Area</vt:lpstr>
      <vt:lpstr>個票ｰ1003!Print_Area</vt:lpstr>
      <vt:lpstr>個票ｰ1004!Print_Area</vt:lpstr>
      <vt:lpstr>個票ｰ1005!Print_Area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'リスト (2)'!セキュリティ</vt:lpstr>
      <vt:lpstr>個票ｰ1001!セキュリティ</vt:lpstr>
      <vt:lpstr>個票ｰ1002!セキュリティ</vt:lpstr>
      <vt:lpstr>個票ｰ1003!セキュリティ</vt:lpstr>
      <vt:lpstr>個票ｰ1004!セキュリティ</vt:lpstr>
      <vt:lpstr>個票ｰ1005!セキュリティ</vt:lpstr>
      <vt:lpstr>個票ｰ1001!セキュリティマネジメント</vt:lpstr>
      <vt:lpstr>個票ｰ1002!セキュリティマネジメント</vt:lpstr>
      <vt:lpstr>個票ｰ1003!セキュリティマネジメント</vt:lpstr>
      <vt:lpstr>個票ｰ1004!セキュリティマネジメント</vt:lpstr>
      <vt:lpstr>個票ｰ1005!セキュリティマネジメント</vt:lpstr>
      <vt:lpstr>セキュリティマネジメント</vt:lpstr>
      <vt:lpstr>個票ｰ1001!セキュリティ技術</vt:lpstr>
      <vt:lpstr>個票ｰ1002!セキュリティ技術</vt:lpstr>
      <vt:lpstr>個票ｰ1003!セキュリティ技術</vt:lpstr>
      <vt:lpstr>個票ｰ1004!セキュリティ技術</vt:lpstr>
      <vt:lpstr>個票ｰ1005!セキュリティ技術</vt:lpstr>
      <vt:lpstr>セキュリティ技術</vt:lpstr>
      <vt:lpstr>ソフトウェア開発</vt:lpstr>
      <vt:lpstr>ダミー</vt:lpstr>
      <vt:lpstr>データ</vt:lpstr>
      <vt:lpstr>データ・AIの戦略的活用</vt:lpstr>
      <vt:lpstr>個票ｰ1001!データエンジニアリング</vt:lpstr>
      <vt:lpstr>個票ｰ1002!データエンジニアリング</vt:lpstr>
      <vt:lpstr>個票ｰ1003!データエンジニアリング</vt:lpstr>
      <vt:lpstr>個票ｰ1004!データエンジニアリング</vt:lpstr>
      <vt:lpstr>個票ｰ1005!データエンジニアリング</vt:lpstr>
      <vt:lpstr>データエンジニアリング</vt:lpstr>
      <vt:lpstr>データ活用</vt:lpstr>
      <vt:lpstr>テクノロジー</vt:lpstr>
      <vt:lpstr>個票ｰ1001!デザイン</vt:lpstr>
      <vt:lpstr>個票ｰ1002!デザイン</vt:lpstr>
      <vt:lpstr>個票ｰ1003!デザイン</vt:lpstr>
      <vt:lpstr>個票ｰ1004!デザイン</vt:lpstr>
      <vt:lpstr>個票ｰ1005!デザイン</vt:lpstr>
      <vt:lpstr>デザイン</vt:lpstr>
      <vt:lpstr>個票ｰ1001!デジタルテクノロジー</vt:lpstr>
      <vt:lpstr>個票ｰ1002!デジタルテクノロジー</vt:lpstr>
      <vt:lpstr>個票ｰ1003!デジタルテクノロジー</vt:lpstr>
      <vt:lpstr>個票ｰ1004!デジタルテクノロジー</vt:lpstr>
      <vt:lpstr>個票ｰ1005!デジタルテクノロジー</vt:lpstr>
      <vt:lpstr>デジタルテクノロジー</vt:lpstr>
      <vt:lpstr>個票ｰ1001!ビジネスモデル・プロセス</vt:lpstr>
      <vt:lpstr>個票ｰ1002!ビジネスモデル・プロセス</vt:lpstr>
      <vt:lpstr>個票ｰ1003!ビジネスモデル・プロセス</vt:lpstr>
      <vt:lpstr>個票ｰ1004!ビジネスモデル・プロセス</vt:lpstr>
      <vt:lpstr>個票ｰ1005!ビジネスモデル・プロセス</vt:lpstr>
      <vt:lpstr>ビジネスモデル・プロセス</vt:lpstr>
      <vt:lpstr>ビジネス変革</vt:lpstr>
      <vt:lpstr>リストA</vt:lpstr>
      <vt:lpstr>リストB</vt:lpstr>
      <vt:lpstr>個票ｰ1001!戦略・マネジメント・システム</vt:lpstr>
      <vt:lpstr>個票ｰ1002!戦略・マネジメント・システム</vt:lpstr>
      <vt:lpstr>個票ｰ1003!戦略・マネジメント・システム</vt:lpstr>
      <vt:lpstr>個票ｰ1004!戦略・マネジメント・システム</vt:lpstr>
      <vt:lpstr>個票ｰ1005!戦略・マネジメント・システム</vt:lpstr>
      <vt:lpstr>戦略・マネジメントシステム</vt:lpstr>
      <vt:lpstr>個票ｰ1001!通学</vt:lpstr>
      <vt:lpstr>個票ｰ1002!通学</vt:lpstr>
      <vt:lpstr>個票ｰ1003!通学</vt:lpstr>
      <vt:lpstr>個票ｰ1004!通学</vt:lpstr>
      <vt:lpstr>個票ｰ1005!通学</vt:lpstr>
      <vt:lpstr>個票ｰ1001!通信</vt:lpstr>
      <vt:lpstr>個票ｰ1002!通信</vt:lpstr>
      <vt:lpstr>個票ｰ1003!通信</vt:lpstr>
      <vt:lpstr>個票ｰ1004!通信</vt:lpstr>
      <vt:lpstr>個票ｰ1005!通信</vt:lpstr>
      <vt:lpstr>別表１</vt:lpstr>
      <vt:lpstr>'リスト (2)'!別表１の名称</vt:lpstr>
      <vt:lpstr>別表１の名称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2022-03-08T06:23:37Z</dcterms:created>
  <dcterms:modified xsi:type="dcterms:W3CDTF">2025-09-12T07:21:08Z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