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1" documentId="13_ncr:1_{F7E8C748-2CC2-4976-B86E-EA94D46AB517}" xr6:coauthVersionLast="47" xr6:coauthVersionMax="47" xr10:uidLastSave="{C1309E7B-D92F-4863-9638-538E2B3386B2}"/>
  <workbookProtection workbookAlgorithmName="SHA-512" workbookHashValue="bogs0C87GRQsGu0O87fai+fisaeZqBpx1oY4HszA75/kA1K64Y6Chw/It9+kh3SCkNMVbE+5khMiJtSTz1BYrQ==" workbookSaltValue="Ealun7Dq9FqJNXful7Payw==" workbookSpinCount="100000" lockStructure="1"/>
  <bookViews>
    <workbookView xWindow="-120" yWindow="-120" windowWidth="29040" windowHeight="15720" tabRatio="925" firstSheet="2" activeTab="2" xr2:uid="{00000000-000D-0000-FFFF-FFFF00000000}"/>
  </bookViews>
  <sheets>
    <sheet name="リスト" sheetId="30" state="hidden" r:id="rId1"/>
    <sheet name="リスト (2)" sheetId="184" state="hidden" r:id="rId2"/>
    <sheet name="目次" sheetId="34" r:id="rId3"/>
    <sheet name="個票ｰ2001" sheetId="185" r:id="rId4"/>
    <sheet name="ロール対応表ｰ2001" sheetId="186" r:id="rId5"/>
    <sheet name="訓練経費内訳票-2001" sheetId="21" r:id="rId6"/>
    <sheet name="講座運営管理状況_講師等経歴書-2001" sheetId="126" r:id="rId7"/>
    <sheet name="個票ｰ2002" sheetId="344" r:id="rId8"/>
    <sheet name="ロール対応表ｰ2002" sheetId="345" r:id="rId9"/>
    <sheet name="訓練経費内訳票-2002" sheetId="346" r:id="rId10"/>
    <sheet name="講座運営管理状況_講師等経歴書-2002" sheetId="347" r:id="rId11"/>
    <sheet name="個票ｰ2003" sheetId="348" r:id="rId12"/>
    <sheet name="ロール対応表ｰ2003" sheetId="349" r:id="rId13"/>
    <sheet name="訓練経費内訳票-2003" sheetId="350" r:id="rId14"/>
    <sheet name="講座運営管理状況_講師等経歴書-2003" sheetId="351" r:id="rId15"/>
    <sheet name="個票ｰ2004" sheetId="352" r:id="rId16"/>
    <sheet name="ロール対応表ｰ2004" sheetId="353" r:id="rId17"/>
    <sheet name="訓練経費内訳票-2004" sheetId="354" r:id="rId18"/>
    <sheet name="講座運営管理状況_講師等経歴書-2004" sheetId="355" r:id="rId19"/>
    <sheet name="個票ｰ2005" sheetId="356" r:id="rId20"/>
    <sheet name="ロール対応表ｰ2005" sheetId="357" r:id="rId21"/>
    <sheet name="訓練経費内訳票-2005" sheetId="358" r:id="rId22"/>
    <sheet name="講座運営管理状況_講師等経歴書-2005" sheetId="359" r:id="rId23"/>
    <sheet name="講座情報シート" sheetId="277" state="hidden" r:id="rId24"/>
  </sheets>
  <externalReferences>
    <externalReference r:id="rId25"/>
  </externalReferences>
  <definedNames>
    <definedName name="AI・データサイエンス">'リスト (2)'!$AB$3:$AB$4</definedName>
    <definedName name="dummy">'リスト (2)'!$X$1:$AG$1</definedName>
    <definedName name="_xlnm.Print_Area" localSheetId="4">ロール対応表ｰ2001!$A$1:$T$57</definedName>
    <definedName name="_xlnm.Print_Area" localSheetId="8">ロール対応表ｰ2002!$A$1:$T$57</definedName>
    <definedName name="_xlnm.Print_Area" localSheetId="12">ロール対応表ｰ2003!$A$1:$T$57</definedName>
    <definedName name="_xlnm.Print_Area" localSheetId="16">ロール対応表ｰ2004!$A$1:$T$57</definedName>
    <definedName name="_xlnm.Print_Area" localSheetId="20">ロール対応表ｰ2005!$A$1:$T$57</definedName>
    <definedName name="_xlnm.Print_Area" localSheetId="5">'訓練経費内訳票-2001'!$A$1:$X$86</definedName>
    <definedName name="_xlnm.Print_Area" localSheetId="9">'訓練経費内訳票-2002'!$A$1:$X$86</definedName>
    <definedName name="_xlnm.Print_Area" localSheetId="13">'訓練経費内訳票-2003'!$A$1:$X$86</definedName>
    <definedName name="_xlnm.Print_Area" localSheetId="17">'訓練経費内訳票-2004'!$A$1:$X$86</definedName>
    <definedName name="_xlnm.Print_Area" localSheetId="21">'訓練経費内訳票-2005'!$A$1:$X$86</definedName>
    <definedName name="_xlnm.Print_Area" localSheetId="3">個票ｰ2001!$A$1:$AC$274</definedName>
    <definedName name="_xlnm.Print_Area" localSheetId="7">個票ｰ2002!$A$1:$AC$274</definedName>
    <definedName name="_xlnm.Print_Area" localSheetId="11">個票ｰ2003!$A$1:$AC$274</definedName>
    <definedName name="_xlnm.Print_Area" localSheetId="15">個票ｰ2004!$A$1:$AC$274</definedName>
    <definedName name="_xlnm.Print_Area" localSheetId="19">個票ｰ2005!$A$1:$AC$274</definedName>
    <definedName name="_xlnm.Print_Area" localSheetId="6">'講座運営管理状況_講師等経歴書-2001'!$B$1:$K$422</definedName>
    <definedName name="_xlnm.Print_Area" localSheetId="10">'講座運営管理状況_講師等経歴書-2002'!$B$1:$K$422</definedName>
    <definedName name="_xlnm.Print_Area" localSheetId="14">'講座運営管理状況_講師等経歴書-2003'!$B$1:$K$422</definedName>
    <definedName name="_xlnm.Print_Area" localSheetId="18">'講座運営管理状況_講師等経歴書-2004'!$B$1:$K$422</definedName>
    <definedName name="_xlnm.Print_Area" localSheetId="22">'講座運営管理状況_講師等経歴書-2005'!$B$1:$K$422</definedName>
    <definedName name="_xlnm.Print_Area" localSheetId="2">目次!$A$1:$B$24</definedName>
    <definedName name="_xlnm.Print_Titles" localSheetId="5">'訓練経費内訳票-2001'!$1:$4</definedName>
    <definedName name="_xlnm.Print_Titles" localSheetId="9">'訓練経費内訳票-2002'!$1:$4</definedName>
    <definedName name="_xlnm.Print_Titles" localSheetId="13">'訓練経費内訳票-2003'!$1:$4</definedName>
    <definedName name="_xlnm.Print_Titles" localSheetId="17">'訓練経費内訳票-2004'!$1:$4</definedName>
    <definedName name="_xlnm.Print_Titles" localSheetId="21">'訓練経費内訳票-2005'!$1:$4</definedName>
    <definedName name="セキュリティ" localSheetId="1">'リスト (2)'!$V$2:$V$3</definedName>
    <definedName name="セキュリティ" localSheetId="3">'リスト (2)'!$V$2:$V$3</definedName>
    <definedName name="セキュリティ" localSheetId="7">'リスト (2)'!$V$2:$V$3</definedName>
    <definedName name="セキュリティ" localSheetId="11">'リスト (2)'!$V$2:$V$3</definedName>
    <definedName name="セキュリティ" localSheetId="15">'リスト (2)'!$V$2:$V$3</definedName>
    <definedName name="セキュリティ" localSheetId="19">'リスト (2)'!$V$2:$V$3</definedName>
    <definedName name="セキュリティマネジメント" localSheetId="3">'リスト (2)'!$AF$3:$AF$6</definedName>
    <definedName name="セキュリティマネジメント" localSheetId="7">'リスト (2)'!$AF$3:$AF$6</definedName>
    <definedName name="セキュリティマネジメント" localSheetId="11">'リスト (2)'!$AF$3:$AF$6</definedName>
    <definedName name="セキュリティマネジメント" localSheetId="15">'リスト (2)'!$AF$3:$AF$6</definedName>
    <definedName name="セキュリティマネジメント" localSheetId="19">'リスト (2)'!$AF$3:$AF$6</definedName>
    <definedName name="セキュリティマネジメント">'リスト (2)'!$AF$3:$AF$6</definedName>
    <definedName name="セキュリティ技術" localSheetId="3">'リスト (2)'!$AG$3:$AG$4</definedName>
    <definedName name="セキュリティ技術" localSheetId="7">'リスト (2)'!$AG$3:$AG$4</definedName>
    <definedName name="セキュリティ技術" localSheetId="11">'リスト (2)'!$AG$3:$AG$4</definedName>
    <definedName name="セキュリティ技術" localSheetId="15">'リスト (2)'!$AG$3:$AG$4</definedName>
    <definedName name="セキュリティ技術" localSheetId="19">'リスト (2)'!$AG$3:$AG$4</definedName>
    <definedName name="セキュリティ技術">'リスト (2)'!$AG$3:$AG$4</definedName>
    <definedName name="ソフトウェア開発">'リスト (2)'!$AD$3:$AD$12</definedName>
    <definedName name="ダミー">'リスト (2)'!$X$1:$AG$1</definedName>
    <definedName name="データ">'リスト (2)'!$AA$3:$AA$5</definedName>
    <definedName name="データ・AIの戦略的活用">'リスト (2)'!$AA$3:$AA$5</definedName>
    <definedName name="データエンジニアリング" localSheetId="3">'リスト (2)'!$AC$3:$AC$4</definedName>
    <definedName name="データエンジニアリング" localSheetId="7">'リスト (2)'!$AC$3:$AC$4</definedName>
    <definedName name="データエンジニアリング" localSheetId="11">'リスト (2)'!$AC$3:$AC$4</definedName>
    <definedName name="データエンジニアリング" localSheetId="15">'リスト (2)'!$AC$3:$AC$4</definedName>
    <definedName name="データエンジニアリング" localSheetId="19">'リスト (2)'!$AC$3:$AC$4</definedName>
    <definedName name="データエンジニアリング">'リスト (2)'!$AC$3:$AC$4</definedName>
    <definedName name="データ活用">'リスト (2)'!$T$2:$T$4</definedName>
    <definedName name="テクノロジー">'リスト (2)'!$U$2:$U$3</definedName>
    <definedName name="デザイン" localSheetId="3">'リスト (2)'!$Z$3:$Z$7</definedName>
    <definedName name="デザイン" localSheetId="7">'リスト (2)'!$Z$3:$Z$7</definedName>
    <definedName name="デザイン" localSheetId="11">'リスト (2)'!$Z$3:$Z$7</definedName>
    <definedName name="デザイン" localSheetId="15">'リスト (2)'!$Z$3:$Z$7</definedName>
    <definedName name="デザイン" localSheetId="19">'リスト (2)'!$Z$3:$Z$7</definedName>
    <definedName name="デザイン">'リスト (2)'!$Z$3:$Z$7</definedName>
    <definedName name="デジタルテクノロジー" localSheetId="3">'リスト (2)'!$AE$3:$AE$5</definedName>
    <definedName name="デジタルテクノロジー" localSheetId="7">'リスト (2)'!$AE$3:$AE$5</definedName>
    <definedName name="デジタルテクノロジー" localSheetId="11">'リスト (2)'!$AE$3:$AE$5</definedName>
    <definedName name="デジタルテクノロジー" localSheetId="15">'リスト (2)'!$AE$3:$AE$5</definedName>
    <definedName name="デジタルテクノロジー" localSheetId="19">'リスト (2)'!$AE$3:$AE$5</definedName>
    <definedName name="デジタルテクノロジー">'リスト (2)'!$AE$3:$AE$5</definedName>
    <definedName name="ビジネスモデル・プロセス" localSheetId="3">'リスト (2)'!$Y$3:$Y$8</definedName>
    <definedName name="ビジネスモデル・プロセス" localSheetId="7">'リスト (2)'!$Y$3:$Y$8</definedName>
    <definedName name="ビジネスモデル・プロセス" localSheetId="11">'リスト (2)'!$Y$3:$Y$8</definedName>
    <definedName name="ビジネスモデル・プロセス" localSheetId="15">'リスト (2)'!$Y$3:$Y$8</definedName>
    <definedName name="ビジネスモデル・プロセス" localSheetId="19">'リスト (2)'!$Y$3:$Y$8</definedName>
    <definedName name="ビジネスモデル・プロセス">'リスト (2)'!$Y$3:$Y$8</definedName>
    <definedName name="ビジネス変革">'リスト (2)'!$S$2:$S$4</definedName>
    <definedName name="リストA">'リスト (2)'!$S$1:$V$4</definedName>
    <definedName name="リストB">'リスト (2)'!$X$1:$AG$12</definedName>
    <definedName name="戦略・マネジメント・システム" localSheetId="3">'リスト (2)'!$X$3:$X$8</definedName>
    <definedName name="戦略・マネジメント・システム" localSheetId="7">'リスト (2)'!$X$3:$X$8</definedName>
    <definedName name="戦略・マネジメント・システム" localSheetId="11">'リスト (2)'!$X$3:$X$8</definedName>
    <definedName name="戦略・マネジメント・システム" localSheetId="15">'リスト (2)'!$X$3:$X$8</definedName>
    <definedName name="戦略・マネジメント・システム" localSheetId="19">'リスト (2)'!$X$3:$X$8</definedName>
    <definedName name="戦略・マネジメントシステム">'リスト (2)'!$X$3:$X$8</definedName>
    <definedName name="通学" localSheetId="3">個票ｰ2001!$AE$1:$AE$3</definedName>
    <definedName name="通学" localSheetId="7">個票ｰ2002!$AE$1:$AE$3</definedName>
    <definedName name="通学" localSheetId="11">個票ｰ2003!$AE$1:$AE$3</definedName>
    <definedName name="通学" localSheetId="15">個票ｰ2004!$AE$1:$AE$3</definedName>
    <definedName name="通学" localSheetId="19">個票ｰ2005!$AE$1:$AE$3</definedName>
    <definedName name="通学">#REF!</definedName>
    <definedName name="通信" localSheetId="3">個票ｰ2001!$AF$1:$AF$3</definedName>
    <definedName name="通信" localSheetId="7">個票ｰ2002!$AF$1:$AF$3</definedName>
    <definedName name="通信" localSheetId="11">個票ｰ2003!$AF$1:$AF$3</definedName>
    <definedName name="通信" localSheetId="15">個票ｰ2004!$AF$1:$AF$3</definedName>
    <definedName name="通信" localSheetId="19">個票ｰ2005!$AF$1:$AF$3</definedName>
    <definedName name="通信">#REF!</definedName>
    <definedName name="別表１">'リスト (2)'!$S$1:$V$1</definedName>
    <definedName name="別表１の名称" localSheetId="1">'リスト (2)'!$X$1:$AG$1</definedName>
    <definedName name="別表１の名称" localSheetId="3">[1]リスト!$X$1:$AG$1</definedName>
    <definedName name="別表１の名称" localSheetId="7">[1]リスト!$X$1:$AG$1</definedName>
    <definedName name="別表１の名称" localSheetId="11">[1]リスト!$X$1:$AG$1</definedName>
    <definedName name="別表１の名称" localSheetId="15">[1]リスト!$X$1:$AG$1</definedName>
    <definedName name="別表１の名称" localSheetId="19">[1]リスト!$X$1:$AG$1</definedName>
    <definedName name="別表１の名称">リスト!$S$1:$AB$1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2" i="359" l="1"/>
  <c r="C391" i="359"/>
  <c r="C390" i="359"/>
  <c r="C358" i="359"/>
  <c r="C357" i="359"/>
  <c r="C356" i="359"/>
  <c r="C324" i="359"/>
  <c r="C323" i="359"/>
  <c r="C322" i="359"/>
  <c r="C289" i="359"/>
  <c r="C288" i="359"/>
  <c r="C287" i="359"/>
  <c r="C255" i="359"/>
  <c r="C254" i="359"/>
  <c r="C253" i="359"/>
  <c r="C221" i="359"/>
  <c r="C220" i="359"/>
  <c r="C219" i="359"/>
  <c r="C186" i="359"/>
  <c r="C185" i="359"/>
  <c r="C184" i="359"/>
  <c r="C152" i="359"/>
  <c r="C151" i="359"/>
  <c r="C150" i="359"/>
  <c r="C118" i="359"/>
  <c r="C117" i="359"/>
  <c r="C116" i="359"/>
  <c r="C83" i="359"/>
  <c r="C82" i="359"/>
  <c r="C81" i="359"/>
  <c r="C45" i="359"/>
  <c r="C43" i="359"/>
  <c r="C11" i="359"/>
  <c r="C9" i="359"/>
  <c r="H4" i="359"/>
  <c r="H3" i="359"/>
  <c r="C3" i="359"/>
  <c r="M85" i="358"/>
  <c r="M84" i="358"/>
  <c r="S20" i="358"/>
  <c r="O19" i="358"/>
  <c r="M19" i="358"/>
  <c r="K19" i="358"/>
  <c r="I19" i="358"/>
  <c r="G19" i="358"/>
  <c r="Q18" i="358"/>
  <c r="Q17" i="358"/>
  <c r="Q16" i="358"/>
  <c r="G15" i="358"/>
  <c r="Q15" i="358" s="1"/>
  <c r="Q19" i="358" s="1"/>
  <c r="I14" i="358"/>
  <c r="I20" i="358" s="1"/>
  <c r="O13" i="358"/>
  <c r="O14" i="358" s="1"/>
  <c r="O20" i="358" s="1"/>
  <c r="M13" i="358"/>
  <c r="M14" i="358" s="1"/>
  <c r="M20" i="358" s="1"/>
  <c r="K13" i="358"/>
  <c r="K14" i="358" s="1"/>
  <c r="K20" i="358" s="1"/>
  <c r="I13" i="358"/>
  <c r="Q12" i="358"/>
  <c r="G11" i="358"/>
  <c r="G13" i="358" s="1"/>
  <c r="G14" i="358" s="1"/>
  <c r="G20" i="358" s="1"/>
  <c r="Q10" i="358"/>
  <c r="Q9" i="358"/>
  <c r="U3" i="358"/>
  <c r="U2" i="358"/>
  <c r="E2" i="358"/>
  <c r="S59" i="357"/>
  <c r="R59" i="357"/>
  <c r="Q59" i="357"/>
  <c r="P59" i="357"/>
  <c r="O59" i="357"/>
  <c r="N59" i="357"/>
  <c r="M59" i="357"/>
  <c r="K59" i="357"/>
  <c r="J59" i="357"/>
  <c r="I59" i="357"/>
  <c r="H59" i="357"/>
  <c r="G59" i="357"/>
  <c r="S58" i="357"/>
  <c r="R58" i="357"/>
  <c r="Q58" i="357"/>
  <c r="P58" i="357"/>
  <c r="O58" i="357"/>
  <c r="N58" i="357"/>
  <c r="M58" i="357"/>
  <c r="K58" i="357"/>
  <c r="J58" i="357"/>
  <c r="I58" i="357"/>
  <c r="H58" i="357"/>
  <c r="G58" i="357"/>
  <c r="S57" i="357"/>
  <c r="R57" i="357"/>
  <c r="Q57" i="357"/>
  <c r="P57" i="357"/>
  <c r="O57" i="357"/>
  <c r="N57" i="357"/>
  <c r="M57" i="357"/>
  <c r="L57" i="357"/>
  <c r="L59" i="357" s="1"/>
  <c r="K57" i="357"/>
  <c r="J57" i="357"/>
  <c r="I57" i="357"/>
  <c r="H57" i="357"/>
  <c r="G57" i="357"/>
  <c r="F57" i="357"/>
  <c r="F59" i="357" s="1"/>
  <c r="E57" i="357"/>
  <c r="E59" i="357" s="1"/>
  <c r="V56" i="357"/>
  <c r="U56" i="357"/>
  <c r="T56" i="357" s="1"/>
  <c r="V55" i="357"/>
  <c r="U55" i="357"/>
  <c r="T55" i="357" s="1"/>
  <c r="V54" i="357"/>
  <c r="U54" i="357"/>
  <c r="T54" i="357" s="1"/>
  <c r="V53" i="357"/>
  <c r="U53" i="357"/>
  <c r="T53" i="357" s="1"/>
  <c r="V52" i="357"/>
  <c r="U52" i="357"/>
  <c r="T52" i="357" s="1"/>
  <c r="V51" i="357"/>
  <c r="U51" i="357"/>
  <c r="T51" i="357" s="1"/>
  <c r="V50" i="357"/>
  <c r="U50" i="357"/>
  <c r="T50" i="357" s="1"/>
  <c r="V49" i="357"/>
  <c r="U49" i="357"/>
  <c r="T49" i="357" s="1"/>
  <c r="V48" i="357"/>
  <c r="U48" i="357"/>
  <c r="T48" i="357" s="1"/>
  <c r="V47" i="357"/>
  <c r="U47" i="357"/>
  <c r="T47" i="357" s="1"/>
  <c r="V46" i="357"/>
  <c r="U46" i="357"/>
  <c r="T46" i="357" s="1"/>
  <c r="V45" i="357"/>
  <c r="U45" i="357"/>
  <c r="T45" i="357" s="1"/>
  <c r="V44" i="357"/>
  <c r="U44" i="357"/>
  <c r="T44" i="357" s="1"/>
  <c r="V43" i="357"/>
  <c r="U43" i="357"/>
  <c r="T43" i="357" s="1"/>
  <c r="V42" i="357"/>
  <c r="U42" i="357"/>
  <c r="T42" i="357" s="1"/>
  <c r="V41" i="357"/>
  <c r="U41" i="357"/>
  <c r="T41" i="357" s="1"/>
  <c r="V40" i="357"/>
  <c r="U40" i="357"/>
  <c r="T40" i="357" s="1"/>
  <c r="V39" i="357"/>
  <c r="U39" i="357"/>
  <c r="T39" i="357" s="1"/>
  <c r="V38" i="357"/>
  <c r="U38" i="357"/>
  <c r="T38" i="357" s="1"/>
  <c r="V37" i="357"/>
  <c r="U37" i="357"/>
  <c r="T37" i="357" s="1"/>
  <c r="V36" i="357"/>
  <c r="U36" i="357"/>
  <c r="T36" i="357" s="1"/>
  <c r="V35" i="357"/>
  <c r="U35" i="357"/>
  <c r="T35" i="357" s="1"/>
  <c r="V34" i="357"/>
  <c r="U34" i="357"/>
  <c r="T34" i="357" s="1"/>
  <c r="V33" i="357"/>
  <c r="U33" i="357"/>
  <c r="T33" i="357" s="1"/>
  <c r="V32" i="357"/>
  <c r="U32" i="357"/>
  <c r="T32" i="357" s="1"/>
  <c r="V31" i="357"/>
  <c r="U31" i="357"/>
  <c r="T31" i="357" s="1"/>
  <c r="V30" i="357"/>
  <c r="U30" i="357"/>
  <c r="T30" i="357" s="1"/>
  <c r="V29" i="357"/>
  <c r="U29" i="357"/>
  <c r="T29" i="357" s="1"/>
  <c r="V28" i="357"/>
  <c r="U28" i="357"/>
  <c r="T28" i="357" s="1"/>
  <c r="V27" i="357"/>
  <c r="U27" i="357"/>
  <c r="T27" i="357" s="1"/>
  <c r="V26" i="357"/>
  <c r="U26" i="357"/>
  <c r="T26" i="357" s="1"/>
  <c r="V25" i="357"/>
  <c r="U25" i="357"/>
  <c r="T25" i="357" s="1"/>
  <c r="V24" i="357"/>
  <c r="U24" i="357"/>
  <c r="T24" i="357" s="1"/>
  <c r="V23" i="357"/>
  <c r="U23" i="357"/>
  <c r="T23" i="357" s="1"/>
  <c r="V22" i="357"/>
  <c r="U22" i="357"/>
  <c r="T22" i="357" s="1"/>
  <c r="V21" i="357"/>
  <c r="U21" i="357"/>
  <c r="T21" i="357" s="1"/>
  <c r="V20" i="357"/>
  <c r="U20" i="357"/>
  <c r="T20" i="357" s="1"/>
  <c r="V19" i="357"/>
  <c r="U19" i="357"/>
  <c r="T19" i="357" s="1"/>
  <c r="V18" i="357"/>
  <c r="U18" i="357"/>
  <c r="T18" i="357" s="1"/>
  <c r="V17" i="357"/>
  <c r="U17" i="357"/>
  <c r="T17" i="357" s="1"/>
  <c r="V16" i="357"/>
  <c r="U16" i="357"/>
  <c r="T16" i="357" s="1"/>
  <c r="V15" i="357"/>
  <c r="U15" i="357"/>
  <c r="T15" i="357" s="1"/>
  <c r="V14" i="357"/>
  <c r="U14" i="357"/>
  <c r="T14" i="357" s="1"/>
  <c r="G201" i="356"/>
  <c r="G199" i="356"/>
  <c r="L121" i="356"/>
  <c r="S120" i="356"/>
  <c r="Q120" i="356"/>
  <c r="S119" i="356"/>
  <c r="Q119" i="356"/>
  <c r="S118" i="356"/>
  <c r="Q118" i="356"/>
  <c r="S117" i="356"/>
  <c r="Q117" i="356"/>
  <c r="S116" i="356"/>
  <c r="Q116" i="356"/>
  <c r="S115" i="356"/>
  <c r="Q115" i="356"/>
  <c r="S114" i="356"/>
  <c r="Q114" i="356"/>
  <c r="S113" i="356"/>
  <c r="Q113" i="356"/>
  <c r="S112" i="356"/>
  <c r="Q112" i="356"/>
  <c r="S111" i="356"/>
  <c r="Q111" i="356"/>
  <c r="S110" i="356"/>
  <c r="Q110" i="356"/>
  <c r="S109" i="356"/>
  <c r="Q109" i="356"/>
  <c r="S108" i="356"/>
  <c r="Q108" i="356"/>
  <c r="S107" i="356"/>
  <c r="Q107" i="356"/>
  <c r="S106" i="356"/>
  <c r="Q106" i="356"/>
  <c r="S105" i="356"/>
  <c r="Q105" i="356"/>
  <c r="S104" i="356"/>
  <c r="Q104" i="356"/>
  <c r="S103" i="356"/>
  <c r="Q103" i="356"/>
  <c r="S102" i="356"/>
  <c r="Q102" i="356"/>
  <c r="S101" i="356"/>
  <c r="Q101" i="356"/>
  <c r="S100" i="356"/>
  <c r="Q100" i="356"/>
  <c r="S99" i="356"/>
  <c r="Q99" i="356"/>
  <c r="S98" i="356"/>
  <c r="Q98" i="356"/>
  <c r="S97" i="356"/>
  <c r="Q97" i="356"/>
  <c r="S96" i="356"/>
  <c r="Q96" i="356"/>
  <c r="S95" i="356"/>
  <c r="Q95" i="356"/>
  <c r="S94" i="356"/>
  <c r="Q94" i="356"/>
  <c r="S93" i="356"/>
  <c r="Q93" i="356"/>
  <c r="S92" i="356"/>
  <c r="Q92" i="356"/>
  <c r="S91" i="356"/>
  <c r="Q91" i="356"/>
  <c r="S90" i="356"/>
  <c r="Q90" i="356"/>
  <c r="S89" i="356"/>
  <c r="Q89" i="356"/>
  <c r="S88" i="356"/>
  <c r="Q88" i="356"/>
  <c r="S87" i="356"/>
  <c r="Q87" i="356"/>
  <c r="S86" i="356"/>
  <c r="Q86" i="356"/>
  <c r="S85" i="356"/>
  <c r="Q85" i="356"/>
  <c r="S84" i="356"/>
  <c r="Q84" i="356"/>
  <c r="S83" i="356"/>
  <c r="Q83" i="356"/>
  <c r="S82" i="356"/>
  <c r="Q82" i="356"/>
  <c r="S81" i="356"/>
  <c r="Q81" i="356"/>
  <c r="S80" i="356"/>
  <c r="Q80" i="356"/>
  <c r="S79" i="356"/>
  <c r="Q79" i="356"/>
  <c r="S78" i="356"/>
  <c r="Q78" i="356"/>
  <c r="S77" i="356"/>
  <c r="Q77" i="356"/>
  <c r="S76" i="356"/>
  <c r="Q76" i="356"/>
  <c r="S75" i="356"/>
  <c r="Q75" i="356"/>
  <c r="S74" i="356"/>
  <c r="Q74" i="356"/>
  <c r="S73" i="356"/>
  <c r="Q73" i="356"/>
  <c r="S72" i="356"/>
  <c r="Q72" i="356"/>
  <c r="S71" i="356"/>
  <c r="Q71" i="356"/>
  <c r="S70" i="356"/>
  <c r="Q70" i="356"/>
  <c r="S69" i="356"/>
  <c r="Q69" i="356"/>
  <c r="S68" i="356"/>
  <c r="Q68" i="356"/>
  <c r="S67" i="356"/>
  <c r="Q67" i="356"/>
  <c r="S66" i="356"/>
  <c r="Q66" i="356"/>
  <c r="S65" i="356"/>
  <c r="Q65" i="356"/>
  <c r="S64" i="356"/>
  <c r="Q64" i="356"/>
  <c r="S63" i="356"/>
  <c r="Q63" i="356"/>
  <c r="S62" i="356"/>
  <c r="Q62" i="356"/>
  <c r="S61" i="356"/>
  <c r="Q61" i="356"/>
  <c r="S60" i="356"/>
  <c r="Q60" i="356"/>
  <c r="S59" i="356"/>
  <c r="Q59" i="356"/>
  <c r="S58" i="356"/>
  <c r="Q58" i="356"/>
  <c r="S57" i="356"/>
  <c r="Q57" i="356"/>
  <c r="S56" i="356"/>
  <c r="Q56" i="356"/>
  <c r="S55" i="356"/>
  <c r="Q55" i="356"/>
  <c r="S54" i="356"/>
  <c r="Q54" i="356"/>
  <c r="S53" i="356"/>
  <c r="Q53" i="356"/>
  <c r="S52" i="356"/>
  <c r="Q52" i="356"/>
  <c r="S51" i="356"/>
  <c r="Q51" i="356"/>
  <c r="S50" i="356"/>
  <c r="Q50" i="356"/>
  <c r="S49" i="356"/>
  <c r="Q49" i="356"/>
  <c r="S48" i="356"/>
  <c r="Q48" i="356"/>
  <c r="S47" i="356"/>
  <c r="Q47" i="356"/>
  <c r="S46" i="356"/>
  <c r="Q46" i="356"/>
  <c r="S45" i="356"/>
  <c r="Q45" i="356"/>
  <c r="S44" i="356"/>
  <c r="Q44" i="356"/>
  <c r="S43" i="356"/>
  <c r="Q43" i="356"/>
  <c r="S42" i="356"/>
  <c r="Q42" i="356"/>
  <c r="S41" i="356"/>
  <c r="Q41" i="356"/>
  <c r="S40" i="356"/>
  <c r="Q40" i="356"/>
  <c r="S39" i="356"/>
  <c r="Q39" i="356"/>
  <c r="S38" i="356"/>
  <c r="Q38" i="356"/>
  <c r="S37" i="356"/>
  <c r="Q37" i="356"/>
  <c r="S36" i="356"/>
  <c r="Q36" i="356"/>
  <c r="S35" i="356"/>
  <c r="Q35" i="356"/>
  <c r="S34" i="356"/>
  <c r="Q34" i="356"/>
  <c r="S33" i="356"/>
  <c r="Q33" i="356"/>
  <c r="S32" i="356"/>
  <c r="Q32" i="356"/>
  <c r="S31" i="356"/>
  <c r="Q31" i="356"/>
  <c r="H24" i="356"/>
  <c r="H22" i="356"/>
  <c r="C392" i="355"/>
  <c r="C391" i="355"/>
  <c r="C390" i="355"/>
  <c r="C358" i="355"/>
  <c r="C357" i="355"/>
  <c r="C356" i="355"/>
  <c r="C324" i="355"/>
  <c r="C323" i="355"/>
  <c r="C322" i="355"/>
  <c r="C289" i="355"/>
  <c r="C288" i="355"/>
  <c r="C287" i="355"/>
  <c r="C255" i="355"/>
  <c r="C254" i="355"/>
  <c r="C253" i="355"/>
  <c r="C221" i="355"/>
  <c r="C220" i="355"/>
  <c r="C219" i="355"/>
  <c r="C186" i="355"/>
  <c r="C185" i="355"/>
  <c r="C184" i="355"/>
  <c r="C152" i="355"/>
  <c r="C151" i="355"/>
  <c r="C150" i="355"/>
  <c r="C118" i="355"/>
  <c r="C117" i="355"/>
  <c r="C116" i="355"/>
  <c r="C83" i="355"/>
  <c r="C82" i="355"/>
  <c r="C81" i="355"/>
  <c r="C45" i="355"/>
  <c r="C43" i="355"/>
  <c r="C11" i="355"/>
  <c r="C9" i="355"/>
  <c r="H4" i="355"/>
  <c r="H3" i="355"/>
  <c r="C3" i="355"/>
  <c r="M85" i="354"/>
  <c r="M84" i="354"/>
  <c r="S20" i="354"/>
  <c r="O19" i="354"/>
  <c r="M19" i="354"/>
  <c r="K19" i="354"/>
  <c r="I19" i="354"/>
  <c r="G19" i="354"/>
  <c r="Q18" i="354"/>
  <c r="Q17" i="354"/>
  <c r="Q16" i="354"/>
  <c r="G15" i="354"/>
  <c r="Q15" i="354" s="1"/>
  <c r="Q19" i="354" s="1"/>
  <c r="I14" i="354"/>
  <c r="I20" i="354" s="1"/>
  <c r="O13" i="354"/>
  <c r="O14" i="354" s="1"/>
  <c r="O20" i="354" s="1"/>
  <c r="M13" i="354"/>
  <c r="M14" i="354" s="1"/>
  <c r="M20" i="354" s="1"/>
  <c r="K13" i="354"/>
  <c r="K14" i="354" s="1"/>
  <c r="K20" i="354" s="1"/>
  <c r="I13" i="354"/>
  <c r="Q12" i="354"/>
  <c r="G11" i="354"/>
  <c r="G13" i="354" s="1"/>
  <c r="G14" i="354" s="1"/>
  <c r="G20" i="354" s="1"/>
  <c r="Q10" i="354"/>
  <c r="Q9" i="354"/>
  <c r="U3" i="354"/>
  <c r="U2" i="354"/>
  <c r="E2" i="354"/>
  <c r="S59" i="353"/>
  <c r="R59" i="353"/>
  <c r="Q59" i="353"/>
  <c r="P59" i="353"/>
  <c r="O59" i="353"/>
  <c r="N59" i="353"/>
  <c r="M59" i="353"/>
  <c r="L59" i="353"/>
  <c r="K59" i="353"/>
  <c r="J59" i="353"/>
  <c r="I59" i="353"/>
  <c r="H59" i="353"/>
  <c r="G59" i="353"/>
  <c r="F59" i="353"/>
  <c r="E59" i="353"/>
  <c r="S58" i="353"/>
  <c r="R58" i="353"/>
  <c r="Q58" i="353"/>
  <c r="P58" i="353"/>
  <c r="O58" i="353"/>
  <c r="N58" i="353"/>
  <c r="M58" i="353"/>
  <c r="L58" i="353"/>
  <c r="K58" i="353"/>
  <c r="J58" i="353"/>
  <c r="I58" i="353"/>
  <c r="H58" i="353"/>
  <c r="G58" i="353"/>
  <c r="F58" i="353"/>
  <c r="E58" i="353"/>
  <c r="T57" i="353"/>
  <c r="S57" i="353"/>
  <c r="R57" i="353"/>
  <c r="Q57" i="353"/>
  <c r="P57" i="353"/>
  <c r="O57" i="353"/>
  <c r="N57" i="353"/>
  <c r="M57" i="353"/>
  <c r="L57" i="353"/>
  <c r="K57" i="353"/>
  <c r="J57" i="353"/>
  <c r="I57" i="353"/>
  <c r="H57" i="353"/>
  <c r="G57" i="353"/>
  <c r="F57" i="353"/>
  <c r="E57" i="353"/>
  <c r="V56" i="353"/>
  <c r="U56" i="353"/>
  <c r="T56" i="353"/>
  <c r="V55" i="353"/>
  <c r="U55" i="353"/>
  <c r="T55" i="353"/>
  <c r="V54" i="353"/>
  <c r="U54" i="353"/>
  <c r="T54" i="353"/>
  <c r="V53" i="353"/>
  <c r="U53" i="353"/>
  <c r="T53" i="353"/>
  <c r="V52" i="353"/>
  <c r="U52" i="353"/>
  <c r="T52" i="353"/>
  <c r="V51" i="353"/>
  <c r="U51" i="353"/>
  <c r="T51" i="353"/>
  <c r="V50" i="353"/>
  <c r="U50" i="353"/>
  <c r="T50" i="353"/>
  <c r="V49" i="353"/>
  <c r="U49" i="353"/>
  <c r="T49" i="353"/>
  <c r="V48" i="353"/>
  <c r="U48" i="353"/>
  <c r="T48" i="353"/>
  <c r="V47" i="353"/>
  <c r="U47" i="353"/>
  <c r="T47" i="353"/>
  <c r="V46" i="353"/>
  <c r="U46" i="353"/>
  <c r="T46" i="353"/>
  <c r="V45" i="353"/>
  <c r="U45" i="353"/>
  <c r="T45" i="353"/>
  <c r="V44" i="353"/>
  <c r="U44" i="353"/>
  <c r="T44" i="353"/>
  <c r="V43" i="353"/>
  <c r="U43" i="353"/>
  <c r="T43" i="353"/>
  <c r="V42" i="353"/>
  <c r="U42" i="353"/>
  <c r="T42" i="353"/>
  <c r="V41" i="353"/>
  <c r="U41" i="353"/>
  <c r="T41" i="353"/>
  <c r="V40" i="353"/>
  <c r="U40" i="353"/>
  <c r="T40" i="353"/>
  <c r="V39" i="353"/>
  <c r="U39" i="353"/>
  <c r="T39" i="353"/>
  <c r="V38" i="353"/>
  <c r="U38" i="353"/>
  <c r="T38" i="353"/>
  <c r="V37" i="353"/>
  <c r="U37" i="353"/>
  <c r="T37" i="353"/>
  <c r="V36" i="353"/>
  <c r="U36" i="353"/>
  <c r="T36" i="353"/>
  <c r="V35" i="353"/>
  <c r="U35" i="353"/>
  <c r="T35" i="353"/>
  <c r="V34" i="353"/>
  <c r="U34" i="353"/>
  <c r="T34" i="353"/>
  <c r="V33" i="353"/>
  <c r="U33" i="353"/>
  <c r="T33" i="353"/>
  <c r="V32" i="353"/>
  <c r="U32" i="353"/>
  <c r="T32" i="353"/>
  <c r="V31" i="353"/>
  <c r="U31" i="353"/>
  <c r="T31" i="353"/>
  <c r="V30" i="353"/>
  <c r="U30" i="353"/>
  <c r="T30" i="353"/>
  <c r="V29" i="353"/>
  <c r="U29" i="353"/>
  <c r="T29" i="353"/>
  <c r="V28" i="353"/>
  <c r="U28" i="353"/>
  <c r="T28" i="353"/>
  <c r="V27" i="353"/>
  <c r="U27" i="353"/>
  <c r="T27" i="353"/>
  <c r="V26" i="353"/>
  <c r="U26" i="353"/>
  <c r="T26" i="353"/>
  <c r="V25" i="353"/>
  <c r="U25" i="353"/>
  <c r="T25" i="353"/>
  <c r="V24" i="353"/>
  <c r="U24" i="353"/>
  <c r="T24" i="353"/>
  <c r="V23" i="353"/>
  <c r="U23" i="353"/>
  <c r="T23" i="353"/>
  <c r="V22" i="353"/>
  <c r="U22" i="353"/>
  <c r="T22" i="353"/>
  <c r="V21" i="353"/>
  <c r="U21" i="353"/>
  <c r="T21" i="353"/>
  <c r="V20" i="353"/>
  <c r="U20" i="353"/>
  <c r="T20" i="353"/>
  <c r="V19" i="353"/>
  <c r="U19" i="353"/>
  <c r="T19" i="353"/>
  <c r="V18" i="353"/>
  <c r="U18" i="353"/>
  <c r="T18" i="353"/>
  <c r="V17" i="353"/>
  <c r="U17" i="353"/>
  <c r="T17" i="353"/>
  <c r="V16" i="353"/>
  <c r="U16" i="353"/>
  <c r="T16" i="353"/>
  <c r="V15" i="353"/>
  <c r="U15" i="353"/>
  <c r="T15" i="353"/>
  <c r="V14" i="353"/>
  <c r="U14" i="353"/>
  <c r="T14" i="353"/>
  <c r="G201" i="352"/>
  <c r="G199" i="352"/>
  <c r="N121" i="352"/>
  <c r="L121" i="352"/>
  <c r="S120" i="352"/>
  <c r="Q120" i="352"/>
  <c r="S119" i="352"/>
  <c r="Q119" i="352"/>
  <c r="S118" i="352"/>
  <c r="Q118" i="352"/>
  <c r="S117" i="352"/>
  <c r="Q117" i="352"/>
  <c r="S116" i="352"/>
  <c r="Q116" i="352"/>
  <c r="S115" i="352"/>
  <c r="Q115" i="352"/>
  <c r="S114" i="352"/>
  <c r="Q114" i="352"/>
  <c r="S113" i="352"/>
  <c r="Q113" i="352"/>
  <c r="S112" i="352"/>
  <c r="Q112" i="352"/>
  <c r="S111" i="352"/>
  <c r="Q111" i="352"/>
  <c r="S110" i="352"/>
  <c r="Q110" i="352"/>
  <c r="S109" i="352"/>
  <c r="Q109" i="352"/>
  <c r="S108" i="352"/>
  <c r="Q108" i="352"/>
  <c r="S107" i="352"/>
  <c r="Q107" i="352"/>
  <c r="S106" i="352"/>
  <c r="Q106" i="352"/>
  <c r="S105" i="352"/>
  <c r="Q105" i="352"/>
  <c r="S104" i="352"/>
  <c r="Q104" i="352"/>
  <c r="S103" i="352"/>
  <c r="Q103" i="352"/>
  <c r="S102" i="352"/>
  <c r="Q102" i="352"/>
  <c r="S101" i="352"/>
  <c r="Q101" i="352"/>
  <c r="S100" i="352"/>
  <c r="Q100" i="352"/>
  <c r="S99" i="352"/>
  <c r="Q99" i="352"/>
  <c r="S98" i="352"/>
  <c r="Q98" i="352"/>
  <c r="S97" i="352"/>
  <c r="Q97" i="352"/>
  <c r="S96" i="352"/>
  <c r="Q96" i="352"/>
  <c r="S95" i="352"/>
  <c r="Q95" i="352"/>
  <c r="S94" i="352"/>
  <c r="Q94" i="352"/>
  <c r="S93" i="352"/>
  <c r="Q93" i="352"/>
  <c r="S92" i="352"/>
  <c r="Q92" i="352"/>
  <c r="S91" i="352"/>
  <c r="Q91" i="352"/>
  <c r="S90" i="352"/>
  <c r="Q90" i="352"/>
  <c r="S89" i="352"/>
  <c r="Q89" i="352"/>
  <c r="S88" i="352"/>
  <c r="Q88" i="352"/>
  <c r="S87" i="352"/>
  <c r="Q87" i="352"/>
  <c r="S86" i="352"/>
  <c r="Q86" i="352"/>
  <c r="S85" i="352"/>
  <c r="Q85" i="352"/>
  <c r="S84" i="352"/>
  <c r="Q84" i="352"/>
  <c r="S83" i="352"/>
  <c r="Q83" i="352"/>
  <c r="S82" i="352"/>
  <c r="Q82" i="352"/>
  <c r="S81" i="352"/>
  <c r="Q81" i="352"/>
  <c r="S80" i="352"/>
  <c r="Q80" i="352"/>
  <c r="S79" i="352"/>
  <c r="Q79" i="352"/>
  <c r="S78" i="352"/>
  <c r="Q78" i="352"/>
  <c r="S77" i="352"/>
  <c r="Q77" i="352"/>
  <c r="S76" i="352"/>
  <c r="Q76" i="352"/>
  <c r="S75" i="352"/>
  <c r="Q75" i="352"/>
  <c r="S74" i="352"/>
  <c r="Q74" i="352"/>
  <c r="S73" i="352"/>
  <c r="Q73" i="352"/>
  <c r="S72" i="352"/>
  <c r="Q72" i="352"/>
  <c r="S71" i="352"/>
  <c r="Q71" i="352"/>
  <c r="S70" i="352"/>
  <c r="Q70" i="352"/>
  <c r="S69" i="352"/>
  <c r="Q69" i="352"/>
  <c r="S68" i="352"/>
  <c r="Q68" i="352"/>
  <c r="S67" i="352"/>
  <c r="Q67" i="352"/>
  <c r="S66" i="352"/>
  <c r="Q66" i="352"/>
  <c r="S65" i="352"/>
  <c r="Q65" i="352"/>
  <c r="S64" i="352"/>
  <c r="Q64" i="352"/>
  <c r="S63" i="352"/>
  <c r="Q63" i="352"/>
  <c r="S62" i="352"/>
  <c r="Q62" i="352"/>
  <c r="S61" i="352"/>
  <c r="Q61" i="352"/>
  <c r="S60" i="352"/>
  <c r="Q60" i="352"/>
  <c r="S59" i="352"/>
  <c r="Q59" i="352"/>
  <c r="S58" i="352"/>
  <c r="Q58" i="352"/>
  <c r="S57" i="352"/>
  <c r="Q57" i="352"/>
  <c r="S56" i="352"/>
  <c r="Q56" i="352"/>
  <c r="S55" i="352"/>
  <c r="Q55" i="352"/>
  <c r="S54" i="352"/>
  <c r="Q54" i="352"/>
  <c r="S53" i="352"/>
  <c r="Q53" i="352"/>
  <c r="S52" i="352"/>
  <c r="Q52" i="352"/>
  <c r="S51" i="352"/>
  <c r="Q51" i="352"/>
  <c r="S50" i="352"/>
  <c r="Q50" i="352"/>
  <c r="S49" i="352"/>
  <c r="Q49" i="352"/>
  <c r="S48" i="352"/>
  <c r="Q48" i="352"/>
  <c r="S47" i="352"/>
  <c r="Q47" i="352"/>
  <c r="S46" i="352"/>
  <c r="Q46" i="352"/>
  <c r="S45" i="352"/>
  <c r="Q45" i="352"/>
  <c r="S44" i="352"/>
  <c r="Q44" i="352"/>
  <c r="S43" i="352"/>
  <c r="Q43" i="352"/>
  <c r="S42" i="352"/>
  <c r="Q42" i="352"/>
  <c r="S41" i="352"/>
  <c r="Q41" i="352"/>
  <c r="S40" i="352"/>
  <c r="Q40" i="352"/>
  <c r="S39" i="352"/>
  <c r="Q39" i="352"/>
  <c r="S38" i="352"/>
  <c r="Q38" i="352"/>
  <c r="S37" i="352"/>
  <c r="Q37" i="352"/>
  <c r="S36" i="352"/>
  <c r="Q36" i="352"/>
  <c r="S35" i="352"/>
  <c r="Q35" i="352"/>
  <c r="S34" i="352"/>
  <c r="Q34" i="352"/>
  <c r="S33" i="352"/>
  <c r="Q33" i="352"/>
  <c r="S32" i="352"/>
  <c r="Q32" i="352"/>
  <c r="S31" i="352"/>
  <c r="Q31" i="352"/>
  <c r="H24" i="352"/>
  <c r="H22" i="352"/>
  <c r="S14" i="352"/>
  <c r="S12" i="352"/>
  <c r="C392" i="351"/>
  <c r="C391" i="351"/>
  <c r="C390" i="351"/>
  <c r="C358" i="351"/>
  <c r="C357" i="351"/>
  <c r="C356" i="351"/>
  <c r="C324" i="351"/>
  <c r="C323" i="351"/>
  <c r="C322" i="351"/>
  <c r="C289" i="351"/>
  <c r="C288" i="351"/>
  <c r="C287" i="351"/>
  <c r="C255" i="351"/>
  <c r="C254" i="351"/>
  <c r="C253" i="351"/>
  <c r="C221" i="351"/>
  <c r="C220" i="351"/>
  <c r="C219" i="351"/>
  <c r="C186" i="351"/>
  <c r="C185" i="351"/>
  <c r="C184" i="351"/>
  <c r="C152" i="351"/>
  <c r="C151" i="351"/>
  <c r="C150" i="351"/>
  <c r="C118" i="351"/>
  <c r="C117" i="351"/>
  <c r="C116" i="351"/>
  <c r="C83" i="351"/>
  <c r="C82" i="351"/>
  <c r="C81" i="351"/>
  <c r="C45" i="351"/>
  <c r="C43" i="351"/>
  <c r="C11" i="351"/>
  <c r="C9" i="351"/>
  <c r="H4" i="351"/>
  <c r="H3" i="351"/>
  <c r="C3" i="351"/>
  <c r="M85" i="350"/>
  <c r="M84" i="350"/>
  <c r="S33" i="350"/>
  <c r="S20" i="350"/>
  <c r="O19" i="350"/>
  <c r="M19" i="350"/>
  <c r="K19" i="350"/>
  <c r="I19" i="350"/>
  <c r="G19" i="350"/>
  <c r="Q18" i="350"/>
  <c r="Q17" i="350"/>
  <c r="Q16" i="350"/>
  <c r="G15" i="350"/>
  <c r="Q15" i="350" s="1"/>
  <c r="Q19" i="350" s="1"/>
  <c r="I14" i="350"/>
  <c r="I20" i="350" s="1"/>
  <c r="O13" i="350"/>
  <c r="O14" i="350" s="1"/>
  <c r="O20" i="350" s="1"/>
  <c r="M13" i="350"/>
  <c r="M14" i="350" s="1"/>
  <c r="M20" i="350" s="1"/>
  <c r="K13" i="350"/>
  <c r="K14" i="350" s="1"/>
  <c r="K20" i="350" s="1"/>
  <c r="I13" i="350"/>
  <c r="Q12" i="350"/>
  <c r="G11" i="350"/>
  <c r="G13" i="350" s="1"/>
  <c r="G14" i="350" s="1"/>
  <c r="G20" i="350" s="1"/>
  <c r="Q10" i="350"/>
  <c r="Q9" i="350"/>
  <c r="U3" i="350"/>
  <c r="U2" i="350"/>
  <c r="E2" i="350"/>
  <c r="S59" i="349"/>
  <c r="R59" i="349"/>
  <c r="Q59" i="349"/>
  <c r="P59" i="349"/>
  <c r="O59" i="349"/>
  <c r="N59" i="349"/>
  <c r="M59" i="349"/>
  <c r="L59" i="349"/>
  <c r="K59" i="349"/>
  <c r="J59" i="349"/>
  <c r="I59" i="349"/>
  <c r="H59" i="349"/>
  <c r="G59" i="349"/>
  <c r="F59" i="349"/>
  <c r="E59" i="349"/>
  <c r="S58" i="349"/>
  <c r="R58" i="349"/>
  <c r="Q58" i="349"/>
  <c r="P58" i="349"/>
  <c r="O58" i="349"/>
  <c r="N58" i="349"/>
  <c r="M58" i="349"/>
  <c r="L58" i="349"/>
  <c r="K58" i="349"/>
  <c r="J58" i="349"/>
  <c r="I58" i="349"/>
  <c r="H58" i="349"/>
  <c r="G58" i="349"/>
  <c r="F58" i="349"/>
  <c r="E58" i="349"/>
  <c r="S57" i="349"/>
  <c r="R57" i="349"/>
  <c r="Q57" i="349"/>
  <c r="P57" i="349"/>
  <c r="O57" i="349"/>
  <c r="N57" i="349"/>
  <c r="M57" i="349"/>
  <c r="L57" i="349"/>
  <c r="K57" i="349"/>
  <c r="J57" i="349"/>
  <c r="I57" i="349"/>
  <c r="H57" i="349"/>
  <c r="G57" i="349"/>
  <c r="F57" i="349"/>
  <c r="E57" i="349"/>
  <c r="V56" i="349"/>
  <c r="U56" i="349"/>
  <c r="T56" i="349"/>
  <c r="V55" i="349"/>
  <c r="U55" i="349"/>
  <c r="T55" i="349"/>
  <c r="V54" i="349"/>
  <c r="U54" i="349"/>
  <c r="T54" i="349"/>
  <c r="V53" i="349"/>
  <c r="U53" i="349"/>
  <c r="T53" i="349"/>
  <c r="V52" i="349"/>
  <c r="U52" i="349"/>
  <c r="T52" i="349"/>
  <c r="V51" i="349"/>
  <c r="U51" i="349"/>
  <c r="T51" i="349"/>
  <c r="V50" i="349"/>
  <c r="U50" i="349"/>
  <c r="T50" i="349"/>
  <c r="V49" i="349"/>
  <c r="U49" i="349"/>
  <c r="T49" i="349"/>
  <c r="V48" i="349"/>
  <c r="U48" i="349"/>
  <c r="T48" i="349"/>
  <c r="V47" i="349"/>
  <c r="U47" i="349"/>
  <c r="T47" i="349"/>
  <c r="V46" i="349"/>
  <c r="U46" i="349"/>
  <c r="T46" i="349"/>
  <c r="V45" i="349"/>
  <c r="U45" i="349"/>
  <c r="T45" i="349"/>
  <c r="V44" i="349"/>
  <c r="U44" i="349"/>
  <c r="T44" i="349"/>
  <c r="V43" i="349"/>
  <c r="U43" i="349"/>
  <c r="T43" i="349"/>
  <c r="V42" i="349"/>
  <c r="U42" i="349"/>
  <c r="T42" i="349"/>
  <c r="V41" i="349"/>
  <c r="U41" i="349"/>
  <c r="T41" i="349"/>
  <c r="V40" i="349"/>
  <c r="U40" i="349"/>
  <c r="T40" i="349"/>
  <c r="V39" i="349"/>
  <c r="U39" i="349"/>
  <c r="T39" i="349"/>
  <c r="V38" i="349"/>
  <c r="U38" i="349"/>
  <c r="T38" i="349"/>
  <c r="V37" i="349"/>
  <c r="U37" i="349"/>
  <c r="T37" i="349"/>
  <c r="V36" i="349"/>
  <c r="U36" i="349"/>
  <c r="T36" i="349"/>
  <c r="V35" i="349"/>
  <c r="U35" i="349"/>
  <c r="T35" i="349"/>
  <c r="V34" i="349"/>
  <c r="U34" i="349"/>
  <c r="T34" i="349"/>
  <c r="V33" i="349"/>
  <c r="U33" i="349"/>
  <c r="T33" i="349"/>
  <c r="V32" i="349"/>
  <c r="U32" i="349"/>
  <c r="T32" i="349"/>
  <c r="V31" i="349"/>
  <c r="U31" i="349"/>
  <c r="T31" i="349"/>
  <c r="V30" i="349"/>
  <c r="U30" i="349"/>
  <c r="T30" i="349"/>
  <c r="V29" i="349"/>
  <c r="U29" i="349"/>
  <c r="T29" i="349"/>
  <c r="V28" i="349"/>
  <c r="U28" i="349"/>
  <c r="T28" i="349"/>
  <c r="V27" i="349"/>
  <c r="U27" i="349"/>
  <c r="T27" i="349"/>
  <c r="V26" i="349"/>
  <c r="U26" i="349"/>
  <c r="T26" i="349"/>
  <c r="V25" i="349"/>
  <c r="U25" i="349"/>
  <c r="T25" i="349"/>
  <c r="V24" i="349"/>
  <c r="U24" i="349"/>
  <c r="T24" i="349"/>
  <c r="V23" i="349"/>
  <c r="U23" i="349"/>
  <c r="T23" i="349"/>
  <c r="V22" i="349"/>
  <c r="U22" i="349"/>
  <c r="T22" i="349"/>
  <c r="V21" i="349"/>
  <c r="U21" i="349"/>
  <c r="T21" i="349"/>
  <c r="V20" i="349"/>
  <c r="U20" i="349"/>
  <c r="T20" i="349"/>
  <c r="V19" i="349"/>
  <c r="U19" i="349"/>
  <c r="T19" i="349"/>
  <c r="V18" i="349"/>
  <c r="U18" i="349"/>
  <c r="T18" i="349"/>
  <c r="V17" i="349"/>
  <c r="U17" i="349"/>
  <c r="T17" i="349"/>
  <c r="V16" i="349"/>
  <c r="U16" i="349"/>
  <c r="T16" i="349"/>
  <c r="V15" i="349"/>
  <c r="U15" i="349"/>
  <c r="T15" i="349"/>
  <c r="V14" i="349"/>
  <c r="U14" i="349"/>
  <c r="T14" i="349"/>
  <c r="T57" i="349" s="1"/>
  <c r="G201" i="348"/>
  <c r="G199" i="348"/>
  <c r="N121" i="348"/>
  <c r="L121" i="348"/>
  <c r="S120" i="348"/>
  <c r="Q120" i="348"/>
  <c r="S119" i="348"/>
  <c r="Q119" i="348"/>
  <c r="S118" i="348"/>
  <c r="Q118" i="348"/>
  <c r="S117" i="348"/>
  <c r="Q117" i="348"/>
  <c r="S116" i="348"/>
  <c r="Q116" i="348"/>
  <c r="S115" i="348"/>
  <c r="Q115" i="348"/>
  <c r="S114" i="348"/>
  <c r="Q114" i="348"/>
  <c r="S113" i="348"/>
  <c r="Q113" i="348"/>
  <c r="S112" i="348"/>
  <c r="Q112" i="348"/>
  <c r="S111" i="348"/>
  <c r="Q111" i="348"/>
  <c r="S110" i="348"/>
  <c r="Q110" i="348"/>
  <c r="S109" i="348"/>
  <c r="Q109" i="348"/>
  <c r="S108" i="348"/>
  <c r="Q108" i="348"/>
  <c r="S107" i="348"/>
  <c r="Q107" i="348"/>
  <c r="S106" i="348"/>
  <c r="Q106" i="348"/>
  <c r="S105" i="348"/>
  <c r="Q105" i="348"/>
  <c r="S104" i="348"/>
  <c r="Q104" i="348"/>
  <c r="S103" i="348"/>
  <c r="Q103" i="348"/>
  <c r="S102" i="348"/>
  <c r="Q102" i="348"/>
  <c r="S101" i="348"/>
  <c r="Q101" i="348"/>
  <c r="S100" i="348"/>
  <c r="Q100" i="348"/>
  <c r="S99" i="348"/>
  <c r="Q99" i="348"/>
  <c r="S98" i="348"/>
  <c r="Q98" i="348"/>
  <c r="S97" i="348"/>
  <c r="Q97" i="348"/>
  <c r="S96" i="348"/>
  <c r="Q96" i="348"/>
  <c r="S95" i="348"/>
  <c r="Q95" i="348"/>
  <c r="S94" i="348"/>
  <c r="Q94" i="348"/>
  <c r="S93" i="348"/>
  <c r="Q93" i="348"/>
  <c r="S92" i="348"/>
  <c r="Q92" i="348"/>
  <c r="S91" i="348"/>
  <c r="Q91" i="348"/>
  <c r="S90" i="348"/>
  <c r="Q90" i="348"/>
  <c r="S89" i="348"/>
  <c r="Q89" i="348"/>
  <c r="S88" i="348"/>
  <c r="Q88" i="348"/>
  <c r="S87" i="348"/>
  <c r="Q87" i="348"/>
  <c r="S86" i="348"/>
  <c r="Q86" i="348"/>
  <c r="S85" i="348"/>
  <c r="Q85" i="348"/>
  <c r="S84" i="348"/>
  <c r="Q84" i="348"/>
  <c r="S83" i="348"/>
  <c r="Q83" i="348"/>
  <c r="S82" i="348"/>
  <c r="Q82" i="348"/>
  <c r="S81" i="348"/>
  <c r="Q81" i="348"/>
  <c r="S80" i="348"/>
  <c r="Q80" i="348"/>
  <c r="S79" i="348"/>
  <c r="Q79" i="348"/>
  <c r="S78" i="348"/>
  <c r="Q78" i="348"/>
  <c r="S77" i="348"/>
  <c r="Q77" i="348"/>
  <c r="S76" i="348"/>
  <c r="Q76" i="348"/>
  <c r="S75" i="348"/>
  <c r="Q75" i="348"/>
  <c r="S74" i="348"/>
  <c r="Q74" i="348"/>
  <c r="S73" i="348"/>
  <c r="Q73" i="348"/>
  <c r="S72" i="348"/>
  <c r="Q72" i="348"/>
  <c r="S71" i="348"/>
  <c r="Q71" i="348"/>
  <c r="S70" i="348"/>
  <c r="Q70" i="348"/>
  <c r="S69" i="348"/>
  <c r="Q69" i="348"/>
  <c r="S68" i="348"/>
  <c r="Q68" i="348"/>
  <c r="S67" i="348"/>
  <c r="Q67" i="348"/>
  <c r="S66" i="348"/>
  <c r="Q66" i="348"/>
  <c r="S65" i="348"/>
  <c r="Q65" i="348"/>
  <c r="S64" i="348"/>
  <c r="Q64" i="348"/>
  <c r="S63" i="348"/>
  <c r="Q63" i="348"/>
  <c r="S62" i="348"/>
  <c r="Q62" i="348"/>
  <c r="S61" i="348"/>
  <c r="Q61" i="348"/>
  <c r="S60" i="348"/>
  <c r="Q60" i="348"/>
  <c r="S59" i="348"/>
  <c r="Q59" i="348"/>
  <c r="S58" i="348"/>
  <c r="Q58" i="348"/>
  <c r="S57" i="348"/>
  <c r="Q57" i="348"/>
  <c r="S56" i="348"/>
  <c r="Q56" i="348"/>
  <c r="S55" i="348"/>
  <c r="Q55" i="348"/>
  <c r="S54" i="348"/>
  <c r="Q54" i="348"/>
  <c r="S53" i="348"/>
  <c r="Q53" i="348"/>
  <c r="S52" i="348"/>
  <c r="Q52" i="348"/>
  <c r="S51" i="348"/>
  <c r="Q51" i="348"/>
  <c r="S50" i="348"/>
  <c r="Q50" i="348"/>
  <c r="S49" i="348"/>
  <c r="Q49" i="348"/>
  <c r="S48" i="348"/>
  <c r="Q48" i="348"/>
  <c r="S47" i="348"/>
  <c r="Q47" i="348"/>
  <c r="S46" i="348"/>
  <c r="Q46" i="348"/>
  <c r="S45" i="348"/>
  <c r="Q45" i="348"/>
  <c r="S44" i="348"/>
  <c r="Q44" i="348"/>
  <c r="S43" i="348"/>
  <c r="Q43" i="348"/>
  <c r="S42" i="348"/>
  <c r="Q42" i="348"/>
  <c r="S41" i="348"/>
  <c r="Q41" i="348"/>
  <c r="S40" i="348"/>
  <c r="Q40" i="348"/>
  <c r="S39" i="348"/>
  <c r="Q39" i="348"/>
  <c r="S38" i="348"/>
  <c r="Q38" i="348"/>
  <c r="S37" i="348"/>
  <c r="Q37" i="348"/>
  <c r="S36" i="348"/>
  <c r="Q36" i="348"/>
  <c r="S35" i="348"/>
  <c r="Q35" i="348"/>
  <c r="S34" i="348"/>
  <c r="Q34" i="348"/>
  <c r="S33" i="348"/>
  <c r="Q33" i="348"/>
  <c r="S32" i="348"/>
  <c r="Q32" i="348"/>
  <c r="S31" i="348"/>
  <c r="Q31" i="348"/>
  <c r="H24" i="348"/>
  <c r="H22" i="348"/>
  <c r="S14" i="348"/>
  <c r="S12" i="348"/>
  <c r="C392" i="347"/>
  <c r="C391" i="347"/>
  <c r="C390" i="347"/>
  <c r="C358" i="347"/>
  <c r="C357" i="347"/>
  <c r="C356" i="347"/>
  <c r="C324" i="347"/>
  <c r="C323" i="347"/>
  <c r="C322" i="347"/>
  <c r="C289" i="347"/>
  <c r="C288" i="347"/>
  <c r="C287" i="347"/>
  <c r="C255" i="347"/>
  <c r="C254" i="347"/>
  <c r="C253" i="347"/>
  <c r="C221" i="347"/>
  <c r="C220" i="347"/>
  <c r="C219" i="347"/>
  <c r="C186" i="347"/>
  <c r="C185" i="347"/>
  <c r="C184" i="347"/>
  <c r="C152" i="347"/>
  <c r="C151" i="347"/>
  <c r="C150" i="347"/>
  <c r="C118" i="347"/>
  <c r="C117" i="347"/>
  <c r="C116" i="347"/>
  <c r="C83" i="347"/>
  <c r="C82" i="347"/>
  <c r="C81" i="347"/>
  <c r="C45" i="347"/>
  <c r="C43" i="347"/>
  <c r="C11" i="347"/>
  <c r="C9" i="347"/>
  <c r="H4" i="347"/>
  <c r="H3" i="347"/>
  <c r="C3" i="347"/>
  <c r="M85" i="346"/>
  <c r="M84" i="346"/>
  <c r="S33" i="346"/>
  <c r="S20" i="346"/>
  <c r="O19" i="346"/>
  <c r="M19" i="346"/>
  <c r="K19" i="346"/>
  <c r="I19" i="346"/>
  <c r="G19" i="346"/>
  <c r="Q18" i="346"/>
  <c r="Q17" i="346"/>
  <c r="Q16" i="346"/>
  <c r="G15" i="346"/>
  <c r="Q15" i="346" s="1"/>
  <c r="Q19" i="346" s="1"/>
  <c r="I14" i="346"/>
  <c r="I20" i="346" s="1"/>
  <c r="O13" i="346"/>
  <c r="O14" i="346" s="1"/>
  <c r="O20" i="346" s="1"/>
  <c r="M13" i="346"/>
  <c r="M14" i="346" s="1"/>
  <c r="M20" i="346" s="1"/>
  <c r="K13" i="346"/>
  <c r="K14" i="346" s="1"/>
  <c r="K20" i="346" s="1"/>
  <c r="I13" i="346"/>
  <c r="Q12" i="346"/>
  <c r="Q11" i="346"/>
  <c r="Q13" i="346" s="1"/>
  <c r="G11" i="346"/>
  <c r="G13" i="346" s="1"/>
  <c r="G14" i="346" s="1"/>
  <c r="G20" i="346" s="1"/>
  <c r="Q10" i="346"/>
  <c r="Q9" i="346"/>
  <c r="U3" i="346"/>
  <c r="U2" i="346"/>
  <c r="E2" i="346"/>
  <c r="K58" i="345"/>
  <c r="S57" i="345"/>
  <c r="S59" i="345" s="1"/>
  <c r="R57" i="345"/>
  <c r="R59" i="345" s="1"/>
  <c r="Q57" i="345"/>
  <c r="Q59" i="345" s="1"/>
  <c r="P57" i="345"/>
  <c r="P59" i="345" s="1"/>
  <c r="O57" i="345"/>
  <c r="O59" i="345" s="1"/>
  <c r="N57" i="345"/>
  <c r="N59" i="345" s="1"/>
  <c r="M57" i="345"/>
  <c r="M59" i="345" s="1"/>
  <c r="L57" i="345"/>
  <c r="L59" i="345" s="1"/>
  <c r="K57" i="345"/>
  <c r="K59" i="345" s="1"/>
  <c r="J57" i="345"/>
  <c r="J58" i="345" s="1"/>
  <c r="I57" i="345"/>
  <c r="I58" i="345" s="1"/>
  <c r="H57" i="345"/>
  <c r="H58" i="345" s="1"/>
  <c r="G57" i="345"/>
  <c r="G59" i="345" s="1"/>
  <c r="F57" i="345"/>
  <c r="F59" i="345" s="1"/>
  <c r="E57" i="345"/>
  <c r="E59" i="345" s="1"/>
  <c r="V56" i="345"/>
  <c r="U56" i="345"/>
  <c r="T56" i="345" s="1"/>
  <c r="V55" i="345"/>
  <c r="U55" i="345"/>
  <c r="T55" i="345" s="1"/>
  <c r="V54" i="345"/>
  <c r="U54" i="345"/>
  <c r="T54" i="345" s="1"/>
  <c r="V53" i="345"/>
  <c r="U53" i="345"/>
  <c r="T53" i="345" s="1"/>
  <c r="V52" i="345"/>
  <c r="U52" i="345"/>
  <c r="T52" i="345" s="1"/>
  <c r="V51" i="345"/>
  <c r="U51" i="345"/>
  <c r="T51" i="345" s="1"/>
  <c r="V50" i="345"/>
  <c r="U50" i="345"/>
  <c r="T50" i="345" s="1"/>
  <c r="V49" i="345"/>
  <c r="U49" i="345"/>
  <c r="T49" i="345" s="1"/>
  <c r="V48" i="345"/>
  <c r="U48" i="345"/>
  <c r="T48" i="345" s="1"/>
  <c r="V47" i="345"/>
  <c r="U47" i="345"/>
  <c r="T47" i="345" s="1"/>
  <c r="V46" i="345"/>
  <c r="U46" i="345"/>
  <c r="T46" i="345" s="1"/>
  <c r="V45" i="345"/>
  <c r="U45" i="345"/>
  <c r="T45" i="345" s="1"/>
  <c r="V44" i="345"/>
  <c r="U44" i="345"/>
  <c r="T44" i="345" s="1"/>
  <c r="V43" i="345"/>
  <c r="U43" i="345"/>
  <c r="T43" i="345" s="1"/>
  <c r="V42" i="345"/>
  <c r="U42" i="345"/>
  <c r="T42" i="345" s="1"/>
  <c r="V41" i="345"/>
  <c r="U41" i="345"/>
  <c r="T41" i="345" s="1"/>
  <c r="V40" i="345"/>
  <c r="U40" i="345"/>
  <c r="T40" i="345" s="1"/>
  <c r="V39" i="345"/>
  <c r="U39" i="345"/>
  <c r="T39" i="345" s="1"/>
  <c r="V38" i="345"/>
  <c r="U38" i="345"/>
  <c r="T38" i="345" s="1"/>
  <c r="V37" i="345"/>
  <c r="U37" i="345"/>
  <c r="T37" i="345" s="1"/>
  <c r="V36" i="345"/>
  <c r="U36" i="345"/>
  <c r="T36" i="345" s="1"/>
  <c r="V35" i="345"/>
  <c r="U35" i="345"/>
  <c r="T35" i="345" s="1"/>
  <c r="V34" i="345"/>
  <c r="U34" i="345"/>
  <c r="T34" i="345" s="1"/>
  <c r="V33" i="345"/>
  <c r="U33" i="345"/>
  <c r="T33" i="345" s="1"/>
  <c r="V32" i="345"/>
  <c r="U32" i="345"/>
  <c r="T32" i="345" s="1"/>
  <c r="V31" i="345"/>
  <c r="U31" i="345"/>
  <c r="T31" i="345" s="1"/>
  <c r="V30" i="345"/>
  <c r="U30" i="345"/>
  <c r="T30" i="345" s="1"/>
  <c r="V29" i="345"/>
  <c r="U29" i="345"/>
  <c r="T29" i="345" s="1"/>
  <c r="V28" i="345"/>
  <c r="U28" i="345"/>
  <c r="T28" i="345" s="1"/>
  <c r="V27" i="345"/>
  <c r="U27" i="345"/>
  <c r="T27" i="345" s="1"/>
  <c r="V26" i="345"/>
  <c r="U26" i="345"/>
  <c r="T26" i="345" s="1"/>
  <c r="V25" i="345"/>
  <c r="U25" i="345"/>
  <c r="T25" i="345" s="1"/>
  <c r="V24" i="345"/>
  <c r="U24" i="345"/>
  <c r="T24" i="345" s="1"/>
  <c r="V23" i="345"/>
  <c r="U23" i="345"/>
  <c r="T23" i="345" s="1"/>
  <c r="V22" i="345"/>
  <c r="U22" i="345"/>
  <c r="T22" i="345" s="1"/>
  <c r="V21" i="345"/>
  <c r="U21" i="345"/>
  <c r="T21" i="345" s="1"/>
  <c r="V20" i="345"/>
  <c r="U20" i="345"/>
  <c r="T20" i="345" s="1"/>
  <c r="V19" i="345"/>
  <c r="U19" i="345"/>
  <c r="T19" i="345" s="1"/>
  <c r="V18" i="345"/>
  <c r="U18" i="345"/>
  <c r="T18" i="345" s="1"/>
  <c r="V17" i="345"/>
  <c r="U17" i="345"/>
  <c r="T17" i="345" s="1"/>
  <c r="V16" i="345"/>
  <c r="U16" i="345"/>
  <c r="T16" i="345" s="1"/>
  <c r="V15" i="345"/>
  <c r="U15" i="345"/>
  <c r="T15" i="345" s="1"/>
  <c r="V14" i="345"/>
  <c r="U14" i="345"/>
  <c r="T14" i="345" s="1"/>
  <c r="G201" i="344"/>
  <c r="G199" i="344"/>
  <c r="L121" i="344"/>
  <c r="S120" i="344"/>
  <c r="Q120" i="344"/>
  <c r="S119" i="344"/>
  <c r="Q119" i="344"/>
  <c r="S118" i="344"/>
  <c r="Q118" i="344"/>
  <c r="S117" i="344"/>
  <c r="Q117" i="344"/>
  <c r="S116" i="344"/>
  <c r="Q116" i="344"/>
  <c r="S115" i="344"/>
  <c r="Q115" i="344"/>
  <c r="S114" i="344"/>
  <c r="Q114" i="344"/>
  <c r="S113" i="344"/>
  <c r="Q113" i="344"/>
  <c r="S112" i="344"/>
  <c r="Q112" i="344"/>
  <c r="S111" i="344"/>
  <c r="Q111" i="344"/>
  <c r="S110" i="344"/>
  <c r="Q110" i="344"/>
  <c r="S109" i="344"/>
  <c r="Q109" i="344"/>
  <c r="S108" i="344"/>
  <c r="Q108" i="344"/>
  <c r="S107" i="344"/>
  <c r="Q107" i="344"/>
  <c r="S106" i="344"/>
  <c r="Q106" i="344"/>
  <c r="S105" i="344"/>
  <c r="Q105" i="344"/>
  <c r="S104" i="344"/>
  <c r="Q104" i="344"/>
  <c r="S103" i="344"/>
  <c r="Q103" i="344"/>
  <c r="S102" i="344"/>
  <c r="Q102" i="344"/>
  <c r="S101" i="344"/>
  <c r="Q101" i="344"/>
  <c r="S100" i="344"/>
  <c r="Q100" i="344"/>
  <c r="S99" i="344"/>
  <c r="Q99" i="344"/>
  <c r="S98" i="344"/>
  <c r="Q98" i="344"/>
  <c r="S97" i="344"/>
  <c r="Q97" i="344"/>
  <c r="S96" i="344"/>
  <c r="Q96" i="344"/>
  <c r="S95" i="344"/>
  <c r="Q95" i="344"/>
  <c r="S94" i="344"/>
  <c r="Q94" i="344"/>
  <c r="S93" i="344"/>
  <c r="Q93" i="344"/>
  <c r="S92" i="344"/>
  <c r="Q92" i="344"/>
  <c r="S91" i="344"/>
  <c r="Q91" i="344"/>
  <c r="S90" i="344"/>
  <c r="Q90" i="344"/>
  <c r="S89" i="344"/>
  <c r="Q89" i="344"/>
  <c r="S88" i="344"/>
  <c r="Q88" i="344"/>
  <c r="S87" i="344"/>
  <c r="Q87" i="344"/>
  <c r="S86" i="344"/>
  <c r="Q86" i="344"/>
  <c r="S85" i="344"/>
  <c r="Q85" i="344"/>
  <c r="S84" i="344"/>
  <c r="Q84" i="344"/>
  <c r="S83" i="344"/>
  <c r="Q83" i="344"/>
  <c r="S82" i="344"/>
  <c r="Q82" i="344"/>
  <c r="S81" i="344"/>
  <c r="Q81" i="344"/>
  <c r="S80" i="344"/>
  <c r="Q80" i="344"/>
  <c r="S79" i="344"/>
  <c r="Q79" i="344"/>
  <c r="S78" i="344"/>
  <c r="Q78" i="344"/>
  <c r="S77" i="344"/>
  <c r="Q77" i="344"/>
  <c r="S76" i="344"/>
  <c r="Q76" i="344"/>
  <c r="S75" i="344"/>
  <c r="Q75" i="344"/>
  <c r="S74" i="344"/>
  <c r="Q74" i="344"/>
  <c r="S73" i="344"/>
  <c r="Q73" i="344"/>
  <c r="S72" i="344"/>
  <c r="Q72" i="344"/>
  <c r="S71" i="344"/>
  <c r="Q71" i="344"/>
  <c r="S70" i="344"/>
  <c r="Q70" i="344"/>
  <c r="S69" i="344"/>
  <c r="Q69" i="344"/>
  <c r="S68" i="344"/>
  <c r="Q68" i="344"/>
  <c r="S67" i="344"/>
  <c r="Q67" i="344"/>
  <c r="S66" i="344"/>
  <c r="Q66" i="344"/>
  <c r="S65" i="344"/>
  <c r="Q65" i="344"/>
  <c r="S64" i="344"/>
  <c r="Q64" i="344"/>
  <c r="S63" i="344"/>
  <c r="Q63" i="344"/>
  <c r="S62" i="344"/>
  <c r="Q62" i="344"/>
  <c r="S61" i="344"/>
  <c r="Q61" i="344"/>
  <c r="S60" i="344"/>
  <c r="Q60" i="344"/>
  <c r="S59" i="344"/>
  <c r="Q59" i="344"/>
  <c r="S58" i="344"/>
  <c r="Q58" i="344"/>
  <c r="S57" i="344"/>
  <c r="Q57" i="344"/>
  <c r="S56" i="344"/>
  <c r="Q56" i="344"/>
  <c r="S55" i="344"/>
  <c r="Q55" i="344"/>
  <c r="S54" i="344"/>
  <c r="Q54" i="344"/>
  <c r="S53" i="344"/>
  <c r="Q53" i="344"/>
  <c r="S52" i="344"/>
  <c r="Q52" i="344"/>
  <c r="S51" i="344"/>
  <c r="Q51" i="344"/>
  <c r="S50" i="344"/>
  <c r="Q50" i="344"/>
  <c r="S49" i="344"/>
  <c r="Q49" i="344"/>
  <c r="S48" i="344"/>
  <c r="Q48" i="344"/>
  <c r="S47" i="344"/>
  <c r="Q47" i="344"/>
  <c r="S46" i="344"/>
  <c r="Q46" i="344"/>
  <c r="S45" i="344"/>
  <c r="Q45" i="344"/>
  <c r="S44" i="344"/>
  <c r="Q44" i="344"/>
  <c r="S43" i="344"/>
  <c r="Q43" i="344"/>
  <c r="S42" i="344"/>
  <c r="Q42" i="344"/>
  <c r="S41" i="344"/>
  <c r="Q41" i="344"/>
  <c r="S40" i="344"/>
  <c r="Q40" i="344"/>
  <c r="S39" i="344"/>
  <c r="Q39" i="344"/>
  <c r="S38" i="344"/>
  <c r="Q38" i="344"/>
  <c r="S37" i="344"/>
  <c r="Q37" i="344"/>
  <c r="S36" i="344"/>
  <c r="Q36" i="344"/>
  <c r="S35" i="344"/>
  <c r="Q35" i="344"/>
  <c r="S34" i="344"/>
  <c r="Q34" i="344"/>
  <c r="S33" i="344"/>
  <c r="Q33" i="344"/>
  <c r="S32" i="344"/>
  <c r="Q32" i="344"/>
  <c r="S31" i="344"/>
  <c r="Q31" i="344"/>
  <c r="H24" i="344"/>
  <c r="H22" i="344"/>
  <c r="C392" i="126"/>
  <c r="C391" i="126"/>
  <c r="C358" i="126"/>
  <c r="C357" i="126"/>
  <c r="C324" i="126"/>
  <c r="C323" i="126"/>
  <c r="C289" i="126"/>
  <c r="C288" i="126"/>
  <c r="C255" i="126"/>
  <c r="C254" i="126"/>
  <c r="C221" i="126"/>
  <c r="C220" i="126"/>
  <c r="C186" i="126"/>
  <c r="C185" i="126"/>
  <c r="C152" i="126"/>
  <c r="C151" i="126"/>
  <c r="C118" i="126"/>
  <c r="C117" i="126"/>
  <c r="C83" i="126"/>
  <c r="C82" i="126"/>
  <c r="C45" i="126"/>
  <c r="C11" i="126"/>
  <c r="H4" i="126"/>
  <c r="H3" i="126"/>
  <c r="C3" i="126"/>
  <c r="U2" i="21"/>
  <c r="U3" i="21"/>
  <c r="E2" i="21"/>
  <c r="T57" i="357" l="1"/>
  <c r="N121" i="356" s="1"/>
  <c r="L58" i="357"/>
  <c r="S14" i="356"/>
  <c r="E58" i="357"/>
  <c r="S12" i="356" s="1"/>
  <c r="F58" i="357"/>
  <c r="S33" i="358"/>
  <c r="Q11" i="358"/>
  <c r="Q13" i="358" s="1"/>
  <c r="S33" i="354"/>
  <c r="Q11" i="354"/>
  <c r="Q13" i="354" s="1"/>
  <c r="Q11" i="350"/>
  <c r="Q13" i="350" s="1"/>
  <c r="T57" i="345"/>
  <c r="N121" i="344" s="1"/>
  <c r="L58" i="345"/>
  <c r="M58" i="345"/>
  <c r="N58" i="345"/>
  <c r="I59" i="345"/>
  <c r="J59" i="345"/>
  <c r="Q14" i="346"/>
  <c r="Q20" i="346" s="1"/>
  <c r="S35" i="346"/>
  <c r="V35" i="346" s="1"/>
  <c r="V34" i="346"/>
  <c r="V32" i="346"/>
  <c r="V33" i="346"/>
  <c r="H59" i="345"/>
  <c r="S14" i="344" s="1"/>
  <c r="O58" i="345"/>
  <c r="P58" i="345"/>
  <c r="E58" i="345"/>
  <c r="S12" i="344" s="1"/>
  <c r="Q58" i="345"/>
  <c r="F58" i="345"/>
  <c r="R58" i="345"/>
  <c r="G58" i="345"/>
  <c r="S58" i="345"/>
  <c r="V33" i="358" l="1"/>
  <c r="S35" i="358"/>
  <c r="V35" i="358" s="1"/>
  <c r="V34" i="358"/>
  <c r="V32" i="358"/>
  <c r="Q14" i="358"/>
  <c r="Q20" i="358" s="1"/>
  <c r="S35" i="354"/>
  <c r="V35" i="354" s="1"/>
  <c r="V34" i="354"/>
  <c r="V32" i="354"/>
  <c r="V33" i="354"/>
  <c r="Q14" i="354"/>
  <c r="Q20" i="354" s="1"/>
  <c r="Q14" i="350"/>
  <c r="Q20" i="350" s="1"/>
  <c r="S35" i="350"/>
  <c r="V35" i="350" s="1"/>
  <c r="V34" i="350"/>
  <c r="V33" i="350"/>
  <c r="V32" i="350"/>
  <c r="G201" i="185" l="1"/>
  <c r="G199" i="185"/>
  <c r="C290" i="277" l="1"/>
  <c r="C288" i="277"/>
  <c r="C287" i="277"/>
  <c r="C286" i="277"/>
  <c r="C285" i="277"/>
  <c r="C284" i="277"/>
  <c r="C283" i="277"/>
  <c r="C282" i="277"/>
  <c r="C281" i="277"/>
  <c r="C280" i="277"/>
  <c r="C278" i="277"/>
  <c r="C277" i="277"/>
  <c r="F273" i="277"/>
  <c r="D273" i="277"/>
  <c r="H271" i="277"/>
  <c r="H270" i="277"/>
  <c r="C271" i="277"/>
  <c r="C270" i="277"/>
  <c r="C261" i="277"/>
  <c r="C259" i="277"/>
  <c r="C258" i="277"/>
  <c r="C257" i="277"/>
  <c r="C256" i="277"/>
  <c r="C255" i="277"/>
  <c r="C254" i="277"/>
  <c r="C253" i="277"/>
  <c r="C252" i="277"/>
  <c r="C251" i="277"/>
  <c r="C249" i="277"/>
  <c r="C248" i="277"/>
  <c r="F244" i="277"/>
  <c r="D244" i="277"/>
  <c r="H242" i="277"/>
  <c r="H241" i="277"/>
  <c r="C242" i="277"/>
  <c r="C241" i="277"/>
  <c r="C232" i="277"/>
  <c r="C230" i="277"/>
  <c r="C229" i="277"/>
  <c r="C228" i="277"/>
  <c r="C227" i="277"/>
  <c r="C226" i="277"/>
  <c r="C225" i="277"/>
  <c r="C224" i="277"/>
  <c r="C223" i="277"/>
  <c r="C222" i="277"/>
  <c r="C220" i="277"/>
  <c r="C219" i="277"/>
  <c r="F215" i="277"/>
  <c r="D215" i="277"/>
  <c r="H212" i="277"/>
  <c r="H213" i="277"/>
  <c r="C213" i="277"/>
  <c r="C212" i="277"/>
  <c r="C203" i="277"/>
  <c r="C202" i="277"/>
  <c r="C201" i="277"/>
  <c r="C200" i="277"/>
  <c r="C199" i="277"/>
  <c r="C198" i="277"/>
  <c r="C197" i="277"/>
  <c r="C196" i="277"/>
  <c r="C195" i="277"/>
  <c r="C194" i="277"/>
  <c r="C193" i="277"/>
  <c r="C191" i="277"/>
  <c r="C190" i="277"/>
  <c r="F186" i="277"/>
  <c r="D186" i="277"/>
  <c r="C184" i="277"/>
  <c r="H184" i="277"/>
  <c r="H183" i="277"/>
  <c r="C183" i="277"/>
  <c r="C174" i="277" l="1"/>
  <c r="C172" i="277"/>
  <c r="C171" i="277"/>
  <c r="C170" i="277"/>
  <c r="C169" i="277"/>
  <c r="C168" i="277"/>
  <c r="C166" i="277"/>
  <c r="C165" i="277"/>
  <c r="C164" i="277"/>
  <c r="C162" i="277"/>
  <c r="C161" i="277"/>
  <c r="F157" i="277"/>
  <c r="D157" i="277"/>
  <c r="C155" i="277"/>
  <c r="H155" i="277"/>
  <c r="H154" i="277"/>
  <c r="C154" i="277"/>
  <c r="C269" i="277"/>
  <c r="C240" i="277"/>
  <c r="C211" i="277"/>
  <c r="C182" i="277"/>
  <c r="C153" i="277"/>
  <c r="C268" i="277"/>
  <c r="A265" i="277" s="1"/>
  <c r="C239" i="277"/>
  <c r="A236" i="277" s="1"/>
  <c r="C210" i="277"/>
  <c r="A207" i="277" s="1"/>
  <c r="C181" i="277"/>
  <c r="A178" i="277" s="1"/>
  <c r="C152" i="277"/>
  <c r="A149" i="277" s="1"/>
  <c r="C289" i="277"/>
  <c r="H273" i="277"/>
  <c r="C267" i="277"/>
  <c r="A264" i="277" s="1"/>
  <c r="C260" i="277"/>
  <c r="H244" i="277"/>
  <c r="C238" i="277"/>
  <c r="A235" i="277" s="1"/>
  <c r="C231" i="277"/>
  <c r="H215" i="277"/>
  <c r="C209" i="277"/>
  <c r="A206" i="277" s="1"/>
  <c r="H186" i="277"/>
  <c r="C180" i="277"/>
  <c r="A177" i="277" s="1"/>
  <c r="C173" i="277"/>
  <c r="C167" i="277"/>
  <c r="C151" i="277"/>
  <c r="A148" i="277" s="1"/>
  <c r="H157" i="277" l="1"/>
  <c r="C124" i="277"/>
  <c r="C95" i="277"/>
  <c r="C66" i="277"/>
  <c r="C37" i="277"/>
  <c r="C8" i="277"/>
  <c r="C123" i="277" l="1"/>
  <c r="A120" i="277" s="1"/>
  <c r="C94" i="277"/>
  <c r="C65" i="277"/>
  <c r="C36" i="277"/>
  <c r="C7" i="277"/>
  <c r="C145" i="277" l="1"/>
  <c r="C144" i="277"/>
  <c r="C143" i="277"/>
  <c r="C142" i="277"/>
  <c r="C141" i="277"/>
  <c r="C140" i="277"/>
  <c r="C139" i="277"/>
  <c r="C138" i="277"/>
  <c r="C137" i="277"/>
  <c r="C136" i="277"/>
  <c r="C135" i="277"/>
  <c r="C133" i="277"/>
  <c r="C132" i="277"/>
  <c r="F128" i="277"/>
  <c r="D128" i="277"/>
  <c r="H126" i="277"/>
  <c r="H125" i="277"/>
  <c r="C126" i="277"/>
  <c r="C125" i="277"/>
  <c r="C116" i="277"/>
  <c r="C28" i="277"/>
  <c r="C57" i="277"/>
  <c r="C115" i="277"/>
  <c r="C114" i="277"/>
  <c r="C113" i="277"/>
  <c r="C112" i="277"/>
  <c r="C111" i="277"/>
  <c r="C110" i="277"/>
  <c r="C109" i="277"/>
  <c r="C108" i="277"/>
  <c r="C107" i="277"/>
  <c r="C106" i="277"/>
  <c r="C104" i="277"/>
  <c r="C103" i="277"/>
  <c r="F99" i="277"/>
  <c r="D99" i="277"/>
  <c r="H97" i="277"/>
  <c r="H96" i="277"/>
  <c r="C97" i="277"/>
  <c r="C96" i="277"/>
  <c r="C87" i="277"/>
  <c r="C86" i="277"/>
  <c r="C85" i="277"/>
  <c r="C84" i="277"/>
  <c r="C83" i="277"/>
  <c r="C82" i="277"/>
  <c r="C81" i="277"/>
  <c r="C80" i="277"/>
  <c r="C79" i="277"/>
  <c r="C78" i="277"/>
  <c r="C77" i="277"/>
  <c r="C75" i="277"/>
  <c r="C74" i="277"/>
  <c r="F70" i="277"/>
  <c r="D41" i="277"/>
  <c r="D70" i="277"/>
  <c r="H68" i="277"/>
  <c r="H67" i="277"/>
  <c r="C68" i="277"/>
  <c r="C67" i="277"/>
  <c r="C38" i="277"/>
  <c r="C58" i="277"/>
  <c r="C56" i="277"/>
  <c r="C55" i="277"/>
  <c r="C54" i="277"/>
  <c r="C53" i="277"/>
  <c r="C52" i="277"/>
  <c r="C51" i="277"/>
  <c r="C50" i="277"/>
  <c r="C49" i="277"/>
  <c r="C48" i="277"/>
  <c r="C46" i="277"/>
  <c r="C45" i="277" l="1"/>
  <c r="F41" i="277"/>
  <c r="H39" i="277"/>
  <c r="H38" i="277"/>
  <c r="C39" i="277"/>
  <c r="C122" i="277" l="1"/>
  <c r="C93" i="277"/>
  <c r="C64" i="277"/>
  <c r="C6" i="277"/>
  <c r="C35" i="277"/>
  <c r="A33" i="277"/>
  <c r="C29" i="277"/>
  <c r="C27" i="277"/>
  <c r="C26" i="277"/>
  <c r="C25" i="277"/>
  <c r="C24" i="277"/>
  <c r="C23" i="277"/>
  <c r="C22" i="277"/>
  <c r="C21" i="277"/>
  <c r="C20" i="277"/>
  <c r="C19" i="277" l="1"/>
  <c r="C17" i="277"/>
  <c r="C16" i="277"/>
  <c r="H10" i="277"/>
  <c r="H9" i="277"/>
  <c r="C10" i="277"/>
  <c r="C9" i="277"/>
  <c r="A4" i="277"/>
  <c r="A3" i="277"/>
  <c r="Q82" i="185"/>
  <c r="H128" i="277"/>
  <c r="A119" i="277"/>
  <c r="H99" i="277"/>
  <c r="A91" i="277"/>
  <c r="A90" i="277"/>
  <c r="H70" i="277"/>
  <c r="A62" i="277"/>
  <c r="A61" i="277"/>
  <c r="H41" i="277"/>
  <c r="A32" i="277"/>
  <c r="S120" i="185" l="1"/>
  <c r="Q120" i="185"/>
  <c r="S119" i="185"/>
  <c r="Q119" i="185"/>
  <c r="S118" i="185"/>
  <c r="Q118" i="185"/>
  <c r="S117" i="185"/>
  <c r="Q117" i="185"/>
  <c r="S116" i="185"/>
  <c r="Q116" i="185"/>
  <c r="S115" i="185"/>
  <c r="Q115" i="185"/>
  <c r="S114" i="185"/>
  <c r="Q114" i="185"/>
  <c r="S113" i="185"/>
  <c r="Q113" i="185"/>
  <c r="S112" i="185"/>
  <c r="Q112" i="185"/>
  <c r="S111" i="185"/>
  <c r="Q111" i="185"/>
  <c r="S110" i="185"/>
  <c r="Q110" i="185"/>
  <c r="S109" i="185"/>
  <c r="Q109" i="185"/>
  <c r="S108" i="185"/>
  <c r="Q108" i="185"/>
  <c r="S107" i="185"/>
  <c r="Q107" i="185"/>
  <c r="S106" i="185"/>
  <c r="Q106" i="185"/>
  <c r="S105" i="185"/>
  <c r="Q105" i="185"/>
  <c r="S104" i="185"/>
  <c r="Q104" i="185"/>
  <c r="S103" i="185"/>
  <c r="Q103" i="185"/>
  <c r="S102" i="185"/>
  <c r="Q102" i="185"/>
  <c r="S101" i="185"/>
  <c r="Q101" i="185"/>
  <c r="S100" i="185"/>
  <c r="Q100" i="185"/>
  <c r="S99" i="185"/>
  <c r="Q99" i="185"/>
  <c r="S98" i="185"/>
  <c r="Q98" i="185"/>
  <c r="S97" i="185"/>
  <c r="Q97" i="185"/>
  <c r="S96" i="185"/>
  <c r="Q96" i="185"/>
  <c r="S95" i="185"/>
  <c r="Q95" i="185"/>
  <c r="S94" i="185"/>
  <c r="Q94" i="185"/>
  <c r="S93" i="185"/>
  <c r="Q93" i="185"/>
  <c r="S92" i="185"/>
  <c r="Q92" i="185"/>
  <c r="S91" i="185"/>
  <c r="Q91" i="185"/>
  <c r="S90" i="185"/>
  <c r="Q90" i="185"/>
  <c r="S89" i="185"/>
  <c r="Q89" i="185"/>
  <c r="S88" i="185"/>
  <c r="Q88" i="185"/>
  <c r="S87" i="185"/>
  <c r="Q87" i="185"/>
  <c r="S86" i="185"/>
  <c r="Q86" i="185"/>
  <c r="S85" i="185"/>
  <c r="Q85" i="185"/>
  <c r="S84" i="185"/>
  <c r="Q84" i="185"/>
  <c r="S83" i="185"/>
  <c r="Q83" i="185"/>
  <c r="S82" i="185"/>
  <c r="S81" i="185"/>
  <c r="Q81" i="185"/>
  <c r="S80" i="185"/>
  <c r="Q80" i="185"/>
  <c r="S79" i="185"/>
  <c r="Q79" i="185"/>
  <c r="S78" i="185"/>
  <c r="Q78" i="185"/>
  <c r="S77" i="185"/>
  <c r="Q77" i="185"/>
  <c r="S76" i="185"/>
  <c r="Q76" i="185"/>
  <c r="S75" i="185"/>
  <c r="Q75" i="185"/>
  <c r="S74" i="185"/>
  <c r="Q74" i="185"/>
  <c r="S73" i="185"/>
  <c r="Q73" i="185"/>
  <c r="S72" i="185"/>
  <c r="Q72" i="185"/>
  <c r="S71" i="185"/>
  <c r="Q71" i="185"/>
  <c r="S70" i="185"/>
  <c r="Q70" i="185"/>
  <c r="S69" i="185"/>
  <c r="Q69" i="185"/>
  <c r="S68" i="185"/>
  <c r="Q68" i="185"/>
  <c r="S67" i="185"/>
  <c r="Q67" i="185"/>
  <c r="S66" i="185"/>
  <c r="Q66" i="185"/>
  <c r="S65" i="185"/>
  <c r="Q65" i="185"/>
  <c r="S64" i="185"/>
  <c r="Q64" i="185"/>
  <c r="S63" i="185"/>
  <c r="Q63" i="185"/>
  <c r="S62" i="185"/>
  <c r="Q62" i="185"/>
  <c r="S61" i="185"/>
  <c r="Q61" i="185"/>
  <c r="S60" i="185"/>
  <c r="Q60" i="185"/>
  <c r="S59" i="185"/>
  <c r="Q59" i="185"/>
  <c r="S58" i="185"/>
  <c r="Q58" i="185"/>
  <c r="S57" i="185"/>
  <c r="Q57" i="185"/>
  <c r="S56" i="185"/>
  <c r="Q56" i="185"/>
  <c r="S55" i="185"/>
  <c r="Q55" i="185"/>
  <c r="S54" i="185"/>
  <c r="Q54" i="185"/>
  <c r="S53" i="185"/>
  <c r="Q53" i="185"/>
  <c r="S52" i="185"/>
  <c r="Q52" i="185"/>
  <c r="S51" i="185"/>
  <c r="Q51" i="185"/>
  <c r="S50" i="185"/>
  <c r="Q50" i="185"/>
  <c r="S49" i="185"/>
  <c r="Q49" i="185"/>
  <c r="S48" i="185"/>
  <c r="Q48" i="185"/>
  <c r="S47" i="185"/>
  <c r="Q47" i="185"/>
  <c r="S46" i="185"/>
  <c r="Q46" i="185"/>
  <c r="S45" i="185"/>
  <c r="Q45" i="185"/>
  <c r="S44" i="185"/>
  <c r="Q44" i="185"/>
  <c r="S43" i="185"/>
  <c r="Q43" i="185"/>
  <c r="S42" i="185"/>
  <c r="Q42" i="185"/>
  <c r="S41" i="185"/>
  <c r="Q41" i="185"/>
  <c r="S40" i="185"/>
  <c r="Q40" i="185"/>
  <c r="S39" i="185"/>
  <c r="Q39" i="185"/>
  <c r="S38" i="185"/>
  <c r="Q38" i="185"/>
  <c r="S37" i="185"/>
  <c r="Q37" i="185"/>
  <c r="S36" i="185"/>
  <c r="Q36" i="185"/>
  <c r="S35" i="185"/>
  <c r="Q35" i="185"/>
  <c r="S34" i="185"/>
  <c r="Q34" i="185"/>
  <c r="S33" i="185"/>
  <c r="Q33" i="185"/>
  <c r="S32" i="185"/>
  <c r="Q32" i="185"/>
  <c r="S31" i="185"/>
  <c r="Q31" i="185"/>
  <c r="V56" i="186"/>
  <c r="V55" i="186"/>
  <c r="V54" i="186"/>
  <c r="V53" i="186"/>
  <c r="V52" i="186"/>
  <c r="V51" i="186"/>
  <c r="V50" i="186"/>
  <c r="V49" i="186"/>
  <c r="V48" i="186"/>
  <c r="V47" i="186"/>
  <c r="V46" i="186"/>
  <c r="V45" i="186"/>
  <c r="V44" i="186"/>
  <c r="V43" i="186"/>
  <c r="V42" i="186"/>
  <c r="V41" i="186"/>
  <c r="V40" i="186"/>
  <c r="V39" i="186"/>
  <c r="V38" i="186"/>
  <c r="V37" i="186"/>
  <c r="V36" i="186"/>
  <c r="V35" i="186"/>
  <c r="V34" i="186"/>
  <c r="V33" i="186"/>
  <c r="V32" i="186"/>
  <c r="V31" i="186"/>
  <c r="V30" i="186"/>
  <c r="V29" i="186"/>
  <c r="V28" i="186"/>
  <c r="V27" i="186"/>
  <c r="V26" i="186"/>
  <c r="V25" i="186"/>
  <c r="V24" i="186"/>
  <c r="V23" i="186"/>
  <c r="V22" i="186"/>
  <c r="V21" i="186"/>
  <c r="V20" i="186"/>
  <c r="V19" i="186"/>
  <c r="V18" i="186"/>
  <c r="V17" i="186"/>
  <c r="V16" i="186"/>
  <c r="V15" i="186"/>
  <c r="V14" i="186"/>
  <c r="U15" i="186"/>
  <c r="T15" i="186" s="1"/>
  <c r="U16" i="186"/>
  <c r="T16" i="186" s="1"/>
  <c r="U17" i="186"/>
  <c r="T17" i="186" s="1"/>
  <c r="U18" i="186"/>
  <c r="T18" i="186" s="1"/>
  <c r="U19" i="186"/>
  <c r="T19" i="186" s="1"/>
  <c r="U20" i="186"/>
  <c r="T20" i="186" s="1"/>
  <c r="U21" i="186"/>
  <c r="T21" i="186" s="1"/>
  <c r="U22" i="186"/>
  <c r="T22" i="186" s="1"/>
  <c r="U23" i="186"/>
  <c r="T23" i="186" s="1"/>
  <c r="U24" i="186"/>
  <c r="T24" i="186" s="1"/>
  <c r="U25" i="186"/>
  <c r="T25" i="186" s="1"/>
  <c r="U26" i="186"/>
  <c r="T26" i="186" s="1"/>
  <c r="U27" i="186"/>
  <c r="T27" i="186" s="1"/>
  <c r="U28" i="186"/>
  <c r="T28" i="186" s="1"/>
  <c r="U29" i="186"/>
  <c r="T29" i="186" s="1"/>
  <c r="U30" i="186"/>
  <c r="T30" i="186" s="1"/>
  <c r="U31" i="186"/>
  <c r="T31" i="186" s="1"/>
  <c r="U32" i="186"/>
  <c r="T32" i="186" s="1"/>
  <c r="U33" i="186"/>
  <c r="T33" i="186" s="1"/>
  <c r="U34" i="186"/>
  <c r="T34" i="186" s="1"/>
  <c r="U35" i="186"/>
  <c r="T35" i="186" s="1"/>
  <c r="U36" i="186"/>
  <c r="T36" i="186" s="1"/>
  <c r="U37" i="186"/>
  <c r="T37" i="186" s="1"/>
  <c r="U38" i="186"/>
  <c r="T38" i="186" s="1"/>
  <c r="U39" i="186"/>
  <c r="T39" i="186" s="1"/>
  <c r="U40" i="186"/>
  <c r="T40" i="186" s="1"/>
  <c r="U41" i="186"/>
  <c r="T41" i="186" s="1"/>
  <c r="U42" i="186"/>
  <c r="T42" i="186" s="1"/>
  <c r="U43" i="186"/>
  <c r="T43" i="186" s="1"/>
  <c r="U44" i="186"/>
  <c r="T44" i="186" s="1"/>
  <c r="U45" i="186"/>
  <c r="T45" i="186" s="1"/>
  <c r="U46" i="186"/>
  <c r="T46" i="186" s="1"/>
  <c r="U47" i="186"/>
  <c r="T47" i="186" s="1"/>
  <c r="U48" i="186"/>
  <c r="T48" i="186" s="1"/>
  <c r="U49" i="186"/>
  <c r="T49" i="186" s="1"/>
  <c r="U50" i="186"/>
  <c r="T50" i="186" s="1"/>
  <c r="U51" i="186"/>
  <c r="T51" i="186" s="1"/>
  <c r="U52" i="186"/>
  <c r="T52" i="186" s="1"/>
  <c r="U53" i="186"/>
  <c r="T53" i="186" s="1"/>
  <c r="U54" i="186"/>
  <c r="T54" i="186" s="1"/>
  <c r="U55" i="186"/>
  <c r="T55" i="186" s="1"/>
  <c r="U56" i="186"/>
  <c r="T56" i="186" s="1"/>
  <c r="U14" i="186"/>
  <c r="T14" i="186" s="1"/>
  <c r="T57" i="186" l="1"/>
  <c r="N121" i="185" s="1"/>
  <c r="P57" i="186"/>
  <c r="H24" i="185"/>
  <c r="H22" i="185"/>
  <c r="L121" i="185"/>
  <c r="C390" i="126"/>
  <c r="C356" i="126"/>
  <c r="C322" i="126"/>
  <c r="C287" i="126"/>
  <c r="C253" i="126"/>
  <c r="C219" i="126"/>
  <c r="C184" i="126"/>
  <c r="C150" i="126"/>
  <c r="C116" i="126"/>
  <c r="C81" i="126"/>
  <c r="C43" i="126"/>
  <c r="C9" i="126"/>
  <c r="S57" i="186"/>
  <c r="R57" i="186"/>
  <c r="Q57" i="186"/>
  <c r="O57" i="186"/>
  <c r="N57" i="186"/>
  <c r="M57" i="186"/>
  <c r="L57" i="186"/>
  <c r="K57" i="186"/>
  <c r="J57" i="186"/>
  <c r="I57" i="186"/>
  <c r="H57" i="186"/>
  <c r="G57" i="186"/>
  <c r="F57" i="186"/>
  <c r="E57" i="186"/>
  <c r="M84" i="21"/>
  <c r="G11" i="21" s="1"/>
  <c r="M85" i="21"/>
  <c r="G15" i="21" s="1"/>
  <c r="Q9" i="21"/>
  <c r="D12" i="277" s="1"/>
  <c r="Q16" i="21"/>
  <c r="Q17" i="21"/>
  <c r="Q18" i="21"/>
  <c r="Q12" i="21"/>
  <c r="Q10" i="21"/>
  <c r="S20" i="21"/>
  <c r="O19" i="21"/>
  <c r="M19" i="21"/>
  <c r="K19" i="21"/>
  <c r="I19" i="21"/>
  <c r="O13" i="21"/>
  <c r="O14" i="21"/>
  <c r="O20" i="21" s="1"/>
  <c r="M13" i="21"/>
  <c r="M14" i="21" s="1"/>
  <c r="M20" i="21" s="1"/>
  <c r="K13" i="21"/>
  <c r="K14" i="21"/>
  <c r="I13" i="21"/>
  <c r="I14" i="21"/>
  <c r="I20" i="21" s="1"/>
  <c r="K20" i="21" l="1"/>
  <c r="G19" i="21"/>
  <c r="Q15" i="21"/>
  <c r="Q19" i="21" s="1"/>
  <c r="S33" i="21"/>
  <c r="Q11" i="21"/>
  <c r="Q13" i="21" s="1"/>
  <c r="G13" i="21"/>
  <c r="G14" i="21" s="1"/>
  <c r="G20" i="21" s="1"/>
  <c r="Q14" i="21"/>
  <c r="Q20" i="21" s="1"/>
  <c r="F59" i="186"/>
  <c r="F58" i="186"/>
  <c r="E58" i="186"/>
  <c r="E59" i="186"/>
  <c r="G59" i="186"/>
  <c r="G58" i="186"/>
  <c r="I59" i="186"/>
  <c r="I58" i="186"/>
  <c r="K59" i="186"/>
  <c r="K58" i="186"/>
  <c r="M59" i="186"/>
  <c r="M58" i="186"/>
  <c r="O59" i="186"/>
  <c r="O58" i="186"/>
  <c r="R59" i="186"/>
  <c r="R58" i="186"/>
  <c r="H59" i="186"/>
  <c r="H58" i="186"/>
  <c r="J59" i="186"/>
  <c r="J58" i="186"/>
  <c r="L59" i="186"/>
  <c r="L58" i="186"/>
  <c r="N59" i="186"/>
  <c r="N58" i="186"/>
  <c r="Q59" i="186"/>
  <c r="Q58" i="186"/>
  <c r="S59" i="186"/>
  <c r="S58" i="186"/>
  <c r="P59" i="186"/>
  <c r="P58" i="186"/>
  <c r="F12" i="277" l="1"/>
  <c r="H12" i="277" s="1"/>
  <c r="S35" i="21"/>
  <c r="V35" i="21" s="1"/>
  <c r="V32" i="21"/>
  <c r="V34" i="21"/>
  <c r="V33" i="21"/>
  <c r="S14" i="185"/>
  <c r="S12" i="185"/>
</calcChain>
</file>

<file path=xl/sharedStrings.xml><?xml version="1.0" encoding="utf-8"?>
<sst xmlns="http://schemas.openxmlformats.org/spreadsheetml/2006/main" count="7957" uniqueCount="625">
  <si>
    <t>機関種類</t>
    <rPh sb="0" eb="2">
      <t>キカン</t>
    </rPh>
    <rPh sb="2" eb="4">
      <t>シュルイ</t>
    </rPh>
    <phoneticPr fontId="16"/>
  </si>
  <si>
    <t>有無</t>
    <rPh sb="0" eb="2">
      <t>ウム</t>
    </rPh>
    <phoneticPr fontId="16"/>
  </si>
  <si>
    <t>平日昼間</t>
    <rPh sb="0" eb="2">
      <t>ヘイジツ</t>
    </rPh>
    <rPh sb="2" eb="4">
      <t>ヒルマ</t>
    </rPh>
    <phoneticPr fontId="16"/>
  </si>
  <si>
    <t>直接雇用（常勤）</t>
    <rPh sb="0" eb="2">
      <t>チョクセツ</t>
    </rPh>
    <rPh sb="2" eb="4">
      <t>コヨウ</t>
    </rPh>
    <rPh sb="5" eb="7">
      <t>ジョウキン</t>
    </rPh>
    <phoneticPr fontId="16"/>
  </si>
  <si>
    <t>はい（いずれにも該当しない）</t>
    <rPh sb="8" eb="10">
      <t>ガイトウ</t>
    </rPh>
    <phoneticPr fontId="16"/>
  </si>
  <si>
    <t>_1.クラウド関連の知識・技術</t>
    <rPh sb="7" eb="9">
      <t>カンレン</t>
    </rPh>
    <rPh sb="10" eb="12">
      <t>チシキ</t>
    </rPh>
    <rPh sb="13" eb="15">
      <t>ギジュツ</t>
    </rPh>
    <phoneticPr fontId="16"/>
  </si>
  <si>
    <t>_2.IoT関連の知識・技術</t>
    <rPh sb="6" eb="8">
      <t>カンレン</t>
    </rPh>
    <rPh sb="9" eb="11">
      <t>チシキ</t>
    </rPh>
    <rPh sb="12" eb="14">
      <t>ギジュツ</t>
    </rPh>
    <phoneticPr fontId="16"/>
  </si>
  <si>
    <t>_3.AI関連の知識・技術</t>
    <rPh sb="5" eb="7">
      <t>カンレン</t>
    </rPh>
    <rPh sb="8" eb="10">
      <t>チシキ</t>
    </rPh>
    <rPh sb="11" eb="13">
      <t>ギジュツ</t>
    </rPh>
    <phoneticPr fontId="16"/>
  </si>
  <si>
    <t>_4.データサイエンス関連の知識・技術</t>
    <rPh sb="11" eb="13">
      <t>カンレン</t>
    </rPh>
    <rPh sb="14" eb="16">
      <t>チシキ</t>
    </rPh>
    <rPh sb="17" eb="19">
      <t>ギジュツ</t>
    </rPh>
    <phoneticPr fontId="16"/>
  </si>
  <si>
    <t>_5.デジタルビジネス創出に関連する知識・技術</t>
    <rPh sb="11" eb="13">
      <t>ソウシュツ</t>
    </rPh>
    <rPh sb="14" eb="16">
      <t>カンレン</t>
    </rPh>
    <rPh sb="18" eb="20">
      <t>チシキ</t>
    </rPh>
    <rPh sb="21" eb="23">
      <t>ギジュツ</t>
    </rPh>
    <phoneticPr fontId="16"/>
  </si>
  <si>
    <t>_6.ネットワークに関する知識・技術</t>
    <rPh sb="10" eb="11">
      <t>カン</t>
    </rPh>
    <rPh sb="13" eb="15">
      <t>チシキ</t>
    </rPh>
    <rPh sb="16" eb="18">
      <t>ギジュツ</t>
    </rPh>
    <phoneticPr fontId="16"/>
  </si>
  <si>
    <t>_7.セキュリティに関連する知識・技術</t>
    <rPh sb="10" eb="12">
      <t>カンレン</t>
    </rPh>
    <rPh sb="14" eb="16">
      <t>チシキ</t>
    </rPh>
    <rPh sb="17" eb="19">
      <t>ギジュツ</t>
    </rPh>
    <phoneticPr fontId="16"/>
  </si>
  <si>
    <t>_8.自動車モデルベース開発関連の知識・技術</t>
    <rPh sb="3" eb="6">
      <t>ジドウシャ</t>
    </rPh>
    <rPh sb="12" eb="14">
      <t>カイハツ</t>
    </rPh>
    <rPh sb="14" eb="16">
      <t>カンレン</t>
    </rPh>
    <rPh sb="17" eb="19">
      <t>チシキ</t>
    </rPh>
    <rPh sb="20" eb="22">
      <t>ギジュツ</t>
    </rPh>
    <phoneticPr fontId="16"/>
  </si>
  <si>
    <t>_9.自動運転関連の知識・技術</t>
    <rPh sb="3" eb="5">
      <t>ジドウ</t>
    </rPh>
    <rPh sb="5" eb="7">
      <t>ウンテン</t>
    </rPh>
    <rPh sb="7" eb="9">
      <t>カンレン</t>
    </rPh>
    <rPh sb="10" eb="12">
      <t>チシキ</t>
    </rPh>
    <rPh sb="13" eb="15">
      <t>ギジュツ</t>
    </rPh>
    <phoneticPr fontId="16"/>
  </si>
  <si>
    <t>_10.生産システム分野関連の知識・技術</t>
    <rPh sb="4" eb="6">
      <t>セイサン</t>
    </rPh>
    <rPh sb="10" eb="12">
      <t>ブンヤ</t>
    </rPh>
    <rPh sb="12" eb="14">
      <t>カンレン</t>
    </rPh>
    <rPh sb="15" eb="17">
      <t>チシキ</t>
    </rPh>
    <rPh sb="18" eb="20">
      <t>ギジュツ</t>
    </rPh>
    <phoneticPr fontId="16"/>
  </si>
  <si>
    <t>登録済み（更新手続き中を含む）</t>
    <rPh sb="0" eb="3">
      <t>トウロクスミ</t>
    </rPh>
    <rPh sb="5" eb="9">
      <t>コウシンテツヅ</t>
    </rPh>
    <rPh sb="10" eb="11">
      <t>チュウ</t>
    </rPh>
    <rPh sb="12" eb="13">
      <t>フク</t>
    </rPh>
    <phoneticPr fontId="16"/>
  </si>
  <si>
    <t>はい</t>
    <phoneticPr fontId="16"/>
  </si>
  <si>
    <t>ある（以下に内容を記入）</t>
    <rPh sb="3" eb="5">
      <t>イカ</t>
    </rPh>
    <rPh sb="6" eb="8">
      <t>ナイヨウ</t>
    </rPh>
    <rPh sb="9" eb="11">
      <t>キニュウ</t>
    </rPh>
    <phoneticPr fontId="16"/>
  </si>
  <si>
    <t>取得済み</t>
    <rPh sb="0" eb="2">
      <t>シュトク</t>
    </rPh>
    <rPh sb="2" eb="3">
      <t>スミ</t>
    </rPh>
    <phoneticPr fontId="16"/>
  </si>
  <si>
    <t>策定している</t>
    <rPh sb="0" eb="2">
      <t>サクテイ</t>
    </rPh>
    <phoneticPr fontId="16"/>
  </si>
  <si>
    <t>公開している</t>
    <rPh sb="0" eb="2">
      <t>コウカイ</t>
    </rPh>
    <phoneticPr fontId="16"/>
  </si>
  <si>
    <t>パンフレット</t>
    <phoneticPr fontId="16"/>
  </si>
  <si>
    <t>現在も開講中</t>
    <rPh sb="0" eb="2">
      <t>ゲンザイ</t>
    </rPh>
    <rPh sb="3" eb="6">
      <t>カイコウチュウ</t>
    </rPh>
    <phoneticPr fontId="16"/>
  </si>
  <si>
    <t>一括</t>
    <rPh sb="0" eb="2">
      <t>イッカツ</t>
    </rPh>
    <phoneticPr fontId="16"/>
  </si>
  <si>
    <t>全員の評価を行っている</t>
    <rPh sb="0" eb="2">
      <t>ゼンイン</t>
    </rPh>
    <rPh sb="3" eb="5">
      <t>ヒョウカ</t>
    </rPh>
    <rPh sb="6" eb="7">
      <t>オコナ</t>
    </rPh>
    <phoneticPr fontId="16"/>
  </si>
  <si>
    <t>全員に伝えている</t>
    <rPh sb="0" eb="2">
      <t>ゼンイン</t>
    </rPh>
    <rPh sb="3" eb="4">
      <t>ツタ</t>
    </rPh>
    <phoneticPr fontId="16"/>
  </si>
  <si>
    <t>全員に支援を行っている</t>
    <rPh sb="0" eb="2">
      <t>ゼンイン</t>
    </rPh>
    <rPh sb="3" eb="5">
      <t>シエン</t>
    </rPh>
    <rPh sb="6" eb="7">
      <t>オコナ</t>
    </rPh>
    <phoneticPr fontId="16"/>
  </si>
  <si>
    <t>1月</t>
    <rPh sb="1" eb="2">
      <t>ガツ</t>
    </rPh>
    <phoneticPr fontId="16"/>
  </si>
  <si>
    <t>スキル項目</t>
    <rPh sb="3" eb="5">
      <t>コウモク</t>
    </rPh>
    <phoneticPr fontId="16"/>
  </si>
  <si>
    <t>カテゴリー</t>
  </si>
  <si>
    <t>サブカテゴリー</t>
    <phoneticPr fontId="50"/>
  </si>
  <si>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6"/>
  </si>
  <si>
    <t>有</t>
    <rPh sb="0" eb="1">
      <t>アリ</t>
    </rPh>
    <phoneticPr fontId="16"/>
  </si>
  <si>
    <t>〇</t>
    <phoneticPr fontId="16"/>
  </si>
  <si>
    <t>平日夜間</t>
    <rPh sb="0" eb="2">
      <t>ヘイジツ</t>
    </rPh>
    <rPh sb="2" eb="4">
      <t>ヤカン</t>
    </rPh>
    <phoneticPr fontId="16"/>
  </si>
  <si>
    <t>直接雇用（非常勤）</t>
    <rPh sb="0" eb="2">
      <t>チョクセツ</t>
    </rPh>
    <rPh sb="2" eb="4">
      <t>コヨウ</t>
    </rPh>
    <rPh sb="5" eb="8">
      <t>ヒジョウキン</t>
    </rPh>
    <phoneticPr fontId="16"/>
  </si>
  <si>
    <t>いいえ（いずれかに該当する）</t>
    <rPh sb="9" eb="11">
      <t>ガイトウ</t>
    </rPh>
    <phoneticPr fontId="16"/>
  </si>
  <si>
    <t>1.ソリューションライフサイクル_1.戦略</t>
    <rPh sb="19" eb="21">
      <t>センリャク</t>
    </rPh>
    <phoneticPr fontId="16"/>
  </si>
  <si>
    <t>1.ソリューションライフサイクル_1.企画</t>
    <rPh sb="19" eb="21">
      <t>キカク</t>
    </rPh>
    <phoneticPr fontId="16"/>
  </si>
  <si>
    <t>1.サイエンステクノロジ_1.AI</t>
    <phoneticPr fontId="16"/>
  </si>
  <si>
    <t>1.ソリューションライフサイクルプロセス_1.企画</t>
    <rPh sb="23" eb="25">
      <t>キカク</t>
    </rPh>
    <phoneticPr fontId="16"/>
  </si>
  <si>
    <t>(1)デザイン思考_1.ソリューション管理・推進プロセス_1.プロセスマネージメント</t>
    <rPh sb="7" eb="9">
      <t>シコウ</t>
    </rPh>
    <rPh sb="19" eb="21">
      <t>カンリ</t>
    </rPh>
    <rPh sb="22" eb="24">
      <t>スイシン</t>
    </rPh>
    <phoneticPr fontId="16"/>
  </si>
  <si>
    <t>⑴システム要求分析</t>
    <phoneticPr fontId="16"/>
  </si>
  <si>
    <t>1.技術要素_1.In-Carの自動運転技術_1.認知系技術</t>
    <rPh sb="2" eb="4">
      <t>ギジュツ</t>
    </rPh>
    <rPh sb="4" eb="6">
      <t>ヨウソ</t>
    </rPh>
    <rPh sb="16" eb="20">
      <t>ジドウウンテン</t>
    </rPh>
    <rPh sb="20" eb="22">
      <t>ギジュツ</t>
    </rPh>
    <rPh sb="25" eb="27">
      <t>ニンチ</t>
    </rPh>
    <rPh sb="27" eb="28">
      <t>ケイ</t>
    </rPh>
    <rPh sb="28" eb="30">
      <t>ギジュツ</t>
    </rPh>
    <phoneticPr fontId="16"/>
  </si>
  <si>
    <t>(1)生産システム工学一般</t>
    <rPh sb="3" eb="5">
      <t>セイサン</t>
    </rPh>
    <rPh sb="9" eb="11">
      <t>コウガク</t>
    </rPh>
    <rPh sb="11" eb="13">
      <t>イッパン</t>
    </rPh>
    <phoneticPr fontId="16"/>
  </si>
  <si>
    <t>登録していない</t>
    <rPh sb="0" eb="2">
      <t>トウロク</t>
    </rPh>
    <phoneticPr fontId="16"/>
  </si>
  <si>
    <t>いいえ</t>
    <phoneticPr fontId="16"/>
  </si>
  <si>
    <t>ない</t>
    <phoneticPr fontId="16"/>
  </si>
  <si>
    <t>取得していない</t>
    <rPh sb="0" eb="2">
      <t>シュトク</t>
    </rPh>
    <phoneticPr fontId="16"/>
  </si>
  <si>
    <t>策定していない</t>
    <rPh sb="0" eb="2">
      <t>サクテイ</t>
    </rPh>
    <phoneticPr fontId="16"/>
  </si>
  <si>
    <t>公開していない</t>
    <rPh sb="0" eb="2">
      <t>コウカイ</t>
    </rPh>
    <phoneticPr fontId="16"/>
  </si>
  <si>
    <t>ホームページ（右にURLを記載）</t>
    <rPh sb="7" eb="8">
      <t>ミギ</t>
    </rPh>
    <rPh sb="13" eb="15">
      <t>キサイ</t>
    </rPh>
    <phoneticPr fontId="16"/>
  </si>
  <si>
    <t>開催終了</t>
    <rPh sb="0" eb="2">
      <t>カイサイ</t>
    </rPh>
    <rPh sb="2" eb="4">
      <t>シュウリョウ</t>
    </rPh>
    <phoneticPr fontId="16"/>
  </si>
  <si>
    <t>分割</t>
    <rPh sb="0" eb="2">
      <t>ブンカツ</t>
    </rPh>
    <phoneticPr fontId="16"/>
  </si>
  <si>
    <t>直接雇用（非常勤）</t>
    <rPh sb="0" eb="2">
      <t>チョクセツ</t>
    </rPh>
    <rPh sb="2" eb="4">
      <t>コヨウ</t>
    </rPh>
    <rPh sb="5" eb="6">
      <t>ヒ</t>
    </rPh>
    <rPh sb="6" eb="8">
      <t>ジョウキン</t>
    </rPh>
    <phoneticPr fontId="16"/>
  </si>
  <si>
    <t>一部に評価を行っている</t>
    <rPh sb="0" eb="2">
      <t>イチブ</t>
    </rPh>
    <rPh sb="3" eb="5">
      <t>ヒョウカ</t>
    </rPh>
    <rPh sb="6" eb="7">
      <t>オコナ</t>
    </rPh>
    <phoneticPr fontId="16"/>
  </si>
  <si>
    <t>一部に伝えている</t>
    <rPh sb="0" eb="2">
      <t>イチブ</t>
    </rPh>
    <rPh sb="3" eb="4">
      <t>ツタ</t>
    </rPh>
    <phoneticPr fontId="16"/>
  </si>
  <si>
    <t>一部に支援を行っている</t>
    <rPh sb="0" eb="2">
      <t>イチブ</t>
    </rPh>
    <rPh sb="3" eb="5">
      <t>シエン</t>
    </rPh>
    <rPh sb="6" eb="7">
      <t>オコナ</t>
    </rPh>
    <phoneticPr fontId="16"/>
  </si>
  <si>
    <t>2月</t>
  </si>
  <si>
    <t>ビジネス戦略策定・実行</t>
  </si>
  <si>
    <t>ビジネス変革</t>
    <rPh sb="4" eb="6">
      <t>ヘンカク</t>
    </rPh>
    <phoneticPr fontId="16"/>
  </si>
  <si>
    <t>戦略・マネジメント・システム</t>
    <phoneticPr fontId="16"/>
  </si>
  <si>
    <t>○</t>
  </si>
  <si>
    <t>社団・財団</t>
    <rPh sb="0" eb="2">
      <t>シャダン</t>
    </rPh>
    <rPh sb="3" eb="5">
      <t>ザイダン</t>
    </rPh>
    <phoneticPr fontId="16"/>
  </si>
  <si>
    <t>無</t>
    <rPh sb="0" eb="1">
      <t>ナ</t>
    </rPh>
    <phoneticPr fontId="16"/>
  </si>
  <si>
    <t>土日</t>
    <rPh sb="0" eb="2">
      <t>ドニチ</t>
    </rPh>
    <phoneticPr fontId="16"/>
  </si>
  <si>
    <t>委託・派遣等</t>
    <rPh sb="0" eb="2">
      <t>イタク</t>
    </rPh>
    <rPh sb="3" eb="6">
      <t>ハケントウ</t>
    </rPh>
    <phoneticPr fontId="16"/>
  </si>
  <si>
    <t>1.ソリューションライフサイクル_2.企画</t>
    <rPh sb="19" eb="21">
      <t>キカク</t>
    </rPh>
    <phoneticPr fontId="16"/>
  </si>
  <si>
    <t>1.ソリューションライフサイクル_2.開発</t>
    <rPh sb="19" eb="21">
      <t>カイハツ</t>
    </rPh>
    <phoneticPr fontId="16"/>
  </si>
  <si>
    <t>1.サイエンステクノロジ_2.マルチメディア</t>
    <phoneticPr fontId="16"/>
  </si>
  <si>
    <t>2.サイエンステクノロジ_1.データ活用</t>
    <rPh sb="18" eb="20">
      <t>カツヨウ</t>
    </rPh>
    <phoneticPr fontId="16"/>
  </si>
  <si>
    <t>(2)サービス企画_2.ソリューションライフサイクルプロセス_1.戦略</t>
    <rPh sb="7" eb="9">
      <t>キカク</t>
    </rPh>
    <rPh sb="33" eb="35">
      <t>センリャク</t>
    </rPh>
    <phoneticPr fontId="16"/>
  </si>
  <si>
    <t>2.サイエンス・テクノロジ_1.ネットワーク</t>
    <phoneticPr fontId="16"/>
  </si>
  <si>
    <t>2.ソリューション管理・推進プロセス_1.セキュリティマネージメント</t>
    <phoneticPr fontId="16"/>
  </si>
  <si>
    <t>⑵システム設計</t>
    <phoneticPr fontId="16"/>
  </si>
  <si>
    <t>1.技術要素_1.In-Carの自動運転技術_2.判断系技術</t>
    <rPh sb="25" eb="27">
      <t>ハンダン</t>
    </rPh>
    <phoneticPr fontId="16"/>
  </si>
  <si>
    <t>(2)生産システム工学CPS</t>
    <rPh sb="3" eb="5">
      <t>セイサン</t>
    </rPh>
    <rPh sb="9" eb="11">
      <t>コウガク</t>
    </rPh>
    <phoneticPr fontId="16"/>
  </si>
  <si>
    <t>パンフレット、ホームページ（右にURLを記載）</t>
    <rPh sb="14" eb="15">
      <t>ミギ</t>
    </rPh>
    <rPh sb="20" eb="22">
      <t>キサイ</t>
    </rPh>
    <phoneticPr fontId="16"/>
  </si>
  <si>
    <t>両方</t>
    <rPh sb="0" eb="2">
      <t>リョウホウ</t>
    </rPh>
    <phoneticPr fontId="16"/>
  </si>
  <si>
    <t>委託・派遣等</t>
    <rPh sb="0" eb="2">
      <t>イタク</t>
    </rPh>
    <rPh sb="3" eb="5">
      <t>ハケン</t>
    </rPh>
    <rPh sb="5" eb="6">
      <t>トウ</t>
    </rPh>
    <phoneticPr fontId="16"/>
  </si>
  <si>
    <t>評価を行っていない</t>
    <rPh sb="0" eb="2">
      <t>ヒョウカ</t>
    </rPh>
    <rPh sb="3" eb="4">
      <t>オコナ</t>
    </rPh>
    <phoneticPr fontId="16"/>
  </si>
  <si>
    <t>伝えていない</t>
    <rPh sb="0" eb="1">
      <t>ツタ</t>
    </rPh>
    <phoneticPr fontId="16"/>
  </si>
  <si>
    <t>支援を行っていない</t>
    <rPh sb="0" eb="2">
      <t>シエン</t>
    </rPh>
    <rPh sb="3" eb="4">
      <t>オコナ</t>
    </rPh>
    <phoneticPr fontId="16"/>
  </si>
  <si>
    <t>3月</t>
  </si>
  <si>
    <t>プロダクトマネジメント</t>
  </si>
  <si>
    <t>大学・大学院</t>
    <rPh sb="0" eb="2">
      <t>ダイガク</t>
    </rPh>
    <rPh sb="3" eb="6">
      <t>ダイガクイン</t>
    </rPh>
    <phoneticPr fontId="16"/>
  </si>
  <si>
    <t>e-ラーニング</t>
    <phoneticPr fontId="16"/>
  </si>
  <si>
    <t>1.ソリューションライフサイクル_3.開発</t>
    <rPh sb="19" eb="21">
      <t>カイハツ</t>
    </rPh>
    <phoneticPr fontId="16"/>
  </si>
  <si>
    <t>1.ソリューションライフサイクル_3.運用保守</t>
    <rPh sb="19" eb="21">
      <t>ウンヨウ</t>
    </rPh>
    <rPh sb="21" eb="23">
      <t>ホシュ</t>
    </rPh>
    <phoneticPr fontId="16"/>
  </si>
  <si>
    <t>1.サイエンステクノロジ_3.基礎理論</t>
    <rPh sb="15" eb="17">
      <t>キソ</t>
    </rPh>
    <rPh sb="17" eb="19">
      <t>リロン</t>
    </rPh>
    <phoneticPr fontId="16"/>
  </si>
  <si>
    <t>2.サイエンステクノロジ_2.AI</t>
    <phoneticPr fontId="16"/>
  </si>
  <si>
    <t>(2)サービス企画_2.ソリューションライフサイクルプロセス_2.企画</t>
    <rPh sb="7" eb="9">
      <t>キカク</t>
    </rPh>
    <rPh sb="33" eb="35">
      <t>キカク</t>
    </rPh>
    <phoneticPr fontId="16"/>
  </si>
  <si>
    <t>3.サイエンス・テクノロジ_1.企画</t>
    <rPh sb="16" eb="18">
      <t>キカク</t>
    </rPh>
    <phoneticPr fontId="16"/>
  </si>
  <si>
    <t>⑶制御システム要求分析</t>
    <phoneticPr fontId="16"/>
  </si>
  <si>
    <t>1.技術要素_1.In-Car の自動運転技術_3.操作系技術</t>
    <rPh sb="17" eb="19">
      <t>ジドウ</t>
    </rPh>
    <rPh sb="19" eb="21">
      <t>ウンテン</t>
    </rPh>
    <rPh sb="21" eb="23">
      <t>ギジュツ</t>
    </rPh>
    <rPh sb="26" eb="28">
      <t>ソウサ</t>
    </rPh>
    <rPh sb="28" eb="29">
      <t>ケイ</t>
    </rPh>
    <rPh sb="29" eb="31">
      <t>ギジュツ</t>
    </rPh>
    <phoneticPr fontId="16"/>
  </si>
  <si>
    <t>(3)管理工学</t>
    <rPh sb="3" eb="5">
      <t>カンリ</t>
    </rPh>
    <rPh sb="5" eb="7">
      <t>コウガク</t>
    </rPh>
    <phoneticPr fontId="16"/>
  </si>
  <si>
    <t>4月</t>
  </si>
  <si>
    <t>変革マネジメント</t>
  </si>
  <si>
    <t>専修学校</t>
    <rPh sb="0" eb="2">
      <t>センシュウ</t>
    </rPh>
    <rPh sb="2" eb="4">
      <t>ガッコウ</t>
    </rPh>
    <phoneticPr fontId="16"/>
  </si>
  <si>
    <t>2.ソリューション管理・推進プロセス_1.プロセスマネージメント</t>
    <rPh sb="9" eb="11">
      <t>カンリ</t>
    </rPh>
    <rPh sb="12" eb="14">
      <t>スイシン</t>
    </rPh>
    <phoneticPr fontId="16"/>
  </si>
  <si>
    <t>2.ソリューション管理・推進プロセス_1.品質・安全性マネージメント</t>
    <rPh sb="9" eb="11">
      <t>カンリ</t>
    </rPh>
    <rPh sb="12" eb="14">
      <t>スイシン</t>
    </rPh>
    <rPh sb="21" eb="23">
      <t>ヒンシツ</t>
    </rPh>
    <rPh sb="24" eb="27">
      <t>アンゼンセイ</t>
    </rPh>
    <phoneticPr fontId="16"/>
  </si>
  <si>
    <t>2.サイエンステクノロジ_3.マルチメディア</t>
    <phoneticPr fontId="16"/>
  </si>
  <si>
    <t>(3)データ分析_3.サイエンス・テクノロジ_1.データ活用</t>
    <rPh sb="6" eb="8">
      <t>ブンセキ</t>
    </rPh>
    <rPh sb="28" eb="30">
      <t>カツヨウ</t>
    </rPh>
    <phoneticPr fontId="16"/>
  </si>
  <si>
    <t>⑷制御システム設計</t>
    <phoneticPr fontId="16"/>
  </si>
  <si>
    <t>1.技術要素_2.In-Car の関連強化技術_1.HMI</t>
    <rPh sb="17" eb="19">
      <t>カンレン</t>
    </rPh>
    <rPh sb="19" eb="21">
      <t>キョウカ</t>
    </rPh>
    <phoneticPr fontId="16"/>
  </si>
  <si>
    <t>(4)オペレーションズリサーチ</t>
    <phoneticPr fontId="16"/>
  </si>
  <si>
    <t>5月</t>
  </si>
  <si>
    <t>システムズエンジニアリング</t>
  </si>
  <si>
    <t>各種学校</t>
    <rPh sb="0" eb="2">
      <t>カクシュ</t>
    </rPh>
    <rPh sb="2" eb="4">
      <t>ガッコウ</t>
    </rPh>
    <phoneticPr fontId="16"/>
  </si>
  <si>
    <t>3.サイエンス・テクノロジ_1_コンピュータシステム</t>
    <phoneticPr fontId="16"/>
  </si>
  <si>
    <t>2.サイエンステクノロジ_4.データベース</t>
    <phoneticPr fontId="16"/>
  </si>
  <si>
    <t>(4)アジャイル_4.ソリューション管理・推進プロセス_1.プロセスマネージメント</t>
    <rPh sb="18" eb="20">
      <t>カンリ</t>
    </rPh>
    <rPh sb="21" eb="23">
      <t>スイシン</t>
    </rPh>
    <phoneticPr fontId="16"/>
  </si>
  <si>
    <t>⑸モデル要求分析</t>
    <phoneticPr fontId="16"/>
  </si>
  <si>
    <t>1.技術要素_2.In-Car の関連強化技術_2.安全関連系</t>
    <rPh sb="17" eb="19">
      <t>カンレン</t>
    </rPh>
    <rPh sb="19" eb="21">
      <t>キョウカ</t>
    </rPh>
    <rPh sb="26" eb="28">
      <t>アンゼン</t>
    </rPh>
    <rPh sb="28" eb="30">
      <t>カンレン</t>
    </rPh>
    <rPh sb="30" eb="31">
      <t>ケイ</t>
    </rPh>
    <phoneticPr fontId="16"/>
  </si>
  <si>
    <t>(5)原価管理</t>
    <rPh sb="3" eb="5">
      <t>ゲンカ</t>
    </rPh>
    <rPh sb="5" eb="7">
      <t>カンリ</t>
    </rPh>
    <phoneticPr fontId="16"/>
  </si>
  <si>
    <t>6月</t>
  </si>
  <si>
    <r>
      <t>エンタープライズアーキ</t>
    </r>
    <r>
      <rPr>
        <sz val="8"/>
        <color rgb="FFFF0000"/>
        <rFont val="Meiryo UI"/>
        <family val="3"/>
        <charset val="128"/>
      </rPr>
      <t>テ</t>
    </r>
    <r>
      <rPr>
        <sz val="8"/>
        <rFont val="Meiryo UI"/>
        <family val="3"/>
        <charset val="128"/>
      </rPr>
      <t>クチャ</t>
    </r>
    <phoneticPr fontId="16"/>
  </si>
  <si>
    <t>その他法人</t>
    <rPh sb="2" eb="3">
      <t>タ</t>
    </rPh>
    <rPh sb="3" eb="5">
      <t>ホウジン</t>
    </rPh>
    <phoneticPr fontId="16"/>
  </si>
  <si>
    <t>3.サイエンス・テクノロジ_2_コンピュータソフトウェア</t>
    <phoneticPr fontId="16"/>
  </si>
  <si>
    <t>2.サイエンステクノロジ_5.基礎理論</t>
    <rPh sb="15" eb="17">
      <t>キソ</t>
    </rPh>
    <rPh sb="17" eb="19">
      <t>リロン</t>
    </rPh>
    <phoneticPr fontId="16"/>
  </si>
  <si>
    <t>⑹モデル方式設計</t>
    <phoneticPr fontId="16"/>
  </si>
  <si>
    <t>1.技術要素_2.In-Car の関連強化技術_3.車載セキュリティ関係</t>
    <rPh sb="17" eb="19">
      <t>カンレン</t>
    </rPh>
    <rPh sb="19" eb="21">
      <t>キョウカ</t>
    </rPh>
    <rPh sb="26" eb="28">
      <t>シャサイ</t>
    </rPh>
    <rPh sb="34" eb="36">
      <t>カンケイ</t>
    </rPh>
    <phoneticPr fontId="16"/>
  </si>
  <si>
    <t>(6)環境工学</t>
    <rPh sb="3" eb="7">
      <t>カンキョウコウガク</t>
    </rPh>
    <phoneticPr fontId="16"/>
  </si>
  <si>
    <t>7月</t>
  </si>
  <si>
    <t>プロジェクトマネジメント</t>
  </si>
  <si>
    <t>3.サイエンス・テクノロジ_3_コンピュータハードウェア</t>
    <phoneticPr fontId="16"/>
  </si>
  <si>
    <t>⑺モデル詳細設計・モデルコード作成とテスト</t>
    <phoneticPr fontId="16"/>
  </si>
  <si>
    <t>1.技術要素_3.In-Car の基盤技術_1.組込みソフトウェア基盤</t>
    <rPh sb="17" eb="19">
      <t>キバン</t>
    </rPh>
    <rPh sb="19" eb="21">
      <t>ギジュツ</t>
    </rPh>
    <rPh sb="24" eb="26">
      <t>クミコミ</t>
    </rPh>
    <rPh sb="33" eb="35">
      <t>キバン</t>
    </rPh>
    <phoneticPr fontId="16"/>
  </si>
  <si>
    <t>(7)統計学</t>
    <rPh sb="3" eb="6">
      <t>トウケイガク</t>
    </rPh>
    <phoneticPr fontId="16"/>
  </si>
  <si>
    <t>8月</t>
  </si>
  <si>
    <t>ビジネス調査</t>
  </si>
  <si>
    <t>ビジネスモデル・プロセス</t>
    <phoneticPr fontId="50"/>
  </si>
  <si>
    <t>3.サイエンス・テクノロジ_4.ネットワーク</t>
    <phoneticPr fontId="16"/>
  </si>
  <si>
    <t>⑻モデル結合テストの仕様設計</t>
    <phoneticPr fontId="16"/>
  </si>
  <si>
    <t>1.技術要素_3.In-Car の基盤技術_2.自動車メカ制御基盤</t>
    <rPh sb="17" eb="19">
      <t>キバン</t>
    </rPh>
    <rPh sb="19" eb="21">
      <t>ギジュツ</t>
    </rPh>
    <rPh sb="24" eb="27">
      <t>ジドウシャ</t>
    </rPh>
    <rPh sb="29" eb="31">
      <t>セイギョ</t>
    </rPh>
    <rPh sb="31" eb="33">
      <t>キバン</t>
    </rPh>
    <phoneticPr fontId="16"/>
  </si>
  <si>
    <t>(8)生産シミュレーション適用</t>
    <phoneticPr fontId="16"/>
  </si>
  <si>
    <t>9月</t>
  </si>
  <si>
    <t>ビジネスモデル設計</t>
    <rPh sb="7" eb="9">
      <t>セッケイ</t>
    </rPh>
    <phoneticPr fontId="16"/>
  </si>
  <si>
    <t>3.サイエンス・テクノロジ_5.セキュリティ</t>
    <phoneticPr fontId="16"/>
  </si>
  <si>
    <t>⑼システム結合</t>
    <phoneticPr fontId="16"/>
  </si>
  <si>
    <t>1.技術要素_4.Out-Car を含む汎用基盤技術_1.AI・データ解析</t>
    <rPh sb="18" eb="19">
      <t>フクム</t>
    </rPh>
    <rPh sb="20" eb="22">
      <t>ハンヨウ</t>
    </rPh>
    <rPh sb="22" eb="24">
      <t>キバン</t>
    </rPh>
    <rPh sb="24" eb="26">
      <t>ギジュツ</t>
    </rPh>
    <rPh sb="35" eb="37">
      <t>カイセキ</t>
    </rPh>
    <phoneticPr fontId="16"/>
  </si>
  <si>
    <t>(9)生産シミュレーション論理設計</t>
    <phoneticPr fontId="16"/>
  </si>
  <si>
    <t>10月</t>
  </si>
  <si>
    <t>ビジネスアナリシス</t>
  </si>
  <si>
    <t>3.サイエンス・テクノロジ_6.基礎理論</t>
    <rPh sb="16" eb="18">
      <t>キソ</t>
    </rPh>
    <rPh sb="18" eb="20">
      <t>リロン</t>
    </rPh>
    <phoneticPr fontId="16"/>
  </si>
  <si>
    <t>⑽システム適格性確認テスト</t>
    <phoneticPr fontId="16"/>
  </si>
  <si>
    <t>1.技術要素_4.Out-Car を含む汎用基盤技術_2.通信系</t>
    <rPh sb="18" eb="19">
      <t>フクム</t>
    </rPh>
    <rPh sb="20" eb="22">
      <t>ハンヨウ</t>
    </rPh>
    <rPh sb="22" eb="24">
      <t>キバン</t>
    </rPh>
    <rPh sb="24" eb="26">
      <t>ギジュツ</t>
    </rPh>
    <rPh sb="29" eb="32">
      <t>ツウシンケイ</t>
    </rPh>
    <phoneticPr fontId="16"/>
  </si>
  <si>
    <t>(10)ソフトウェア</t>
    <phoneticPr fontId="16"/>
  </si>
  <si>
    <t>11月</t>
  </si>
  <si>
    <t>検証（ビジネス視点）</t>
  </si>
  <si>
    <t>⑾キャリブレーション</t>
    <phoneticPr fontId="16"/>
  </si>
  <si>
    <t>1.技術要素_5.Out-Car を含む応用技術_1.モビリティサービス系</t>
    <rPh sb="18" eb="19">
      <t>フクム</t>
    </rPh>
    <rPh sb="20" eb="22">
      <t>オウヨウ</t>
    </rPh>
    <rPh sb="22" eb="24">
      <t>ギジュツ</t>
    </rPh>
    <rPh sb="36" eb="37">
      <t>ケイ</t>
    </rPh>
    <phoneticPr fontId="16"/>
  </si>
  <si>
    <t>12月</t>
  </si>
  <si>
    <t>マーケティング</t>
  </si>
  <si>
    <t>⑿開発環境の自動化</t>
    <phoneticPr fontId="16"/>
  </si>
  <si>
    <t>1.技術要素_5.Out-Car を含む応用技術_2.地図情報系</t>
    <rPh sb="18" eb="19">
      <t>フクム</t>
    </rPh>
    <rPh sb="20" eb="22">
      <t>オウヨウ</t>
    </rPh>
    <rPh sb="22" eb="24">
      <t>ギジュツ</t>
    </rPh>
    <rPh sb="27" eb="29">
      <t>チズ</t>
    </rPh>
    <rPh sb="29" eb="31">
      <t>ジョウホウ</t>
    </rPh>
    <rPh sb="31" eb="32">
      <t>ケイ</t>
    </rPh>
    <phoneticPr fontId="16"/>
  </si>
  <si>
    <t>ブランディング</t>
  </si>
  <si>
    <t>2.開発技術_1.システムズエンジニアリング</t>
    <rPh sb="2" eb="4">
      <t>カイハツ</t>
    </rPh>
    <rPh sb="4" eb="6">
      <t>ギジュツ</t>
    </rPh>
    <phoneticPr fontId="16"/>
  </si>
  <si>
    <t>顧客・ユーザー理解</t>
  </si>
  <si>
    <t>デザイン</t>
  </si>
  <si>
    <t>2.開発技術_2.モデルベース開発</t>
    <rPh sb="2" eb="4">
      <t>カイハツ</t>
    </rPh>
    <rPh sb="4" eb="6">
      <t>ギジュツ</t>
    </rPh>
    <rPh sb="15" eb="17">
      <t>カイハツ</t>
    </rPh>
    <phoneticPr fontId="16"/>
  </si>
  <si>
    <t>価値発見・定義</t>
  </si>
  <si>
    <t>2.開発技術_3.アジャイル開発</t>
    <rPh sb="2" eb="4">
      <t>カイハツ</t>
    </rPh>
    <rPh sb="4" eb="6">
      <t>ギジュツ</t>
    </rPh>
    <rPh sb="14" eb="16">
      <t>カイハツ</t>
    </rPh>
    <phoneticPr fontId="16"/>
  </si>
  <si>
    <t>設計</t>
  </si>
  <si>
    <t>2.開発技術_4.新しい安全性評価</t>
    <rPh sb="9" eb="10">
      <t>アタラ</t>
    </rPh>
    <rPh sb="12" eb="14">
      <t>アンゼン</t>
    </rPh>
    <rPh sb="14" eb="15">
      <t>セイ</t>
    </rPh>
    <rPh sb="15" eb="17">
      <t>ヒョウカ</t>
    </rPh>
    <phoneticPr fontId="16"/>
  </si>
  <si>
    <t>検証（顧客・ユーザー視点）</t>
  </si>
  <si>
    <t>2.開発技術_5.セキュリティ開発</t>
    <rPh sb="15" eb="17">
      <t>カイハツ</t>
    </rPh>
    <phoneticPr fontId="16"/>
  </si>
  <si>
    <t>その他デザイン技術</t>
  </si>
  <si>
    <t>3.管理技術_1.新技術評価・管理</t>
    <rPh sb="2" eb="4">
      <t>カンリ</t>
    </rPh>
    <rPh sb="9" eb="12">
      <t>シンギジュツ</t>
    </rPh>
    <rPh sb="12" eb="14">
      <t>ヒョウカ</t>
    </rPh>
    <rPh sb="15" eb="17">
      <t>カンリ</t>
    </rPh>
    <phoneticPr fontId="16"/>
  </si>
  <si>
    <t>データ理解・活用</t>
  </si>
  <si>
    <t>データ活用</t>
    <phoneticPr fontId="16"/>
  </si>
  <si>
    <t>データ・AIの戦略的活用</t>
    <phoneticPr fontId="50"/>
  </si>
  <si>
    <t>データ・AI活用戦略</t>
  </si>
  <si>
    <t>データ・AI活用業務の設計・事業実装・評価</t>
    <phoneticPr fontId="16"/>
  </si>
  <si>
    <t>数理統計・多変量解析・データ可視化</t>
    <phoneticPr fontId="16"/>
  </si>
  <si>
    <t>AI・データサイエンス</t>
    <phoneticPr fontId="50"/>
  </si>
  <si>
    <t>機械学習・深層学習</t>
  </si>
  <si>
    <t>データ活用基盤設計</t>
  </si>
  <si>
    <t>データエンジニアリング</t>
    <phoneticPr fontId="16"/>
  </si>
  <si>
    <t>データ活用基盤実装・運用</t>
  </si>
  <si>
    <t>コンピュータサイエンス</t>
  </si>
  <si>
    <t>テクノロジー</t>
    <phoneticPr fontId="16"/>
  </si>
  <si>
    <t>ソフトウェア開発</t>
  </si>
  <si>
    <t>チーム開発</t>
  </si>
  <si>
    <t>ソフトウェア設計手法</t>
  </si>
  <si>
    <t>ソフトウェア開発プロセス</t>
  </si>
  <si>
    <t>Webアプリケーション基本技術</t>
  </si>
  <si>
    <t>フロントエンドシステム開発</t>
  </si>
  <si>
    <t>バックエンドシステム開発</t>
  </si>
  <si>
    <t>クラウドインフラ活用</t>
    <phoneticPr fontId="16"/>
  </si>
  <si>
    <t>SREプロセス</t>
  </si>
  <si>
    <t>サービス活用</t>
  </si>
  <si>
    <t>フィジカルコンピューティング</t>
  </si>
  <si>
    <t>デジタルテクノロジー</t>
    <phoneticPr fontId="50"/>
  </si>
  <si>
    <t>その他先端技術</t>
    <rPh sb="2" eb="3">
      <t>タ</t>
    </rPh>
    <rPh sb="3" eb="5">
      <t>センタン</t>
    </rPh>
    <rPh sb="5" eb="7">
      <t>ギジュツ</t>
    </rPh>
    <phoneticPr fontId="16"/>
  </si>
  <si>
    <t>テクノロジートレンド</t>
    <phoneticPr fontId="16"/>
  </si>
  <si>
    <t>セキュリティ体制構築・運営</t>
    <phoneticPr fontId="16"/>
  </si>
  <si>
    <t>セキュリティ</t>
    <phoneticPr fontId="16"/>
  </si>
  <si>
    <t>セキュリティマネジメント</t>
    <phoneticPr fontId="50"/>
  </si>
  <si>
    <t>セキュリティマネジメント</t>
    <phoneticPr fontId="16"/>
  </si>
  <si>
    <t>インシデント対応と事業継続</t>
    <phoneticPr fontId="16"/>
  </si>
  <si>
    <t>プライバシー保護</t>
  </si>
  <si>
    <t>セキュア設計・開発・構築</t>
    <phoneticPr fontId="16"/>
  </si>
  <si>
    <t>セキュリティ技術</t>
  </si>
  <si>
    <t>セキュリティ運用・保守・監視</t>
    <phoneticPr fontId="16"/>
  </si>
  <si>
    <t>データ活用</t>
    <rPh sb="3" eb="5">
      <t>カツヨウ</t>
    </rPh>
    <phoneticPr fontId="16"/>
  </si>
  <si>
    <t>ビジネス変革</t>
    <rPh sb="4" eb="6">
      <t>ヘンカク</t>
    </rPh>
    <phoneticPr fontId="15"/>
  </si>
  <si>
    <t>データ活用</t>
    <rPh sb="3" eb="5">
      <t>カツヨウ</t>
    </rPh>
    <phoneticPr fontId="15"/>
  </si>
  <si>
    <t>テクノロジー</t>
  </si>
  <si>
    <t>セキュリティ</t>
  </si>
  <si>
    <t>a</t>
    <phoneticPr fontId="16"/>
  </si>
  <si>
    <t>_ビジネス変革</t>
    <phoneticPr fontId="16"/>
  </si>
  <si>
    <t>_データ活用</t>
    <phoneticPr fontId="16"/>
  </si>
  <si>
    <t>_テクノロジー</t>
    <phoneticPr fontId="16"/>
  </si>
  <si>
    <t>_セキュリティ</t>
    <phoneticPr fontId="16"/>
  </si>
  <si>
    <t>_パーソナルスキル</t>
    <phoneticPr fontId="16"/>
  </si>
  <si>
    <t>戦略・マネジメントシステム</t>
    <rPh sb="0" eb="2">
      <t>センリャク</t>
    </rPh>
    <phoneticPr fontId="15"/>
  </si>
  <si>
    <t>データ・AIの戦略的活用</t>
  </si>
  <si>
    <t>ソフトウェア開発</t>
    <rPh sb="6" eb="8">
      <t>カイハツ</t>
    </rPh>
    <phoneticPr fontId="15"/>
  </si>
  <si>
    <t>ビジネスモデル・プロセス</t>
  </si>
  <si>
    <t>データ・AIの戦略的活用</t>
    <phoneticPr fontId="16"/>
  </si>
  <si>
    <t>AI・データサイエンス</t>
    <phoneticPr fontId="16"/>
  </si>
  <si>
    <t>データエンジニアリング</t>
  </si>
  <si>
    <t>デジタルテクノロジー</t>
  </si>
  <si>
    <t>セキュリティマネジメント</t>
  </si>
  <si>
    <t>セキュリティ技術</t>
    <rPh sb="6" eb="8">
      <t>ギジュツ</t>
    </rPh>
    <phoneticPr fontId="15"/>
  </si>
  <si>
    <t>b</t>
    <phoneticPr fontId="16"/>
  </si>
  <si>
    <t>戦略・マネジメント・システム</t>
  </si>
  <si>
    <t>データの戦略的活用</t>
  </si>
  <si>
    <t>ヒューマンスキル</t>
  </si>
  <si>
    <t>AI・データサイエンス</t>
  </si>
  <si>
    <t>ビジネス戦略策定・実行</t>
    <rPh sb="4" eb="6">
      <t>センリャク</t>
    </rPh>
    <rPh sb="6" eb="8">
      <t>サクテイ</t>
    </rPh>
    <rPh sb="9" eb="11">
      <t>ジッコウ</t>
    </rPh>
    <phoneticPr fontId="15"/>
  </si>
  <si>
    <t>ビジネス調査</t>
    <rPh sb="4" eb="6">
      <t>チョウサ</t>
    </rPh>
    <phoneticPr fontId="15"/>
  </si>
  <si>
    <t>顧客・ユーザー理解</t>
    <rPh sb="0" eb="2">
      <t>コキャク</t>
    </rPh>
    <rPh sb="7" eb="9">
      <t>リカイ</t>
    </rPh>
    <phoneticPr fontId="15"/>
  </si>
  <si>
    <t>データ理解・活用</t>
    <phoneticPr fontId="15"/>
  </si>
  <si>
    <t>数理統計・多変量解析・データ可視化</t>
    <rPh sb="0" eb="2">
      <t>スウリ</t>
    </rPh>
    <rPh sb="2" eb="4">
      <t>トウケイ</t>
    </rPh>
    <rPh sb="5" eb="8">
      <t>タヘンリョウ</t>
    </rPh>
    <rPh sb="8" eb="10">
      <t>カイセキ</t>
    </rPh>
    <rPh sb="14" eb="17">
      <t>カシカ</t>
    </rPh>
    <phoneticPr fontId="15"/>
  </si>
  <si>
    <t>セキュリティ体制構築・運営</t>
  </si>
  <si>
    <t>セキュア設計・開発・構築</t>
  </si>
  <si>
    <t>c</t>
    <phoneticPr fontId="16"/>
  </si>
  <si>
    <t>コンセプチュアルスキル</t>
  </si>
  <si>
    <t>ビジネスモデル設計</t>
    <rPh sb="7" eb="9">
      <t>セッケイ</t>
    </rPh>
    <phoneticPr fontId="15"/>
  </si>
  <si>
    <t>価値発見・定義</t>
    <rPh sb="0" eb="2">
      <t>カチ</t>
    </rPh>
    <rPh sb="2" eb="4">
      <t>ハッケン</t>
    </rPh>
    <rPh sb="5" eb="7">
      <t>テイギ</t>
    </rPh>
    <phoneticPr fontId="15"/>
  </si>
  <si>
    <t>データ・AI活用戦略</t>
    <rPh sb="6" eb="8">
      <t>カツヨウ</t>
    </rPh>
    <rPh sb="8" eb="10">
      <t>センリャク</t>
    </rPh>
    <phoneticPr fontId="15"/>
  </si>
  <si>
    <t>その他先端技術</t>
    <rPh sb="2" eb="3">
      <t>タ</t>
    </rPh>
    <rPh sb="3" eb="5">
      <t>センタン</t>
    </rPh>
    <rPh sb="5" eb="7">
      <t>ギジュツ</t>
    </rPh>
    <phoneticPr fontId="10"/>
  </si>
  <si>
    <t>セキュリティ運用・保守・監視</t>
  </si>
  <si>
    <t>d</t>
    <phoneticPr fontId="16"/>
  </si>
  <si>
    <t>変革マネジメント</t>
    <rPh sb="0" eb="2">
      <t>ヘンカク</t>
    </rPh>
    <phoneticPr fontId="15"/>
  </si>
  <si>
    <t>設計</t>
    <rPh sb="0" eb="2">
      <t>セッケイ</t>
    </rPh>
    <phoneticPr fontId="15"/>
  </si>
  <si>
    <t>データ・AI活用業務の設計・事業実装・評価</t>
    <rPh sb="6" eb="8">
      <t>カツヨウ</t>
    </rPh>
    <rPh sb="8" eb="10">
      <t>ギョウム</t>
    </rPh>
    <rPh sb="11" eb="13">
      <t>セッケイ</t>
    </rPh>
    <rPh sb="14" eb="16">
      <t>ジギョウ</t>
    </rPh>
    <rPh sb="16" eb="18">
      <t>ジッソウ</t>
    </rPh>
    <rPh sb="19" eb="21">
      <t>ヒョウカ</t>
    </rPh>
    <phoneticPr fontId="15"/>
  </si>
  <si>
    <t>テクノロジートレンド</t>
  </si>
  <si>
    <t>インシデント対応と事業継続</t>
  </si>
  <si>
    <t>検証（ビジネス視点）</t>
    <rPh sb="0" eb="2">
      <t>ケンショウ</t>
    </rPh>
    <rPh sb="7" eb="9">
      <t>シテン</t>
    </rPh>
    <phoneticPr fontId="15"/>
  </si>
  <si>
    <t>検証（顧客・ユーザー視点）</t>
    <rPh sb="0" eb="2">
      <t>ケンショウ</t>
    </rPh>
    <rPh sb="3" eb="5">
      <t>コキャク</t>
    </rPh>
    <rPh sb="10" eb="12">
      <t>シテン</t>
    </rPh>
    <phoneticPr fontId="15"/>
  </si>
  <si>
    <t>エンタープライズアーキテクチャ</t>
  </si>
  <si>
    <t>その他デザイン技術</t>
    <rPh sb="2" eb="3">
      <t>ホカ</t>
    </rPh>
    <rPh sb="7" eb="9">
      <t>ギジュツ</t>
    </rPh>
    <phoneticPr fontId="15"/>
  </si>
  <si>
    <t>ヒューマンスキル</t>
    <phoneticPr fontId="16"/>
  </si>
  <si>
    <t>クラウドインフラ活用</t>
  </si>
  <si>
    <t>数理統計・多変量解析・データ可視化</t>
  </si>
  <si>
    <t>データ活用基盤設計</t>
    <phoneticPr fontId="16"/>
  </si>
  <si>
    <t>リーダーシップ</t>
  </si>
  <si>
    <t>ゴール設定</t>
  </si>
  <si>
    <t>ビジネスモデル設計</t>
  </si>
  <si>
    <t>その他先端技術</t>
  </si>
  <si>
    <t>コラボレーション</t>
  </si>
  <si>
    <t>創造的な問題解決</t>
  </si>
  <si>
    <t>データ・AI活用業務の設計・事業実装・評価</t>
  </si>
  <si>
    <t>批判的思考</t>
  </si>
  <si>
    <t>適応力</t>
  </si>
  <si>
    <t>エンタープライズアーキクチャ</t>
  </si>
  <si>
    <t>ビジネスアーキテクト</t>
    <phoneticPr fontId="16"/>
  </si>
  <si>
    <t>デザイナー</t>
    <phoneticPr fontId="16"/>
  </si>
  <si>
    <t>データサイエンティスト</t>
    <phoneticPr fontId="16"/>
  </si>
  <si>
    <t>ソフトウェアエンジニア</t>
    <phoneticPr fontId="16"/>
  </si>
  <si>
    <t>サイバーセキュリティ</t>
    <phoneticPr fontId="16"/>
  </si>
  <si>
    <t>ビジネスアーキテクト（新規事業開発）</t>
    <phoneticPr fontId="16"/>
  </si>
  <si>
    <t>新規事業開発</t>
    <phoneticPr fontId="16"/>
  </si>
  <si>
    <t>サービスデザイナー</t>
    <phoneticPr fontId="16"/>
  </si>
  <si>
    <t xml:space="preserve">データビジネスストラテジスト </t>
    <phoneticPr fontId="16"/>
  </si>
  <si>
    <t>フロントエンドエンジニア</t>
    <phoneticPr fontId="16"/>
  </si>
  <si>
    <t>サイバーセキュリティマネージャー</t>
    <phoneticPr fontId="16"/>
  </si>
  <si>
    <t>ビジネスアーキテクト（既存事業の高度化）</t>
    <phoneticPr fontId="16"/>
  </si>
  <si>
    <t>既存事業の高度化</t>
    <phoneticPr fontId="16"/>
  </si>
  <si>
    <t>ＵＸ／ＵＩデザイナー</t>
    <phoneticPr fontId="16"/>
  </si>
  <si>
    <t>データサイエンスプロフェッショナル</t>
    <phoneticPr fontId="16"/>
  </si>
  <si>
    <t>バックエンドエンジニア</t>
    <phoneticPr fontId="16"/>
  </si>
  <si>
    <t xml:space="preserve">サイバーセキュリテイエンジニア </t>
    <phoneticPr fontId="16"/>
  </si>
  <si>
    <t>ビジネスアーキテクト（社内業務の高度化・効率化）</t>
    <phoneticPr fontId="16"/>
  </si>
  <si>
    <t>社内業務の高度化・効率化</t>
    <phoneticPr fontId="16"/>
  </si>
  <si>
    <t>グラフィックデザイナー</t>
    <phoneticPr fontId="16"/>
  </si>
  <si>
    <t>データエンジニア</t>
    <phoneticPr fontId="16"/>
  </si>
  <si>
    <t>クラウドエンジニア／ＳＲＥ</t>
    <phoneticPr fontId="16"/>
  </si>
  <si>
    <t>フィジカルコンピューティングエンジニア</t>
    <phoneticPr fontId="16"/>
  </si>
  <si>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6"/>
  </si>
  <si>
    <t>帳票名</t>
    <rPh sb="0" eb="2">
      <t>チョウヒョウ</t>
    </rPh>
    <rPh sb="2" eb="3">
      <t>メイ</t>
    </rPh>
    <phoneticPr fontId="16"/>
  </si>
  <si>
    <t>備考</t>
    <rPh sb="0" eb="2">
      <t>ビコウ</t>
    </rPh>
    <phoneticPr fontId="16"/>
  </si>
  <si>
    <t>個票-2001</t>
    <rPh sb="0" eb="2">
      <t>コヒョウ</t>
    </rPh>
    <phoneticPr fontId="16"/>
  </si>
  <si>
    <t>訓練経費内訳票-2001</t>
    <rPh sb="0" eb="2">
      <t>クンレン</t>
    </rPh>
    <rPh sb="2" eb="4">
      <t>ケイヒ</t>
    </rPh>
    <rPh sb="4" eb="6">
      <t>ウチワケ</t>
    </rPh>
    <rPh sb="6" eb="7">
      <t>ヒョウ</t>
    </rPh>
    <phoneticPr fontId="16"/>
  </si>
  <si>
    <t>講座運営管理状況調査票_講師等経歴書-2001</t>
    <rPh sb="12" eb="14">
      <t>コウシ</t>
    </rPh>
    <rPh sb="14" eb="15">
      <t>トウ</t>
    </rPh>
    <rPh sb="15" eb="18">
      <t>ケイレキショ</t>
    </rPh>
    <phoneticPr fontId="16"/>
  </si>
  <si>
    <t>個票-2002</t>
    <rPh sb="0" eb="2">
      <t>コヒョウ</t>
    </rPh>
    <phoneticPr fontId="16"/>
  </si>
  <si>
    <t>訓練経費内訳票-2002</t>
    <rPh sb="0" eb="2">
      <t>クンレン</t>
    </rPh>
    <rPh sb="2" eb="4">
      <t>ケイヒ</t>
    </rPh>
    <rPh sb="4" eb="6">
      <t>ウチワケ</t>
    </rPh>
    <rPh sb="6" eb="7">
      <t>ヒョウ</t>
    </rPh>
    <phoneticPr fontId="16"/>
  </si>
  <si>
    <t>講座運営管理状況調査票_講師等経歴書-2002</t>
    <rPh sb="12" eb="14">
      <t>コウシ</t>
    </rPh>
    <rPh sb="14" eb="15">
      <t>トウ</t>
    </rPh>
    <rPh sb="15" eb="18">
      <t>ケイレキショ</t>
    </rPh>
    <phoneticPr fontId="16"/>
  </si>
  <si>
    <t>個票-2003</t>
    <rPh sb="0" eb="2">
      <t>コヒョウ</t>
    </rPh>
    <phoneticPr fontId="16"/>
  </si>
  <si>
    <t>訓練経費内訳票-2003</t>
    <rPh sb="0" eb="2">
      <t>クンレン</t>
    </rPh>
    <rPh sb="2" eb="4">
      <t>ケイヒ</t>
    </rPh>
    <rPh sb="4" eb="6">
      <t>ウチワケ</t>
    </rPh>
    <rPh sb="6" eb="7">
      <t>ヒョウ</t>
    </rPh>
    <phoneticPr fontId="16"/>
  </si>
  <si>
    <t>講座運営管理状況調査票_講師等経歴書-2003</t>
    <rPh sb="12" eb="14">
      <t>コウシ</t>
    </rPh>
    <rPh sb="14" eb="15">
      <t>トウ</t>
    </rPh>
    <rPh sb="15" eb="18">
      <t>ケイレキショ</t>
    </rPh>
    <phoneticPr fontId="16"/>
  </si>
  <si>
    <t>個票-2004</t>
    <rPh sb="0" eb="2">
      <t>コヒョウ</t>
    </rPh>
    <phoneticPr fontId="16"/>
  </si>
  <si>
    <t>訓練経費内訳票-2004</t>
    <rPh sb="0" eb="2">
      <t>クンレン</t>
    </rPh>
    <rPh sb="2" eb="4">
      <t>ケイヒ</t>
    </rPh>
    <rPh sb="4" eb="6">
      <t>ウチワケ</t>
    </rPh>
    <rPh sb="6" eb="7">
      <t>ヒョウ</t>
    </rPh>
    <phoneticPr fontId="16"/>
  </si>
  <si>
    <t>講座運営管理状況調査票_講師等経歴書-2004</t>
    <rPh sb="12" eb="14">
      <t>コウシ</t>
    </rPh>
    <rPh sb="14" eb="15">
      <t>トウ</t>
    </rPh>
    <rPh sb="15" eb="18">
      <t>ケイレキショ</t>
    </rPh>
    <phoneticPr fontId="16"/>
  </si>
  <si>
    <t>個票-2005</t>
    <rPh sb="0" eb="2">
      <t>コヒョウ</t>
    </rPh>
    <phoneticPr fontId="16"/>
  </si>
  <si>
    <t>訓練経費内訳票-2005</t>
    <rPh sb="0" eb="2">
      <t>クンレン</t>
    </rPh>
    <rPh sb="2" eb="4">
      <t>ケイヒ</t>
    </rPh>
    <rPh sb="4" eb="6">
      <t>ウチワケ</t>
    </rPh>
    <rPh sb="6" eb="7">
      <t>ヒョウ</t>
    </rPh>
    <phoneticPr fontId="16"/>
  </si>
  <si>
    <t>講座運営管理状況調査票_講師等経歴書-2005</t>
    <rPh sb="12" eb="14">
      <t>コウシ</t>
    </rPh>
    <rPh sb="14" eb="15">
      <t>トウ</t>
    </rPh>
    <rPh sb="15" eb="18">
      <t>ケイレキショ</t>
    </rPh>
    <phoneticPr fontId="16"/>
  </si>
  <si>
    <t>～</t>
    <phoneticPr fontId="16"/>
  </si>
  <si>
    <t>人</t>
    <rPh sb="0" eb="1">
      <t>ニン</t>
    </rPh>
    <phoneticPr fontId="16"/>
  </si>
  <si>
    <t>時間</t>
    <rPh sb="0" eb="2">
      <t>ジカン</t>
    </rPh>
    <phoneticPr fontId="16"/>
  </si>
  <si>
    <t>夜間（平日）</t>
    <rPh sb="0" eb="2">
      <t>ヤカン</t>
    </rPh>
    <rPh sb="3" eb="5">
      <t>ヘイジツ</t>
    </rPh>
    <phoneticPr fontId="16"/>
  </si>
  <si>
    <t>eラーニング</t>
    <phoneticPr fontId="16"/>
  </si>
  <si>
    <t>一部eラーニング</t>
    <rPh sb="0" eb="2">
      <t>イチブ</t>
    </rPh>
    <phoneticPr fontId="16"/>
  </si>
  <si>
    <t>昼間（平日）・土日</t>
    <rPh sb="0" eb="2">
      <t>ヒルマ</t>
    </rPh>
    <rPh sb="3" eb="5">
      <t>ヘイジツ</t>
    </rPh>
    <rPh sb="7" eb="9">
      <t>ドニチ</t>
    </rPh>
    <phoneticPr fontId="16"/>
  </si>
  <si>
    <t>講座の名称</t>
    <rPh sb="0" eb="2">
      <t>コウザ</t>
    </rPh>
    <rPh sb="3" eb="5">
      <t>メイショウ</t>
    </rPh>
    <phoneticPr fontId="5"/>
  </si>
  <si>
    <t>様式第1号の
仮番号</t>
    <rPh sb="0" eb="2">
      <t>ヨウシキ</t>
    </rPh>
    <phoneticPr fontId="5"/>
  </si>
  <si>
    <t>記載にあたっては、ロール対応表－2001（４行目・６行目・７行目）を確認いただき、その手順に沿って選択してください（以下のプルダウンはロール対応表-2001にて４行目にお示ししている作業を行わないと選択できないようになっていますのでご留意ください）</t>
    <rPh sb="0" eb="2">
      <t>キサイ</t>
    </rPh>
    <rPh sb="58" eb="60">
      <t>イカ</t>
    </rPh>
    <rPh sb="70" eb="73">
      <t>タイオウヒョウ</t>
    </rPh>
    <rPh sb="81" eb="83">
      <t>ギョウメ</t>
    </rPh>
    <rPh sb="85" eb="86">
      <t>シメ</t>
    </rPh>
    <rPh sb="91" eb="93">
      <t>サギョウ</t>
    </rPh>
    <rPh sb="94" eb="95">
      <t>オコナ</t>
    </rPh>
    <rPh sb="99" eb="101">
      <t>センタク</t>
    </rPh>
    <rPh sb="117" eb="119">
      <t>リュウイ</t>
    </rPh>
    <phoneticPr fontId="16"/>
  </si>
  <si>
    <t>（１）対象分野</t>
    <rPh sb="3" eb="5">
      <t>タイショウ</t>
    </rPh>
    <rPh sb="5" eb="7">
      <t>ブンヤ</t>
    </rPh>
    <phoneticPr fontId="16"/>
  </si>
  <si>
    <t>①当該講座の中で主として学習できる分野（ロール）を選択してください。</t>
    <rPh sb="17" eb="19">
      <t>ブンヤ</t>
    </rPh>
    <phoneticPr fontId="16"/>
  </si>
  <si>
    <t>プルダウンメニューよりロールを選択してください</t>
    <rPh sb="15" eb="17">
      <t>センタク</t>
    </rPh>
    <phoneticPr fontId="16"/>
  </si>
  <si>
    <t>②上記ロールの他に該当する分野（ロール）を選択してください。</t>
    <rPh sb="13" eb="15">
      <t>ブンヤ</t>
    </rPh>
    <phoneticPr fontId="16"/>
  </si>
  <si>
    <t>プルダウンメニューよりロールを選択してください（任意）</t>
    <rPh sb="15" eb="17">
      <t>センタク</t>
    </rPh>
    <rPh sb="24" eb="26">
      <t>ニンイ</t>
    </rPh>
    <phoneticPr fontId="16"/>
  </si>
  <si>
    <t>（1）目標とするレベル</t>
    <phoneticPr fontId="5"/>
  </si>
  <si>
    <t xml:space="preserve"> ▼ 以下目標とするレベルに該当する場合は○を記入</t>
    <rPh sb="3" eb="5">
      <t>イカ</t>
    </rPh>
    <rPh sb="5" eb="7">
      <t>モクヒョウ</t>
    </rPh>
    <rPh sb="14" eb="16">
      <t>ガイトウ</t>
    </rPh>
    <rPh sb="18" eb="20">
      <t>バアイ</t>
    </rPh>
    <rPh sb="21" eb="23">
      <t>キニュウ</t>
    </rPh>
    <phoneticPr fontId="5"/>
  </si>
  <si>
    <t>当該教育訓練が対象とする技術や手法等を活用して、専門を持つプロフェッショナルを目指して、要求された作業をすべて独力で遂行するレベル</t>
    <rPh sb="24" eb="26">
      <t>センモン</t>
    </rPh>
    <rPh sb="27" eb="28">
      <t>モ</t>
    </rPh>
    <rPh sb="39" eb="41">
      <t>メザ</t>
    </rPh>
    <rPh sb="44" eb="46">
      <t>ヨウキュウ</t>
    </rPh>
    <rPh sb="49" eb="51">
      <t>サギョウ</t>
    </rPh>
    <rPh sb="55" eb="57">
      <t>ドクリョク</t>
    </rPh>
    <rPh sb="58" eb="60">
      <t>スイコウ</t>
    </rPh>
    <phoneticPr fontId="16"/>
  </si>
  <si>
    <t>（2）講座全体を通じての到達目標</t>
    <rPh sb="3" eb="5">
      <t>コウザ</t>
    </rPh>
    <rPh sb="5" eb="7">
      <t>ゼンタイ</t>
    </rPh>
    <rPh sb="8" eb="9">
      <t>ツウ</t>
    </rPh>
    <rPh sb="12" eb="14">
      <t>トウタツ</t>
    </rPh>
    <rPh sb="14" eb="16">
      <t>モクヒョウ</t>
    </rPh>
    <phoneticPr fontId="5"/>
  </si>
  <si>
    <t xml:space="preserve"> ▼ 当該教育訓練における講座全体を通じての具体的な到達目標を記入</t>
    <rPh sb="3" eb="5">
      <t>トウガイ</t>
    </rPh>
    <rPh sb="5" eb="7">
      <t>キョウイク</t>
    </rPh>
    <rPh sb="7" eb="9">
      <t>クンレン</t>
    </rPh>
    <rPh sb="13" eb="15">
      <t>コウザ</t>
    </rPh>
    <rPh sb="15" eb="17">
      <t>ゼンタイ</t>
    </rPh>
    <rPh sb="18" eb="19">
      <t>ツウ</t>
    </rPh>
    <rPh sb="22" eb="25">
      <t>グタイテキ</t>
    </rPh>
    <rPh sb="26" eb="28">
      <t>トウタツ</t>
    </rPh>
    <rPh sb="28" eb="30">
      <t>モクヒョウ</t>
    </rPh>
    <rPh sb="31" eb="33">
      <t>キニュウ</t>
    </rPh>
    <phoneticPr fontId="5"/>
  </si>
  <si>
    <t>（3）ロール毎の到達目標等</t>
    <rPh sb="6" eb="7">
      <t>ゴト</t>
    </rPh>
    <rPh sb="8" eb="10">
      <t>トウタツ</t>
    </rPh>
    <rPh sb="10" eb="12">
      <t>モクヒョウ</t>
    </rPh>
    <rPh sb="12" eb="13">
      <t>トウ</t>
    </rPh>
    <phoneticPr fontId="16"/>
  </si>
  <si>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-2001（8行目）のリンク先資料のうち、各ロール（分野）の「担う責任・主な業務・スキル」のページに記載してある内容も参照しながら、ご記入ください（ロール対応表-2001・12行目の各ロールのセル毎に、各ページへのリンクを設定しておりますのでご活用ください）。</t>
    </r>
    <rPh sb="12" eb="14">
      <t>モクヒョウ</t>
    </rPh>
    <rPh sb="22" eb="23">
      <t>タッ</t>
    </rPh>
    <rPh sb="27" eb="29">
      <t>リユウ</t>
    </rPh>
    <rPh sb="30" eb="32">
      <t>キニュウ</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5"/>
  </si>
  <si>
    <t>主たるロール</t>
    <rPh sb="0" eb="1">
      <t>シュ</t>
    </rPh>
    <phoneticPr fontId="16"/>
  </si>
  <si>
    <t>その他該当ロール</t>
    <rPh sb="2" eb="3">
      <t>ホカ</t>
    </rPh>
    <rPh sb="3" eb="5">
      <t>ガイトウ</t>
    </rPh>
    <phoneticPr fontId="16"/>
  </si>
  <si>
    <t>　「別表１との対応について（Q列～U列）」の記載にあたっては、ロール対応表－2001（９行目）を確認いただき、その手順に沿って選択してください（選択のプルダウンは、ロール対応表-2001（D列）で選択いただいたスキル項目と整合させてください）。
※「スキル項目(U列）」のプルダウンは、ロール対応表-2001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16"/>
  </si>
  <si>
    <t>番号</t>
    <rPh sb="0" eb="2">
      <t>バンゴウ</t>
    </rPh>
    <phoneticPr fontId="5"/>
  </si>
  <si>
    <t>講義の内容と到達目標/
演習の内容と到達目標</t>
    <rPh sb="0" eb="2">
      <t>コウギ</t>
    </rPh>
    <rPh sb="3" eb="5">
      <t>ナイヨウ</t>
    </rPh>
    <rPh sb="6" eb="8">
      <t>トウタツ</t>
    </rPh>
    <rPh sb="8" eb="10">
      <t>モクヒョウ</t>
    </rPh>
    <phoneticPr fontId="5"/>
  </si>
  <si>
    <t>講義時間</t>
    <rPh sb="0" eb="2">
      <t>コウギ</t>
    </rPh>
    <rPh sb="2" eb="4">
      <t>ジカン</t>
    </rPh>
    <phoneticPr fontId="5"/>
  </si>
  <si>
    <t>演習の有無</t>
    <rPh sb="0" eb="2">
      <t>エンシュウ</t>
    </rPh>
    <rPh sb="3" eb="5">
      <t>ウム</t>
    </rPh>
    <phoneticPr fontId="5"/>
  </si>
  <si>
    <t>実績の有無</t>
    <rPh sb="0" eb="2">
      <t>ジッセキ</t>
    </rPh>
    <rPh sb="3" eb="5">
      <t>ウム</t>
    </rPh>
    <phoneticPr fontId="16"/>
  </si>
  <si>
    <t>別表1との対応について</t>
    <phoneticPr fontId="16"/>
  </si>
  <si>
    <t>左記スキル項目と対応するカリキュラム、単元等の具体的な箇所及び内容について、簡潔に記載してください。</t>
    <rPh sb="0" eb="2">
      <t>サキ</t>
    </rPh>
    <rPh sb="5" eb="7">
      <t>コウモク</t>
    </rPh>
    <rPh sb="8" eb="10">
      <t>タイオウ</t>
    </rPh>
    <rPh sb="19" eb="21">
      <t>タンゲン</t>
    </rPh>
    <rPh sb="21" eb="22">
      <t>ナド</t>
    </rPh>
    <rPh sb="23" eb="26">
      <t>グタイテキ</t>
    </rPh>
    <rPh sb="27" eb="29">
      <t>カショ</t>
    </rPh>
    <rPh sb="29" eb="30">
      <t>オヨ</t>
    </rPh>
    <rPh sb="31" eb="33">
      <t>ナイヨウ</t>
    </rPh>
    <rPh sb="38" eb="40">
      <t>カンケツ</t>
    </rPh>
    <rPh sb="41" eb="43">
      <t>キサイ</t>
    </rPh>
    <phoneticPr fontId="16"/>
  </si>
  <si>
    <r>
      <t xml:space="preserve">対応する教材名・該当箇所
</t>
    </r>
    <r>
      <rPr>
        <sz val="11"/>
        <rFont val="ＭＳ Ｐ明朝"/>
        <family val="1"/>
        <charset val="128"/>
      </rPr>
      <t>※「申請講座で使用する教材」及び「演習の具体的な実施手順等を示す資料」のうち、単元毎に対応する教材名とその該当箇所を記載ください。</t>
    </r>
    <rPh sb="0" eb="2">
      <t>タイオウ</t>
    </rPh>
    <rPh sb="6" eb="7">
      <t>メイ</t>
    </rPh>
    <rPh sb="8" eb="10">
      <t>ガイトウ</t>
    </rPh>
    <rPh sb="10" eb="12">
      <t>カショ</t>
    </rPh>
    <rPh sb="15" eb="17">
      <t>シンセイ</t>
    </rPh>
    <rPh sb="17" eb="19">
      <t>コウザ</t>
    </rPh>
    <rPh sb="20" eb="22">
      <t>シヨウ</t>
    </rPh>
    <rPh sb="24" eb="26">
      <t>キョウザイ</t>
    </rPh>
    <rPh sb="52" eb="55">
      <t>タンゲンゴト</t>
    </rPh>
    <rPh sb="56" eb="58">
      <t>タイオウ</t>
    </rPh>
    <rPh sb="60" eb="62">
      <t>キョウザイ</t>
    </rPh>
    <rPh sb="62" eb="63">
      <t>メイ</t>
    </rPh>
    <rPh sb="66" eb="68">
      <t>ガイトウ</t>
    </rPh>
    <rPh sb="68" eb="70">
      <t>カショ</t>
    </rPh>
    <rPh sb="71" eb="73">
      <t>キサイ</t>
    </rPh>
    <phoneticPr fontId="16"/>
  </si>
  <si>
    <t>カテゴリー</t>
    <phoneticPr fontId="16"/>
  </si>
  <si>
    <t>サブカテゴリー</t>
    <phoneticPr fontId="16"/>
  </si>
  <si>
    <t>　　合　　　計</t>
    <rPh sb="2" eb="3">
      <t>ゴウ</t>
    </rPh>
    <rPh sb="6" eb="7">
      <t>ケイ</t>
    </rPh>
    <phoneticPr fontId="5"/>
  </si>
  <si>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50"/>
  </si>
  <si>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5"/>
  </si>
  <si>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5"/>
  </si>
  <si>
    <t>出席率</t>
    <rPh sb="0" eb="3">
      <t>シュッセキリツ</t>
    </rPh>
    <phoneticPr fontId="16"/>
  </si>
  <si>
    <t>試験合格率</t>
    <rPh sb="0" eb="2">
      <t>シケン</t>
    </rPh>
    <rPh sb="2" eb="5">
      <t>ゴウカクリツ</t>
    </rPh>
    <phoneticPr fontId="16"/>
  </si>
  <si>
    <t>補講・追試の
有無</t>
    <rPh sb="0" eb="2">
      <t>ホコウ</t>
    </rPh>
    <rPh sb="3" eb="5">
      <t>ツイシ</t>
    </rPh>
    <rPh sb="7" eb="9">
      <t>ウム</t>
    </rPh>
    <phoneticPr fontId="16"/>
  </si>
  <si>
    <t>＜「補講・追試の有無」で、その他と回答した場合＞具体的な内容を記載してください。</t>
    <phoneticPr fontId="16"/>
  </si>
  <si>
    <t>実施の有無</t>
    <rPh sb="0" eb="2">
      <t>ジッシ</t>
    </rPh>
    <rPh sb="3" eb="5">
      <t>ウム</t>
    </rPh>
    <phoneticPr fontId="16"/>
  </si>
  <si>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6"/>
  </si>
  <si>
    <t>SME
番号</t>
    <rPh sb="4" eb="6">
      <t>バンゴウ</t>
    </rPh>
    <phoneticPr fontId="5"/>
  </si>
  <si>
    <t>氏名</t>
    <rPh sb="0" eb="2">
      <t>シメイ</t>
    </rPh>
    <phoneticPr fontId="5"/>
  </si>
  <si>
    <t>所属・役職</t>
    <rPh sb="0" eb="2">
      <t>ショゾク</t>
    </rPh>
    <rPh sb="3" eb="5">
      <t>ヤクショク</t>
    </rPh>
    <phoneticPr fontId="5"/>
  </si>
  <si>
    <t>当該教育訓練の監修に係る関与</t>
    <rPh sb="0" eb="2">
      <t>トウガイ</t>
    </rPh>
    <rPh sb="2" eb="4">
      <t>キョウイク</t>
    </rPh>
    <rPh sb="4" eb="6">
      <t>クンレン</t>
    </rPh>
    <rPh sb="7" eb="9">
      <t>カンシュウ</t>
    </rPh>
    <rPh sb="10" eb="11">
      <t>カカ</t>
    </rPh>
    <rPh sb="12" eb="14">
      <t>カンヨ</t>
    </rPh>
    <phoneticPr fontId="5"/>
  </si>
  <si>
    <t>担当
講師
番号</t>
    <rPh sb="0" eb="2">
      <t>タントウ</t>
    </rPh>
    <rPh sb="3" eb="5">
      <t>コウシ</t>
    </rPh>
    <rPh sb="6" eb="8">
      <t>バンゴウ</t>
    </rPh>
    <phoneticPr fontId="5"/>
  </si>
  <si>
    <t>当該教育訓練における役割等</t>
    <rPh sb="0" eb="2">
      <t>トウガイ</t>
    </rPh>
    <rPh sb="2" eb="4">
      <t>キョウイク</t>
    </rPh>
    <rPh sb="4" eb="6">
      <t>クンレン</t>
    </rPh>
    <rPh sb="10" eb="12">
      <t>ヤクワリ</t>
    </rPh>
    <rPh sb="12" eb="13">
      <t>トウ</t>
    </rPh>
    <phoneticPr fontId="5"/>
  </si>
  <si>
    <t>補助
教員等</t>
    <rPh sb="0" eb="2">
      <t>ホジョ</t>
    </rPh>
    <rPh sb="4" eb="5">
      <t>トウ</t>
    </rPh>
    <phoneticPr fontId="5"/>
  </si>
  <si>
    <t>人数</t>
    <rPh sb="0" eb="2">
      <t>ニンズウ</t>
    </rPh>
    <phoneticPr fontId="5"/>
  </si>
  <si>
    <t>当該教育訓練における役割等</t>
    <phoneticPr fontId="16"/>
  </si>
  <si>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6"/>
  </si>
  <si>
    <r>
      <t xml:space="preserve">11．教育訓練に関する確認事項    </t>
    </r>
    <r>
      <rPr>
        <sz val="9"/>
        <rFont val="ＭＳ Ｐゴシック"/>
        <family val="3"/>
        <charset val="128"/>
      </rPr>
      <t>※「はい」、「いいえ」いずれかを選択してください。</t>
    </r>
    <rPh sb="3" eb="5">
      <t>キョウイク</t>
    </rPh>
    <rPh sb="5" eb="7">
      <t>クンレン</t>
    </rPh>
    <rPh sb="8" eb="9">
      <t>カン</t>
    </rPh>
    <rPh sb="11" eb="13">
      <t>カクニン</t>
    </rPh>
    <rPh sb="13" eb="15">
      <t>ジコウ</t>
    </rPh>
    <phoneticPr fontId="50"/>
  </si>
  <si>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5"/>
  </si>
  <si>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5"/>
  </si>
  <si>
    <t>　　はい</t>
  </si>
  <si>
    <t>　　いいえ</t>
  </si>
  <si>
    <t xml:space="preserve"> (3) 講座内容や教育訓練経費について、教育訓練給付対象者と非対称者を区別した取り扱いを行っていない（又は行わない予定である）。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4">
      <t>ヒタイショウ</t>
    </rPh>
    <rPh sb="34" eb="35">
      <t>シャ</t>
    </rPh>
    <rPh sb="36" eb="38">
      <t>クベツ</t>
    </rPh>
    <rPh sb="40" eb="41">
      <t>ト</t>
    </rPh>
    <rPh sb="42" eb="43">
      <t>アツカ</t>
    </rPh>
    <rPh sb="45" eb="46">
      <t>オコナ</t>
    </rPh>
    <rPh sb="52" eb="53">
      <t>マタ</t>
    </rPh>
    <rPh sb="54" eb="55">
      <t>オコナ</t>
    </rPh>
    <rPh sb="58" eb="60">
      <t>ヨテイ</t>
    </rPh>
    <phoneticPr fontId="5"/>
  </si>
  <si>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5"/>
  </si>
  <si>
    <t xml:space="preserve"> (5)企業からの送り出しによる者のみを対象とする教育訓練、専ら起業人材の育成を目的とする教育訓練のいずれか又はいずれにも該当するか。</t>
    <phoneticPr fontId="5"/>
  </si>
  <si>
    <t>１２．資格取得状況・就職状況等</t>
    <rPh sb="3" eb="5">
      <t>シカク</t>
    </rPh>
    <rPh sb="5" eb="7">
      <t>シュトク</t>
    </rPh>
    <rPh sb="7" eb="9">
      <t>ジョウキョウ</t>
    </rPh>
    <rPh sb="10" eb="12">
      <t>シュウショク</t>
    </rPh>
    <rPh sb="12" eb="14">
      <t>ジョウキョウ</t>
    </rPh>
    <rPh sb="14" eb="15">
      <t>トウ</t>
    </rPh>
    <phoneticPr fontId="50"/>
  </si>
  <si>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50"/>
  </si>
  <si>
    <t>※計算式にご注意ください。</t>
    <rPh sb="1" eb="4">
      <t>ケイサンシキ</t>
    </rPh>
    <rPh sb="6" eb="8">
      <t>チュウイ</t>
    </rPh>
    <phoneticPr fontId="50"/>
  </si>
  <si>
    <t>選択した期間（西暦で記載）　※１</t>
    <rPh sb="0" eb="2">
      <t>センタク</t>
    </rPh>
    <rPh sb="4" eb="6">
      <t>キカン</t>
    </rPh>
    <rPh sb="7" eb="9">
      <t>セイレキ</t>
    </rPh>
    <rPh sb="10" eb="12">
      <t>キサイ</t>
    </rPh>
    <phoneticPr fontId="50"/>
  </si>
  <si>
    <t>※１　前３か年のうち選択した1か年の最初の月が属する年を記入してください。なお、天災その他やむを得ない理由のために当該教育訓練の実績を算出することが困難であるときは、影響を受けた年を除く前３か年のうちいずれかの年の実績を用いることが可能です。
※２　①修了者数については、入講（入学）年度の異なる修了者（留年者・休学者・退学者・編入者・長期履修制度を利用した者等）を除いた人数で記入してください。
※３　②入講（入学）者数については、①修了者に係る入講（入学）者数を記入してください。
※４　講座の修了者のうち、受講開始時に職に就いていなかった者で指定申請日までに就職した者の数を記入してください。
※５　講座の修了者の内、受講開始時にすでに職に就いていた者で、卒業後も引き続きその職にある者および受講開始時にすでに職に就いている者で、指定申請日までに別の職に転職した者の数を記入してください。</t>
    <rPh sb="126" eb="129">
      <t>シュウリョウシャ</t>
    </rPh>
    <rPh sb="129" eb="130">
      <t>スウ</t>
    </rPh>
    <rPh sb="136" eb="138">
      <t>ニュウコウ</t>
    </rPh>
    <rPh sb="139" eb="141">
      <t>ニュウガク</t>
    </rPh>
    <rPh sb="142" eb="144">
      <t>ネンド</t>
    </rPh>
    <rPh sb="145" eb="146">
      <t>コト</t>
    </rPh>
    <rPh sb="148" eb="151">
      <t>シュウリョウシャ</t>
    </rPh>
    <rPh sb="152" eb="155">
      <t>リュウネンシャ</t>
    </rPh>
    <rPh sb="156" eb="159">
      <t>キュウガクシャ</t>
    </rPh>
    <rPh sb="160" eb="163">
      <t>タイガクシャ</t>
    </rPh>
    <rPh sb="164" eb="166">
      <t>ヘンニュウ</t>
    </rPh>
    <rPh sb="166" eb="167">
      <t>シャ</t>
    </rPh>
    <rPh sb="168" eb="170">
      <t>チョウキ</t>
    </rPh>
    <rPh sb="170" eb="172">
      <t>リシュウ</t>
    </rPh>
    <rPh sb="172" eb="174">
      <t>セイド</t>
    </rPh>
    <rPh sb="175" eb="177">
      <t>リヨウ</t>
    </rPh>
    <rPh sb="179" eb="180">
      <t>モノ</t>
    </rPh>
    <rPh sb="180" eb="181">
      <t>トウ</t>
    </rPh>
    <rPh sb="183" eb="184">
      <t>ノゾ</t>
    </rPh>
    <rPh sb="186" eb="188">
      <t>ニンズウ</t>
    </rPh>
    <rPh sb="189" eb="191">
      <t>キニュウ</t>
    </rPh>
    <rPh sb="303" eb="305">
      <t>コウザ</t>
    </rPh>
    <rPh sb="306" eb="309">
      <t>シュウリョウシャ</t>
    </rPh>
    <rPh sb="310" eb="311">
      <t>ウチ</t>
    </rPh>
    <rPh sb="312" eb="314">
      <t>ジュコウ</t>
    </rPh>
    <rPh sb="314" eb="317">
      <t>カイシジ</t>
    </rPh>
    <rPh sb="321" eb="322">
      <t>ショク</t>
    </rPh>
    <rPh sb="323" eb="324">
      <t>ツ</t>
    </rPh>
    <rPh sb="328" eb="329">
      <t>モノ</t>
    </rPh>
    <rPh sb="331" eb="334">
      <t>ソツギョウゴ</t>
    </rPh>
    <rPh sb="335" eb="336">
      <t>ヒ</t>
    </rPh>
    <rPh sb="337" eb="338">
      <t>ツヅ</t>
    </rPh>
    <rPh sb="341" eb="342">
      <t>ショク</t>
    </rPh>
    <rPh sb="345" eb="346">
      <t>モノ</t>
    </rPh>
    <rPh sb="349" eb="351">
      <t>ジュコウ</t>
    </rPh>
    <rPh sb="351" eb="354">
      <t>カイシジ</t>
    </rPh>
    <rPh sb="358" eb="359">
      <t>ショク</t>
    </rPh>
    <rPh sb="360" eb="361">
      <t>ツ</t>
    </rPh>
    <rPh sb="365" eb="366">
      <t>モノ</t>
    </rPh>
    <rPh sb="368" eb="370">
      <t>シテイ</t>
    </rPh>
    <rPh sb="370" eb="373">
      <t>シンセイビ</t>
    </rPh>
    <rPh sb="376" eb="377">
      <t>ベツ</t>
    </rPh>
    <rPh sb="378" eb="379">
      <t>ショク</t>
    </rPh>
    <rPh sb="380" eb="382">
      <t>テンショク</t>
    </rPh>
    <rPh sb="384" eb="385">
      <t>モノ</t>
    </rPh>
    <rPh sb="386" eb="387">
      <t>カズ</t>
    </rPh>
    <rPh sb="388" eb="390">
      <t>キニュウ</t>
    </rPh>
    <phoneticPr fontId="16"/>
  </si>
  <si>
    <t>①選択した期間の修了者数　※２</t>
    <rPh sb="1" eb="3">
      <t>センタク</t>
    </rPh>
    <rPh sb="5" eb="7">
      <t>キカン</t>
    </rPh>
    <rPh sb="8" eb="11">
      <t>シュウリョウシャ</t>
    </rPh>
    <rPh sb="11" eb="12">
      <t>スウ</t>
    </rPh>
    <phoneticPr fontId="16"/>
  </si>
  <si>
    <t>②　①に係る講座の入講（入学）者数　※３</t>
    <rPh sb="4" eb="5">
      <t>カカ</t>
    </rPh>
    <rPh sb="6" eb="8">
      <t>コウザ</t>
    </rPh>
    <rPh sb="9" eb="11">
      <t>ニュウコウ</t>
    </rPh>
    <rPh sb="12" eb="14">
      <t>ニュウガク</t>
    </rPh>
    <rPh sb="15" eb="16">
      <t>シャ</t>
    </rPh>
    <rPh sb="16" eb="17">
      <t>スウ</t>
    </rPh>
    <phoneticPr fontId="16"/>
  </si>
  <si>
    <t>③　①のうち専門実践教育訓練給付の受給者数</t>
    <rPh sb="6" eb="8">
      <t>センモン</t>
    </rPh>
    <rPh sb="8" eb="10">
      <t>ジッセン</t>
    </rPh>
    <rPh sb="10" eb="12">
      <t>キョウイク</t>
    </rPh>
    <rPh sb="12" eb="14">
      <t>クンレン</t>
    </rPh>
    <rPh sb="14" eb="16">
      <t>キュウフ</t>
    </rPh>
    <rPh sb="17" eb="20">
      <t>ジュキュウシャ</t>
    </rPh>
    <rPh sb="20" eb="21">
      <t>スウ</t>
    </rPh>
    <phoneticPr fontId="16"/>
  </si>
  <si>
    <t>④　①のうち就職者数　※４</t>
    <rPh sb="6" eb="9">
      <t>シュウショクシャ</t>
    </rPh>
    <rPh sb="9" eb="10">
      <t>スウ</t>
    </rPh>
    <phoneticPr fontId="16"/>
  </si>
  <si>
    <t>⑤　①のうち在職者数　※５</t>
    <rPh sb="6" eb="9">
      <t>ザイショクシャ</t>
    </rPh>
    <rPh sb="9" eb="10">
      <t>スウ</t>
    </rPh>
    <phoneticPr fontId="16"/>
  </si>
  <si>
    <t>　　④・⑤または⑥・⑦のどちらかを記入</t>
    <rPh sb="17" eb="19">
      <t>キニュウ</t>
    </rPh>
    <phoneticPr fontId="16"/>
  </si>
  <si>
    <t>⑥　③のうち就職者数</t>
    <rPh sb="6" eb="9">
      <t>シュウショクシャ</t>
    </rPh>
    <rPh sb="9" eb="10">
      <t>スウ</t>
    </rPh>
    <phoneticPr fontId="16"/>
  </si>
  <si>
    <t>⑦　③のうち在職者数</t>
    <rPh sb="6" eb="9">
      <t>ザイショクシャ</t>
    </rPh>
    <rPh sb="9" eb="10">
      <t>スウ</t>
    </rPh>
    <phoneticPr fontId="16"/>
  </si>
  <si>
    <t>⑧　就職・在職率（④＋⑤/②）</t>
    <rPh sb="2" eb="4">
      <t>シュウショク</t>
    </rPh>
    <rPh sb="5" eb="7">
      <t>ザイショク</t>
    </rPh>
    <rPh sb="7" eb="8">
      <t>リツ</t>
    </rPh>
    <phoneticPr fontId="16"/>
  </si>
  <si>
    <t>％</t>
    <phoneticPr fontId="16"/>
  </si>
  <si>
    <t>⑨　就職・在職率（⑥＋⑦/③）</t>
    <rPh sb="2" eb="4">
      <t>シュウショク</t>
    </rPh>
    <rPh sb="5" eb="7">
      <t>ザイショク</t>
    </rPh>
    <rPh sb="7" eb="8">
      <t>リツ</t>
    </rPh>
    <phoneticPr fontId="16"/>
  </si>
  <si>
    <t>１３．販売活動等の内容</t>
    <rPh sb="3" eb="5">
      <t>ハンバイ</t>
    </rPh>
    <rPh sb="5" eb="7">
      <t>カツドウ</t>
    </rPh>
    <rPh sb="7" eb="8">
      <t>トウ</t>
    </rPh>
    <rPh sb="9" eb="11">
      <t>ナイヨウ</t>
    </rPh>
    <phoneticPr fontId="50"/>
  </si>
  <si>
    <t>（１）販売活動等（※２）の内容</t>
    <rPh sb="3" eb="5">
      <t>ハンバイ</t>
    </rPh>
    <rPh sb="5" eb="7">
      <t>カツドウ</t>
    </rPh>
    <rPh sb="7" eb="8">
      <t>トウ</t>
    </rPh>
    <rPh sb="13" eb="15">
      <t>ナイヨウ</t>
    </rPh>
    <phoneticPr fontId="50"/>
  </si>
  <si>
    <t>①販売活動等の態様</t>
    <rPh sb="1" eb="3">
      <t>ハンバイ</t>
    </rPh>
    <rPh sb="3" eb="5">
      <t>カツドウ</t>
    </rPh>
    <rPh sb="5" eb="6">
      <t>トウ</t>
    </rPh>
    <rPh sb="7" eb="9">
      <t>タイヨウ</t>
    </rPh>
    <phoneticPr fontId="50"/>
  </si>
  <si>
    <t>②具体的な販売活動等の内容・方法</t>
    <rPh sb="1" eb="4">
      <t>グタイテキ</t>
    </rPh>
    <rPh sb="5" eb="7">
      <t>ハンバイ</t>
    </rPh>
    <rPh sb="7" eb="9">
      <t>カツドウ</t>
    </rPh>
    <rPh sb="9" eb="10">
      <t>トウ</t>
    </rPh>
    <rPh sb="11" eb="13">
      <t>ナイヨウ</t>
    </rPh>
    <rPh sb="14" eb="16">
      <t>ホウホウ</t>
    </rPh>
    <phoneticPr fontId="50"/>
  </si>
  <si>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50"/>
  </si>
  <si>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50"/>
  </si>
  <si>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50"/>
  </si>
  <si>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50"/>
  </si>
  <si>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50"/>
  </si>
  <si>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50"/>
  </si>
  <si>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50"/>
  </si>
  <si>
    <t>（２）教育訓練施設における販売活動体制</t>
    <rPh sb="3" eb="5">
      <t>キョウイク</t>
    </rPh>
    <rPh sb="5" eb="7">
      <t>クンレン</t>
    </rPh>
    <rPh sb="7" eb="9">
      <t>シセツ</t>
    </rPh>
    <rPh sb="13" eb="15">
      <t>ハンバイ</t>
    </rPh>
    <rPh sb="15" eb="17">
      <t>カツドウ</t>
    </rPh>
    <rPh sb="17" eb="19">
      <t>タイセイ</t>
    </rPh>
    <phoneticPr fontId="50"/>
  </si>
  <si>
    <t>※１　販売活動等とは、広告、宣伝も含めた当該教育訓練講座の販売、募集、勧誘の活動等を指します。</t>
    <phoneticPr fontId="16"/>
  </si>
  <si>
    <t>※２　販売代理店等とは、契約関係の有無及びいかなる名称によるかを問わず、販売代理店、販売取次店、販売代理員その他当該教育訓練講座を販売する者全てを指します。</t>
    <phoneticPr fontId="16"/>
  </si>
  <si>
    <t>１４．教育訓練施設における販売活動体制</t>
    <rPh sb="3" eb="5">
      <t>キョウイク</t>
    </rPh>
    <rPh sb="5" eb="7">
      <t>クンレン</t>
    </rPh>
    <rPh sb="7" eb="9">
      <t>シセツ</t>
    </rPh>
    <rPh sb="13" eb="15">
      <t>ハンバイ</t>
    </rPh>
    <rPh sb="15" eb="17">
      <t>カツドウ</t>
    </rPh>
    <rPh sb="17" eb="19">
      <t>タイセイ</t>
    </rPh>
    <phoneticPr fontId="16"/>
  </si>
  <si>
    <t>（１）販売活動等管理責任者</t>
    <rPh sb="3" eb="5">
      <t>ハンバイ</t>
    </rPh>
    <rPh sb="5" eb="7">
      <t>カツドウ</t>
    </rPh>
    <rPh sb="7" eb="8">
      <t>トウ</t>
    </rPh>
    <rPh sb="8" eb="10">
      <t>カンリ</t>
    </rPh>
    <rPh sb="10" eb="13">
      <t>セキニンシャ</t>
    </rPh>
    <phoneticPr fontId="50"/>
  </si>
  <si>
    <t>（ふりがな）</t>
    <phoneticPr fontId="16"/>
  </si>
  <si>
    <t>　　TEL：</t>
    <phoneticPr fontId="16"/>
  </si>
  <si>
    <t>氏　名：</t>
    <phoneticPr fontId="16"/>
  </si>
  <si>
    <t>　　FAX：</t>
    <phoneticPr fontId="16"/>
  </si>
  <si>
    <t>所　属：</t>
    <phoneticPr fontId="16"/>
  </si>
  <si>
    <t>(②)講座運営・販売活動等に係る
苦情受付窓口</t>
    <rPh sb="3" eb="5">
      <t>コウザ</t>
    </rPh>
    <rPh sb="5" eb="7">
      <t>ウンエイ</t>
    </rPh>
    <rPh sb="8" eb="12">
      <t>ハンバイカツドウ</t>
    </rPh>
    <rPh sb="12" eb="13">
      <t>トウ</t>
    </rPh>
    <rPh sb="14" eb="15">
      <t>カカ</t>
    </rPh>
    <rPh sb="17" eb="19">
      <t>クジョウ</t>
    </rPh>
    <rPh sb="19" eb="21">
      <t>ウケツケ</t>
    </rPh>
    <rPh sb="21" eb="23">
      <t>マドグチ</t>
    </rPh>
    <phoneticPr fontId="16"/>
  </si>
  <si>
    <t>担当部署名</t>
    <rPh sb="0" eb="2">
      <t>タントウ</t>
    </rPh>
    <rPh sb="2" eb="5">
      <t>ブショメイ</t>
    </rPh>
    <phoneticPr fontId="16"/>
  </si>
  <si>
    <t>担当者人数</t>
    <rPh sb="0" eb="3">
      <t>タントウシャ</t>
    </rPh>
    <rPh sb="3" eb="5">
      <t>ニンズウ</t>
    </rPh>
    <phoneticPr fontId="16"/>
  </si>
  <si>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50"/>
  </si>
  <si>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50"/>
  </si>
  <si>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50"/>
  </si>
  <si>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50"/>
  </si>
  <si>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50"/>
  </si>
  <si>
    <t>③修了者数　※対象期間：前回指定時～調査票提出日前日</t>
    <rPh sb="1" eb="4">
      <t>シュウリョウシャ</t>
    </rPh>
    <rPh sb="4" eb="5">
      <t>スウ</t>
    </rPh>
    <phoneticPr fontId="16"/>
  </si>
  <si>
    <t>④　③のうち支給申請の為の修了証発行枚数</t>
    <rPh sb="6" eb="8">
      <t>シキュウ</t>
    </rPh>
    <rPh sb="8" eb="10">
      <t>シンセイ</t>
    </rPh>
    <rPh sb="11" eb="12">
      <t>タメ</t>
    </rPh>
    <rPh sb="13" eb="16">
      <t>シュウリョウショウ</t>
    </rPh>
    <rPh sb="16" eb="18">
      <t>ハッコウ</t>
    </rPh>
    <rPh sb="18" eb="20">
      <t>マイスウ</t>
    </rPh>
    <phoneticPr fontId="16"/>
  </si>
  <si>
    <t>枚</t>
    <rPh sb="0" eb="1">
      <t>マイ</t>
    </rPh>
    <phoneticPr fontId="16"/>
  </si>
  <si>
    <t>⑤要因分析</t>
    <rPh sb="1" eb="3">
      <t>ヨウイン</t>
    </rPh>
    <rPh sb="3" eb="5">
      <t>ブンセキ</t>
    </rPh>
    <phoneticPr fontId="16"/>
  </si>
  <si>
    <t>再指定申請において教育訓練給付金支給実績がない場合、専門実践教育訓練給付の支給を受けた者がいなかったことについての要因を分析し、その内容を具体的に記載してください。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6" eb="28">
      <t>センモン</t>
    </rPh>
    <rPh sb="28" eb="30">
      <t>ジッセン</t>
    </rPh>
    <rPh sb="30" eb="32">
      <t>キョウイク</t>
    </rPh>
    <rPh sb="32" eb="34">
      <t>クンレン</t>
    </rPh>
    <rPh sb="34" eb="36">
      <t>キュウフ</t>
    </rPh>
    <rPh sb="37" eb="39">
      <t>シキュウ</t>
    </rPh>
    <rPh sb="40" eb="41">
      <t>ウ</t>
    </rPh>
    <rPh sb="43" eb="44">
      <t>モノ</t>
    </rPh>
    <rPh sb="57" eb="59">
      <t>ヨウイン</t>
    </rPh>
    <rPh sb="60" eb="62">
      <t>ブンセキ</t>
    </rPh>
    <rPh sb="66" eb="68">
      <t>ナイヨウ</t>
    </rPh>
    <rPh sb="69" eb="72">
      <t>グタイテキ</t>
    </rPh>
    <rPh sb="73" eb="75">
      <t>キサイ</t>
    </rPh>
    <phoneticPr fontId="16"/>
  </si>
  <si>
    <t>⑥改善策</t>
    <rPh sb="1" eb="4">
      <t>カイゼンサク</t>
    </rPh>
    <phoneticPr fontId="16"/>
  </si>
  <si>
    <t>再指定申請において教育訓練給付金支給実績がない場合、「⑤要因分析」を踏まえてどのように改善し、運営するのか、その方針（例：広報のあり方、就職支援の取り組み、プログラムの改善等）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8" eb="30">
      <t>ヨウイン</t>
    </rPh>
    <rPh sb="30" eb="32">
      <t>ブンセキ</t>
    </rPh>
    <rPh sb="34" eb="35">
      <t>フ</t>
    </rPh>
    <rPh sb="43" eb="45">
      <t>カイゼン</t>
    </rPh>
    <rPh sb="47" eb="49">
      <t>ウンエイ</t>
    </rPh>
    <rPh sb="56" eb="58">
      <t>ホウシン</t>
    </rPh>
    <rPh sb="59" eb="60">
      <t>レイ</t>
    </rPh>
    <rPh sb="61" eb="63">
      <t>コウホウ</t>
    </rPh>
    <rPh sb="66" eb="67">
      <t>カタ</t>
    </rPh>
    <rPh sb="68" eb="70">
      <t>シュウショク</t>
    </rPh>
    <rPh sb="70" eb="72">
      <t>シエン</t>
    </rPh>
    <rPh sb="73" eb="74">
      <t>ト</t>
    </rPh>
    <rPh sb="75" eb="76">
      <t>ク</t>
    </rPh>
    <rPh sb="84" eb="86">
      <t>カイゼン</t>
    </rPh>
    <rPh sb="86" eb="87">
      <t>トウ</t>
    </rPh>
    <rPh sb="89" eb="92">
      <t>グタイテキ</t>
    </rPh>
    <rPh sb="93" eb="95">
      <t>キサイ</t>
    </rPh>
    <phoneticPr fontId="16"/>
  </si>
  <si>
    <t xml:space="preserve">※1　申請講座に限らず、施設全体での取り組み状況を記入してください。
</t>
    <phoneticPr fontId="16"/>
  </si>
  <si>
    <t>※2　申請講座において、過去3年以内に実施された場合に限り、記入してください。</t>
    <phoneticPr fontId="16"/>
  </si>
  <si>
    <t>DX推進スキル標準　ロール対応表</t>
    <rPh sb="13" eb="15">
      <t>タイオウ</t>
    </rPh>
    <rPh sb="15" eb="16">
      <t>ヒョウ</t>
    </rPh>
    <phoneticPr fontId="16"/>
  </si>
  <si>
    <t>＜手順：個票の作成に当たっては以下①~④の手順を必ずご確認ください＞</t>
    <rPh sb="1" eb="3">
      <t>テジュン</t>
    </rPh>
    <rPh sb="4" eb="6">
      <t>コヒョウ</t>
    </rPh>
    <rPh sb="7" eb="9">
      <t>サクセイ</t>
    </rPh>
    <rPh sb="10" eb="11">
      <t>ア</t>
    </rPh>
    <rPh sb="15" eb="17">
      <t>イカ</t>
    </rPh>
    <rPh sb="21" eb="23">
      <t>テジュン</t>
    </rPh>
    <rPh sb="24" eb="25">
      <t>カナラ</t>
    </rPh>
    <rPh sb="27" eb="29">
      <t>カクニン</t>
    </rPh>
    <phoneticPr fontId="16"/>
  </si>
  <si>
    <t>①各スキル項目（C列）を確認し、当該講座と対応するスキル項目にチェックを付けてください（D列：「講座との対応」欄に「○」を付ける）
　スキル項目の詳細は以下よりご確認ください。</t>
    <rPh sb="1" eb="2">
      <t>カク</t>
    </rPh>
    <rPh sb="5" eb="7">
      <t>コウモク</t>
    </rPh>
    <rPh sb="12" eb="14">
      <t>カクニン</t>
    </rPh>
    <rPh sb="16" eb="18">
      <t>トウガイ</t>
    </rPh>
    <rPh sb="18" eb="20">
      <t>コウザ</t>
    </rPh>
    <rPh sb="21" eb="23">
      <t>タイオウ</t>
    </rPh>
    <rPh sb="28" eb="30">
      <t>コウモク</t>
    </rPh>
    <rPh sb="36" eb="37">
      <t>ツ</t>
    </rPh>
    <rPh sb="45" eb="46">
      <t>レツ</t>
    </rPh>
    <rPh sb="48" eb="50">
      <t>コウザ</t>
    </rPh>
    <rPh sb="52" eb="54">
      <t>タイオウ</t>
    </rPh>
    <rPh sb="55" eb="56">
      <t>ラン</t>
    </rPh>
    <rPh sb="61" eb="62">
      <t>ツ</t>
    </rPh>
    <rPh sb="70" eb="72">
      <t>コウモク</t>
    </rPh>
    <rPh sb="73" eb="75">
      <t>ショウサイ</t>
    </rPh>
    <rPh sb="76" eb="78">
      <t>イカ</t>
    </rPh>
    <rPh sb="81" eb="83">
      <t>カクニン</t>
    </rPh>
    <phoneticPr fontId="16"/>
  </si>
  <si>
    <t>＜各スキル項目における具体的な学習項目例等について＞</t>
    <rPh sb="20" eb="21">
      <t>ナド</t>
    </rPh>
    <phoneticPr fontId="16"/>
  </si>
  <si>
    <t>②12行目をご確認ください。①で選択したスキル項目に応じて、該当する「ロール（DX推進において担うことが期待される役割）」のセルが朱塗りされます。
　それらが、個票ｰ2001「２．教育訓練の対象分野」において選択ができる、当該講座の「ロール」となります。</t>
    <phoneticPr fontId="16"/>
  </si>
  <si>
    <t>③②において朱塗りされた「ロール」の中から「主たるロール（講座の中でメインに学習できるロール）」および、それ以外で該当するロールを確認し、
　『個票ｰ2001「２．教育訓練の対象分野－（１）対象分野」』のF53セル、F55セルにそれぞれ選択・記載してください。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16"/>
  </si>
  <si>
    <t>＜各人材類型における「ロール」の定義について＞</t>
    <rPh sb="1" eb="2">
      <t>カク</t>
    </rPh>
    <rPh sb="2" eb="4">
      <t>ジンザイ</t>
    </rPh>
    <rPh sb="4" eb="6">
      <t>ルイケイ</t>
    </rPh>
    <rPh sb="16" eb="18">
      <t>テイギ</t>
    </rPh>
    <phoneticPr fontId="16"/>
  </si>
  <si>
    <t>④①のスキル項目の記載を基に、『個票ｰ2001「４．教育訓練の内容 （カリキュラム）』において、各単元の内容とスキル項目の整合性を確認し、個票へ記載してください。</t>
    <phoneticPr fontId="16"/>
  </si>
  <si>
    <t>　※また、12行目・E列～S列には、各ロールごとにページリンクを貼っていますので、申請分野（ロール）の各ページに直接遷移されたい方はこちらを活用ください。</t>
    <phoneticPr fontId="16"/>
  </si>
  <si>
    <t>　　　　　　　　　　　　　　　　　　　　　　　　　　　　　　　　　　人材類型
　　　　　　　　　　　　　　　　　　　　　　　　　　　　　　　　　　　　ロール
 　　　スキル</t>
    <rPh sb="34" eb="36">
      <t>ジンザイ</t>
    </rPh>
    <rPh sb="36" eb="38">
      <t>ルイケイ</t>
    </rPh>
    <phoneticPr fontId="50"/>
  </si>
  <si>
    <t>ビジネスアーキテクト</t>
  </si>
  <si>
    <t>デザイナー</t>
  </si>
  <si>
    <t>データサイエンティスト</t>
  </si>
  <si>
    <t>ビジネスアーキテクト
（新規事業開発）</t>
    <phoneticPr fontId="50"/>
  </si>
  <si>
    <t>ビジネスアーキテクト
（既存事業の高度化）</t>
    <phoneticPr fontId="50"/>
  </si>
  <si>
    <t>ビジネスアーキテクト
（社内業務の高度化・
効率化）</t>
    <rPh sb="22" eb="25">
      <t>コウリツカ</t>
    </rPh>
    <phoneticPr fontId="16"/>
  </si>
  <si>
    <t>サービス
デザイナー</t>
    <phoneticPr fontId="16"/>
  </si>
  <si>
    <t>ＵＸ／ＵＩ
デザイナー</t>
    <phoneticPr fontId="16"/>
  </si>
  <si>
    <t>グラフィック
デザイナー</t>
    <phoneticPr fontId="50"/>
  </si>
  <si>
    <t xml:space="preserve">データビジネス
ストラテジスト </t>
    <phoneticPr fontId="16"/>
  </si>
  <si>
    <t xml:space="preserve">データサイエンス
プロフェッショナル </t>
  </si>
  <si>
    <t>データエンジニア</t>
  </si>
  <si>
    <t>フロントエンド
エンジニア</t>
    <phoneticPr fontId="16"/>
  </si>
  <si>
    <t>バックエンド
エンジニア</t>
    <phoneticPr fontId="16"/>
  </si>
  <si>
    <t>クラウド
エンジニア／
ＳＲＥ</t>
    <phoneticPr fontId="16"/>
  </si>
  <si>
    <t>フィジカル
コンピューティング
エンジニア</t>
    <phoneticPr fontId="50"/>
  </si>
  <si>
    <t>サイバー
セキュリティ
マネージャー</t>
    <phoneticPr fontId="16"/>
  </si>
  <si>
    <t xml:space="preserve">サイバー
セキュリテイ
エンジニア </t>
    <phoneticPr fontId="50"/>
  </si>
  <si>
    <t>講座との対応</t>
    <rPh sb="0" eb="2">
      <t>コウザ</t>
    </rPh>
    <rPh sb="4" eb="6">
      <t>タイオウ</t>
    </rPh>
    <phoneticPr fontId="50"/>
  </si>
  <si>
    <t>　　　　　　　　　　　　　　重要度　【凡例】a・・・高い実践力と専門性が必要　b・・・一定の実践力と専門性が必要　c・・・説明可能なレベルで理解が必要　d・・・位置づけや関連性の理解が必要</t>
    <rPh sb="14" eb="17">
      <t>ジュウヨウド</t>
    </rPh>
    <rPh sb="18" eb="22">
      <t>｢ハンレイ｣</t>
    </rPh>
    <phoneticPr fontId="16"/>
  </si>
  <si>
    <t>a</t>
  </si>
  <si>
    <t>d</t>
  </si>
  <si>
    <t>b</t>
  </si>
  <si>
    <t>c</t>
  </si>
  <si>
    <t>エンタープライズアーキテクチャ</t>
    <phoneticPr fontId="16"/>
  </si>
  <si>
    <t>ビジネスモデル
・プロセス</t>
    <phoneticPr fontId="50"/>
  </si>
  <si>
    <t>検証（ビジネス視点）</t>
    <phoneticPr fontId="16"/>
  </si>
  <si>
    <t>データ・AIの
戦略的活用</t>
    <phoneticPr fontId="50"/>
  </si>
  <si>
    <t>AI・
データサイエンス</t>
    <phoneticPr fontId="50"/>
  </si>
  <si>
    <t>データ
エンジニアリング</t>
    <phoneticPr fontId="16"/>
  </si>
  <si>
    <t>デジタル
テクノロジー</t>
    <phoneticPr fontId="50"/>
  </si>
  <si>
    <t>セキュリティ
マネジメント</t>
    <phoneticPr fontId="50"/>
  </si>
  <si>
    <t>ビジネスアーキテクト（新規事業開発）</t>
    <phoneticPr fontId="50"/>
  </si>
  <si>
    <t>ビジネスアーキテクト（既存事業の高度化）</t>
    <phoneticPr fontId="50"/>
  </si>
  <si>
    <t>ビジネスアーキテクト（社内業務の高度化・効率化）</t>
    <rPh sb="20" eb="23">
      <t>コウリツカ</t>
    </rPh>
    <phoneticPr fontId="16"/>
  </si>
  <si>
    <t>グラフィックデザイナー</t>
    <phoneticPr fontId="50"/>
  </si>
  <si>
    <t xml:space="preserve">データサイエンスプロフェッショナル </t>
    <phoneticPr fontId="16"/>
  </si>
  <si>
    <t>フィジカルコンピューティングエンジニア</t>
    <phoneticPr fontId="50"/>
  </si>
  <si>
    <t xml:space="preserve">サイバーセキュリテイエンジニア </t>
    <phoneticPr fontId="50"/>
  </si>
  <si>
    <t>手順④を記載してください。</t>
    <rPh sb="0" eb="2">
      <t>テジュン</t>
    </rPh>
    <rPh sb="4" eb="6">
      <t>キサイ</t>
    </rPh>
    <phoneticPr fontId="16"/>
  </si>
  <si>
    <t>様式第1号の仮番号</t>
    <rPh sb="0" eb="2">
      <t>ヨウシキ</t>
    </rPh>
    <phoneticPr fontId="5"/>
  </si>
  <si>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5"/>
  </si>
  <si>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5"/>
  </si>
  <si>
    <t>内　訳</t>
    <rPh sb="0" eb="1">
      <t>ウチ</t>
    </rPh>
    <rPh sb="2" eb="3">
      <t>ヤク</t>
    </rPh>
    <phoneticPr fontId="5"/>
  </si>
  <si>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5"/>
  </si>
  <si>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5"/>
  </si>
  <si>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5"/>
  </si>
  <si>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5"/>
  </si>
  <si>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5"/>
  </si>
  <si>
    <t>合計</t>
    <rPh sb="0" eb="2">
      <t>ゴウケイ</t>
    </rPh>
    <phoneticPr fontId="5"/>
  </si>
  <si>
    <t>教育訓練経費</t>
    <rPh sb="0" eb="2">
      <t>キョウイク</t>
    </rPh>
    <rPh sb="2" eb="4">
      <t>クンレン</t>
    </rPh>
    <rPh sb="4" eb="6">
      <t>ケイヒ</t>
    </rPh>
    <phoneticPr fontId="5"/>
  </si>
  <si>
    <r>
      <t>(1)入学料　</t>
    </r>
    <r>
      <rPr>
        <sz val="8"/>
        <color theme="1"/>
        <rFont val="ＭＳ Ｐ明朝"/>
        <family val="1"/>
        <charset val="128"/>
      </rPr>
      <t>※1</t>
    </r>
    <rPh sb="3" eb="5">
      <t>ニュウガク</t>
    </rPh>
    <rPh sb="5" eb="6">
      <t>リョウ</t>
    </rPh>
    <phoneticPr fontId="5"/>
  </si>
  <si>
    <t>受
講
料</t>
    <rPh sb="0" eb="1">
      <t>ウケ</t>
    </rPh>
    <phoneticPr fontId="5"/>
  </si>
  <si>
    <r>
      <t>(2)授業料　</t>
    </r>
    <r>
      <rPr>
        <sz val="8"/>
        <color theme="1"/>
        <rFont val="ＭＳ Ｐ明朝"/>
        <family val="1"/>
        <charset val="128"/>
      </rPr>
      <t>※1</t>
    </r>
    <rPh sb="3" eb="6">
      <t>ジュギョウリョウ</t>
    </rPh>
    <phoneticPr fontId="5"/>
  </si>
  <si>
    <r>
      <t>(3)必須の教材費　</t>
    </r>
    <r>
      <rPr>
        <sz val="8"/>
        <color theme="1"/>
        <rFont val="ＭＳ Ｐ明朝"/>
        <family val="1"/>
        <charset val="128"/>
      </rPr>
      <t>※1※2</t>
    </r>
    <rPh sb="3" eb="5">
      <t>ヒッス</t>
    </rPh>
    <rPh sb="6" eb="9">
      <t>キョウザイヒ</t>
    </rPh>
    <phoneticPr fontId="5"/>
  </si>
  <si>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5"/>
  </si>
  <si>
    <t>(5)受講料計((2)～(4))</t>
    <rPh sb="3" eb="6">
      <t>ジュコウリョウ</t>
    </rPh>
    <rPh sb="6" eb="7">
      <t>ケイ</t>
    </rPh>
    <phoneticPr fontId="5"/>
  </si>
  <si>
    <t>(6)教育訓練経費計((1)+(5))　</t>
    <rPh sb="3" eb="5">
      <t>キョウイク</t>
    </rPh>
    <rPh sb="5" eb="7">
      <t>クンレン</t>
    </rPh>
    <rPh sb="7" eb="9">
      <t>ケイヒ</t>
    </rPh>
    <rPh sb="9" eb="10">
      <t>ケイ</t>
    </rPh>
    <phoneticPr fontId="5"/>
  </si>
  <si>
    <t>その他受講者
が負担する
経費</t>
    <phoneticPr fontId="5"/>
  </si>
  <si>
    <t>(7)任意の教材費 ※2</t>
    <rPh sb="3" eb="5">
      <t>ニンイ</t>
    </rPh>
    <rPh sb="6" eb="9">
      <t>キョウザイヒ</t>
    </rPh>
    <phoneticPr fontId="5"/>
  </si>
  <si>
    <t>(8)実習に伴う宿泊費・交通費等</t>
    <rPh sb="3" eb="5">
      <t>ジッシュウ</t>
    </rPh>
    <rPh sb="6" eb="7">
      <t>トモナ</t>
    </rPh>
    <rPh sb="8" eb="11">
      <t>シュクハクヒ</t>
    </rPh>
    <rPh sb="12" eb="15">
      <t>コウツウヒ</t>
    </rPh>
    <rPh sb="15" eb="16">
      <t>ナド</t>
    </rPh>
    <phoneticPr fontId="5"/>
  </si>
  <si>
    <t>(9)施設維持費用等</t>
    <rPh sb="3" eb="5">
      <t>シセツ</t>
    </rPh>
    <rPh sb="5" eb="7">
      <t>イジ</t>
    </rPh>
    <rPh sb="7" eb="9">
      <t>ヒヨウ</t>
    </rPh>
    <rPh sb="9" eb="10">
      <t>ナド</t>
    </rPh>
    <phoneticPr fontId="5"/>
  </si>
  <si>
    <r>
      <t>(10)その他の経費　</t>
    </r>
    <r>
      <rPr>
        <sz val="8"/>
        <color theme="1"/>
        <rFont val="ＭＳ Ｐ明朝"/>
        <family val="1"/>
        <charset val="128"/>
      </rPr>
      <t>※3</t>
    </r>
    <rPh sb="6" eb="7">
      <t>ホカ</t>
    </rPh>
    <rPh sb="8" eb="10">
      <t>ケイヒ</t>
    </rPh>
    <phoneticPr fontId="5"/>
  </si>
  <si>
    <t>(11)その他受講生負担経費計((7)～(10))</t>
    <rPh sb="6" eb="7">
      <t>ホカ</t>
    </rPh>
    <rPh sb="7" eb="10">
      <t>ジュコウセイ</t>
    </rPh>
    <rPh sb="10" eb="12">
      <t>フタン</t>
    </rPh>
    <rPh sb="12" eb="14">
      <t>ケイヒ</t>
    </rPh>
    <rPh sb="14" eb="15">
      <t>ケイ</t>
    </rPh>
    <phoneticPr fontId="5"/>
  </si>
  <si>
    <t>受講費用総計((6)＋(11))</t>
    <phoneticPr fontId="5"/>
  </si>
  <si>
    <t>※1　入学料、受講料には(7)～(10)の経費を含めないでください。</t>
    <phoneticPr fontId="5"/>
  </si>
  <si>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6"/>
  </si>
  <si>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5"/>
  </si>
  <si>
    <t>支払方法</t>
    <rPh sb="0" eb="2">
      <t>シハライ</t>
    </rPh>
    <rPh sb="2" eb="4">
      <t>ホウホウ</t>
    </rPh>
    <phoneticPr fontId="5"/>
  </si>
  <si>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5"/>
  </si>
  <si>
    <t>２．教育訓練経費の内訳等</t>
    <rPh sb="2" eb="4">
      <t>キョウイク</t>
    </rPh>
    <rPh sb="4" eb="6">
      <t>クンレン</t>
    </rPh>
    <rPh sb="6" eb="8">
      <t>ケイヒ</t>
    </rPh>
    <rPh sb="9" eb="11">
      <t>ウチワケ</t>
    </rPh>
    <rPh sb="11" eb="12">
      <t>トウ</t>
    </rPh>
    <phoneticPr fontId="5"/>
  </si>
  <si>
    <t>(1)入学料</t>
    <rPh sb="3" eb="5">
      <t>ニュウガク</t>
    </rPh>
    <rPh sb="5" eb="6">
      <t>リョウ</t>
    </rPh>
    <phoneticPr fontId="5"/>
  </si>
  <si>
    <t>入学料（1.（1）の金額）に含まれる
費用・経費等の内容</t>
    <rPh sb="0" eb="2">
      <t>ニュウガク</t>
    </rPh>
    <rPh sb="2" eb="3">
      <t>リョウ</t>
    </rPh>
    <rPh sb="14" eb="15">
      <t>フク</t>
    </rPh>
    <rPh sb="19" eb="21">
      <t>ヒヨウ</t>
    </rPh>
    <rPh sb="22" eb="25">
      <t>ケイヒトウ</t>
    </rPh>
    <rPh sb="26" eb="28">
      <t>ナイヨウ</t>
    </rPh>
    <phoneticPr fontId="5"/>
  </si>
  <si>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5"/>
  </si>
  <si>
    <t>受講料（1.(5)合計の金額）
の内訳</t>
    <rPh sb="0" eb="3">
      <t>ジュコウリョウ</t>
    </rPh>
    <rPh sb="9" eb="11">
      <t>ゴウケイ</t>
    </rPh>
    <rPh sb="12" eb="14">
      <t>キンガク</t>
    </rPh>
    <rPh sb="17" eb="19">
      <t>ウチワケ</t>
    </rPh>
    <phoneticPr fontId="5"/>
  </si>
  <si>
    <t>①講座運営に係る必要最低経費（人件費等）</t>
  </si>
  <si>
    <t>円</t>
    <rPh sb="0" eb="1">
      <t>エン</t>
    </rPh>
    <phoneticPr fontId="5"/>
  </si>
  <si>
    <t>％</t>
    <phoneticPr fontId="5"/>
  </si>
  <si>
    <t>②必須の教材費　</t>
    <phoneticPr fontId="16"/>
  </si>
  <si>
    <t>③販売活動に関する経費（PR費用等）</t>
    <phoneticPr fontId="16"/>
  </si>
  <si>
    <t>④見込まれる利益　（（1.(5)の受講料合計－2.(2)の（①＋②＋③）））</t>
    <phoneticPr fontId="16"/>
  </si>
  <si>
    <t>（１）奨学金制度について（該当がある場合のみ記入）</t>
    <rPh sb="3" eb="6">
      <t>ショウガクキン</t>
    </rPh>
    <rPh sb="6" eb="8">
      <t>セイド</t>
    </rPh>
    <rPh sb="13" eb="15">
      <t>ガイトウ</t>
    </rPh>
    <rPh sb="18" eb="20">
      <t>バアイ</t>
    </rPh>
    <rPh sb="22" eb="24">
      <t>キニュウ</t>
    </rPh>
    <phoneticPr fontId="16"/>
  </si>
  <si>
    <t>①返済義務の有無について</t>
    <rPh sb="1" eb="3">
      <t>ヘンサイ</t>
    </rPh>
    <rPh sb="3" eb="5">
      <t>ギム</t>
    </rPh>
    <rPh sb="6" eb="8">
      <t>ウム</t>
    </rPh>
    <phoneticPr fontId="16"/>
  </si>
  <si>
    <t>その他の場合、
詳細を記入</t>
    <rPh sb="2" eb="3">
      <t>タ</t>
    </rPh>
    <rPh sb="4" eb="6">
      <t>バアイ</t>
    </rPh>
    <rPh sb="8" eb="10">
      <t>ショウサイ</t>
    </rPh>
    <rPh sb="11" eb="13">
      <t>キニュウ</t>
    </rPh>
    <phoneticPr fontId="16"/>
  </si>
  <si>
    <t>②奨学金の条件・金額</t>
    <rPh sb="1" eb="4">
      <t>ショウガクキン</t>
    </rPh>
    <rPh sb="5" eb="7">
      <t>ジョウケン</t>
    </rPh>
    <rPh sb="8" eb="10">
      <t>キンガク</t>
    </rPh>
    <phoneticPr fontId="16"/>
  </si>
  <si>
    <t>③返済方法・期限</t>
    <rPh sb="1" eb="3">
      <t>ヘンサイ</t>
    </rPh>
    <rPh sb="3" eb="5">
      <t>ホウホウ</t>
    </rPh>
    <rPh sb="6" eb="8">
      <t>キゲン</t>
    </rPh>
    <phoneticPr fontId="16"/>
  </si>
  <si>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6"/>
  </si>
  <si>
    <t>①割引又は還元の条件・金額</t>
    <rPh sb="1" eb="3">
      <t>ワリビキ</t>
    </rPh>
    <rPh sb="3" eb="4">
      <t>マタ</t>
    </rPh>
    <rPh sb="5" eb="7">
      <t>カンゲン</t>
    </rPh>
    <rPh sb="8" eb="10">
      <t>ジョウケン</t>
    </rPh>
    <rPh sb="11" eb="13">
      <t>キンガク</t>
    </rPh>
    <phoneticPr fontId="16"/>
  </si>
  <si>
    <t>②割引又は還元を行う期間</t>
    <rPh sb="1" eb="3">
      <t>ワリビキ</t>
    </rPh>
    <rPh sb="3" eb="4">
      <t>マタ</t>
    </rPh>
    <rPh sb="5" eb="7">
      <t>カンゲン</t>
    </rPh>
    <rPh sb="8" eb="9">
      <t>オコナ</t>
    </rPh>
    <rPh sb="10" eb="12">
      <t>キカン</t>
    </rPh>
    <phoneticPr fontId="16"/>
  </si>
  <si>
    <t>４．教材費の内訳</t>
    <rPh sb="2" eb="5">
      <t>キョウザイヒ</t>
    </rPh>
    <rPh sb="6" eb="8">
      <t>ウチワケ</t>
    </rPh>
    <phoneticPr fontId="5"/>
  </si>
  <si>
    <t>・講座内で使用する全ての教材について記載。自社制作で市販されていない教材などについても記載。（価格はゼロとすること）</t>
    <phoneticPr fontId="16"/>
  </si>
  <si>
    <t>必須区分No</t>
    <rPh sb="0" eb="2">
      <t>ヒッス</t>
    </rPh>
    <rPh sb="2" eb="4">
      <t>クブン</t>
    </rPh>
    <phoneticPr fontId="5"/>
  </si>
  <si>
    <t>教材名</t>
    <rPh sb="0" eb="2">
      <t>キョウザイ</t>
    </rPh>
    <rPh sb="2" eb="3">
      <t>メイ</t>
    </rPh>
    <phoneticPr fontId="5"/>
  </si>
  <si>
    <t>著者・出版者・メーカー等</t>
    <rPh sb="0" eb="2">
      <t>チョシャ</t>
    </rPh>
    <rPh sb="3" eb="5">
      <t>シュッパン</t>
    </rPh>
    <rPh sb="5" eb="6">
      <t>シャ</t>
    </rPh>
    <rPh sb="11" eb="12">
      <t>トウ</t>
    </rPh>
    <phoneticPr fontId="5"/>
  </si>
  <si>
    <t>価格（税込）</t>
    <rPh sb="0" eb="2">
      <t>カカク</t>
    </rPh>
    <rPh sb="3" eb="5">
      <t>ゼイコミ</t>
    </rPh>
    <phoneticPr fontId="5"/>
  </si>
  <si>
    <t>任意区分No</t>
    <rPh sb="0" eb="2">
      <t>ニンイ</t>
    </rPh>
    <rPh sb="2" eb="4">
      <t>クブン</t>
    </rPh>
    <phoneticPr fontId="5"/>
  </si>
  <si>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5"/>
  </si>
  <si>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5"/>
  </si>
  <si>
    <t>※本様式とは別に当該教育訓練で使用する教材と様式４の単元／章の対応が分かる資料を提出。（提出物チェックリストを参照）</t>
    <phoneticPr fontId="16"/>
  </si>
  <si>
    <r>
      <rPr>
        <sz val="8"/>
        <rFont val="ＭＳ Ｐ明朝"/>
        <family val="1"/>
        <charset val="128"/>
      </rPr>
      <t>認定番号</t>
    </r>
    <r>
      <rPr>
        <sz val="10"/>
        <rFont val="ＭＳ Ｐ明朝"/>
        <family val="1"/>
        <charset val="128"/>
      </rPr>
      <t xml:space="preserve">
</t>
    </r>
    <r>
      <rPr>
        <sz val="6"/>
        <rFont val="ＭＳ Ｐ明朝"/>
        <family val="1"/>
        <charset val="128"/>
      </rPr>
      <t>[再認定講座のみ]</t>
    </r>
    <rPh sb="0" eb="2">
      <t>ニンテイ</t>
    </rPh>
    <rPh sb="2" eb="4">
      <t>バンゴウ</t>
    </rPh>
    <rPh sb="6" eb="7">
      <t>サイ</t>
    </rPh>
    <rPh sb="7" eb="9">
      <t>ニンテイ</t>
    </rPh>
    <rPh sb="9" eb="11">
      <t>コウザ</t>
    </rPh>
    <phoneticPr fontId="5"/>
  </si>
  <si>
    <t>講座の名称</t>
  </si>
  <si>
    <t>１．サブジェクトマターエキスパートの経歴書</t>
    <rPh sb="18" eb="20">
      <t>ケイレキ</t>
    </rPh>
    <rPh sb="20" eb="21">
      <t>ショ</t>
    </rPh>
    <phoneticPr fontId="16"/>
  </si>
  <si>
    <t>氏　  　名</t>
  </si>
  <si>
    <t>様式第4号(10.)の
担当講師番号</t>
    <phoneticPr fontId="16"/>
  </si>
  <si>
    <t>種　　　別</t>
    <rPh sb="0" eb="1">
      <t>シュ</t>
    </rPh>
    <rPh sb="4" eb="5">
      <t>ベツ</t>
    </rPh>
    <phoneticPr fontId="5"/>
  </si>
  <si>
    <t>サブジェクトマターエキスパート</t>
    <phoneticPr fontId="16"/>
  </si>
  <si>
    <t>雇用形態</t>
    <rPh sb="0" eb="2">
      <t>コヨウ</t>
    </rPh>
    <rPh sb="2" eb="4">
      <t>ケイタイ</t>
    </rPh>
    <phoneticPr fontId="5"/>
  </si>
  <si>
    <t>講師の専門領域</t>
    <rPh sb="0" eb="2">
      <t>コウシ</t>
    </rPh>
    <phoneticPr fontId="5"/>
  </si>
  <si>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5"/>
  </si>
  <si>
    <t>期間</t>
    <rPh sb="0" eb="2">
      <t>キカン</t>
    </rPh>
    <phoneticPr fontId="5"/>
  </si>
  <si>
    <t>業務の内容</t>
    <rPh sb="0" eb="2">
      <t>ギョウム</t>
    </rPh>
    <rPh sb="3" eb="5">
      <t>ナイヨウ</t>
    </rPh>
    <phoneticPr fontId="5"/>
  </si>
  <si>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5"/>
  </si>
  <si>
    <t>所属（事業者名）および講座の担当分野</t>
    <rPh sb="0" eb="2">
      <t>ショゾク</t>
    </rPh>
    <rPh sb="3" eb="6">
      <t>ジギョウシャ</t>
    </rPh>
    <rPh sb="6" eb="7">
      <t>メイ</t>
    </rPh>
    <rPh sb="11" eb="13">
      <t>コウザ</t>
    </rPh>
    <rPh sb="14" eb="16">
      <t>タントウ</t>
    </rPh>
    <rPh sb="16" eb="18">
      <t>ブンヤ</t>
    </rPh>
    <phoneticPr fontId="5"/>
  </si>
  <si>
    <t>～</t>
  </si>
  <si>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5"/>
  </si>
  <si>
    <t>期間</t>
    <rPh sb="0" eb="2">
      <t>キカン</t>
    </rPh>
    <phoneticPr fontId="16"/>
  </si>
  <si>
    <t>所属（事業者名）および担当分野</t>
    <rPh sb="0" eb="2">
      <t>ショゾク</t>
    </rPh>
    <rPh sb="3" eb="6">
      <t>ジギョウシャ</t>
    </rPh>
    <rPh sb="6" eb="7">
      <t>メイ</t>
    </rPh>
    <rPh sb="11" eb="13">
      <t>タントウ</t>
    </rPh>
    <rPh sb="13" eb="15">
      <t>ブンヤ</t>
    </rPh>
    <phoneticPr fontId="5"/>
  </si>
  <si>
    <t>取得資格等</t>
    <phoneticPr fontId="5"/>
  </si>
  <si>
    <t>その他
( 賞 罰 等 )</t>
    <rPh sb="2" eb="3">
      <t>タ</t>
    </rPh>
    <phoneticPr fontId="5"/>
  </si>
  <si>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5"/>
  </si>
  <si>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5"/>
  </si>
  <si>
    <t>２．主担当講師もしくは、担当講師の経歴書</t>
    <rPh sb="2" eb="5">
      <t>シュタントウ</t>
    </rPh>
    <rPh sb="5" eb="7">
      <t>コウシ</t>
    </rPh>
    <rPh sb="12" eb="14">
      <t>タントウ</t>
    </rPh>
    <rPh sb="14" eb="16">
      <t>コウシ</t>
    </rPh>
    <rPh sb="17" eb="19">
      <t>ケイレキ</t>
    </rPh>
    <rPh sb="19" eb="20">
      <t>ショ</t>
    </rPh>
    <phoneticPr fontId="16"/>
  </si>
  <si>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6"/>
  </si>
  <si>
    <t>※１3</t>
    <phoneticPr fontId="5"/>
  </si>
  <si>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5"/>
  </si>
  <si>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5"/>
  </si>
  <si>
    <r>
      <t xml:space="preserve">職歴
</t>
    </r>
    <r>
      <rPr>
        <sz val="9"/>
        <rFont val="ＭＳ 明朝"/>
        <family val="1"/>
        <charset val="128"/>
      </rPr>
      <t xml:space="preserve">
※直近の職歴に
  ついて記載。</t>
    </r>
    <rPh sb="0" eb="2">
      <t>ショクレキ</t>
    </rPh>
    <rPh sb="5" eb="7">
      <t>チョッキン</t>
    </rPh>
    <rPh sb="8" eb="10">
      <t>ショクレキ</t>
    </rPh>
    <rPh sb="17" eb="19">
      <t>キサイ</t>
    </rPh>
    <phoneticPr fontId="5"/>
  </si>
  <si>
    <t>氏　  　名</t>
    <phoneticPr fontId="16"/>
  </si>
  <si>
    <t>第四次産業革命スキル習得講座　講座情報</t>
    <rPh sb="0" eb="1">
      <t>ダイ</t>
    </rPh>
    <rPh sb="1" eb="3">
      <t>ヨジ</t>
    </rPh>
    <rPh sb="3" eb="5">
      <t>サンギョウ</t>
    </rPh>
    <rPh sb="5" eb="7">
      <t>カクメイ</t>
    </rPh>
    <rPh sb="10" eb="12">
      <t>シュウトク</t>
    </rPh>
    <rPh sb="12" eb="14">
      <t>コウザ</t>
    </rPh>
    <rPh sb="15" eb="17">
      <t>コウザ</t>
    </rPh>
    <rPh sb="17" eb="19">
      <t>ジョウホウ</t>
    </rPh>
    <phoneticPr fontId="50"/>
  </si>
  <si>
    <t>実施者</t>
    <rPh sb="0" eb="3">
      <t>ジッシシャ</t>
    </rPh>
    <phoneticPr fontId="50"/>
  </si>
  <si>
    <t>講座名称</t>
    <rPh sb="0" eb="2">
      <t>コウザ</t>
    </rPh>
    <rPh sb="2" eb="4">
      <t>メイショウ</t>
    </rPh>
    <phoneticPr fontId="50"/>
  </si>
  <si>
    <t>認定番号</t>
    <rPh sb="0" eb="2">
      <t>ニンテイ</t>
    </rPh>
    <rPh sb="2" eb="4">
      <t>バンゴウ</t>
    </rPh>
    <phoneticPr fontId="50"/>
  </si>
  <si>
    <t>認定期間</t>
    <rPh sb="0" eb="2">
      <t>ニンテイ</t>
    </rPh>
    <rPh sb="2" eb="4">
      <t>キカン</t>
    </rPh>
    <phoneticPr fontId="50"/>
  </si>
  <si>
    <t>～</t>
    <phoneticPr fontId="50"/>
  </si>
  <si>
    <t>実施方法</t>
    <rPh sb="0" eb="2">
      <t>ジッシ</t>
    </rPh>
    <rPh sb="2" eb="4">
      <t>ホウホウ</t>
    </rPh>
    <phoneticPr fontId="50"/>
  </si>
  <si>
    <t>入学定員</t>
    <rPh sb="0" eb="2">
      <t>ニュウガク</t>
    </rPh>
    <rPh sb="2" eb="4">
      <t>テイイン</t>
    </rPh>
    <phoneticPr fontId="50"/>
  </si>
  <si>
    <t>名</t>
    <rPh sb="0" eb="1">
      <t>メイ</t>
    </rPh>
    <phoneticPr fontId="50"/>
  </si>
  <si>
    <t>訓練期間</t>
    <rPh sb="0" eb="2">
      <t>クンレン</t>
    </rPh>
    <rPh sb="2" eb="4">
      <t>キカン</t>
    </rPh>
    <phoneticPr fontId="50"/>
  </si>
  <si>
    <t>日間</t>
    <rPh sb="0" eb="1">
      <t>ニチ</t>
    </rPh>
    <rPh sb="1" eb="2">
      <t>カン</t>
    </rPh>
    <phoneticPr fontId="50"/>
  </si>
  <si>
    <t>訓練時間</t>
    <rPh sb="0" eb="2">
      <t>クンレン</t>
    </rPh>
    <rPh sb="2" eb="4">
      <t>ジカン</t>
    </rPh>
    <phoneticPr fontId="50"/>
  </si>
  <si>
    <t>時間</t>
    <rPh sb="0" eb="2">
      <t>ジカン</t>
    </rPh>
    <phoneticPr fontId="50"/>
  </si>
  <si>
    <t>開講月</t>
    <rPh sb="0" eb="2">
      <t>カイコウ</t>
    </rPh>
    <rPh sb="2" eb="3">
      <t>ツキ</t>
    </rPh>
    <phoneticPr fontId="50"/>
  </si>
  <si>
    <t>受講経費</t>
    <rPh sb="0" eb="2">
      <t>ジュコウ</t>
    </rPh>
    <rPh sb="2" eb="4">
      <t>ケイヒ</t>
    </rPh>
    <phoneticPr fontId="50"/>
  </si>
  <si>
    <t>入学料</t>
    <rPh sb="0" eb="2">
      <t>ニュウガク</t>
    </rPh>
    <rPh sb="2" eb="3">
      <t>リョウ</t>
    </rPh>
    <phoneticPr fontId="50"/>
  </si>
  <si>
    <t>受講料</t>
    <rPh sb="0" eb="3">
      <t>ジュコウリョウ</t>
    </rPh>
    <phoneticPr fontId="50"/>
  </si>
  <si>
    <t>合計</t>
    <rPh sb="0" eb="2">
      <t>ゴウケイ</t>
    </rPh>
    <phoneticPr fontId="50"/>
  </si>
  <si>
    <t>教育訓練給付指定</t>
    <rPh sb="0" eb="2">
      <t>キョウイク</t>
    </rPh>
    <rPh sb="2" eb="4">
      <t>クンレン</t>
    </rPh>
    <rPh sb="4" eb="6">
      <t>キュウフ</t>
    </rPh>
    <rPh sb="6" eb="8">
      <t>シテイ</t>
    </rPh>
    <phoneticPr fontId="50"/>
  </si>
  <si>
    <t>有無／指定番号 - -</t>
    <rPh sb="0" eb="2">
      <t>ウム</t>
    </rPh>
    <rPh sb="3" eb="5">
      <t>シテイ</t>
    </rPh>
    <rPh sb="5" eb="7">
      <t>バンゴウ</t>
    </rPh>
    <phoneticPr fontId="50"/>
  </si>
  <si>
    <t>指定期間</t>
    <rPh sb="0" eb="2">
      <t>シテイ</t>
    </rPh>
    <rPh sb="2" eb="4">
      <t>キカン</t>
    </rPh>
    <phoneticPr fontId="50"/>
  </si>
  <si>
    <t>対象分野</t>
    <rPh sb="0" eb="2">
      <t>タイショウ</t>
    </rPh>
    <rPh sb="2" eb="4">
      <t>ブンヤ</t>
    </rPh>
    <phoneticPr fontId="50"/>
  </si>
  <si>
    <t>講座の教育内容</t>
    <rPh sb="0" eb="2">
      <t>コウザ</t>
    </rPh>
    <rPh sb="3" eb="5">
      <t>キョウイク</t>
    </rPh>
    <rPh sb="5" eb="7">
      <t>ナイヨウ</t>
    </rPh>
    <phoneticPr fontId="50"/>
  </si>
  <si>
    <t>目標とするレベル</t>
    <rPh sb="0" eb="2">
      <t>モクヒョウ</t>
    </rPh>
    <phoneticPr fontId="50"/>
  </si>
  <si>
    <t>■当該教育訓練が対象とする技術や手法等を活用して、専門を持つプロフェッショナルを目指して、要求された作業をすべて独力で遂行するレベル</t>
    <rPh sb="1" eb="3">
      <t>トウガイ</t>
    </rPh>
    <rPh sb="3" eb="5">
      <t>キョウイク</t>
    </rPh>
    <rPh sb="5" eb="7">
      <t>クンレン</t>
    </rPh>
    <rPh sb="8" eb="10">
      <t>タイショウ</t>
    </rPh>
    <rPh sb="13" eb="15">
      <t>ギジュツ</t>
    </rPh>
    <rPh sb="16" eb="18">
      <t>シュホウ</t>
    </rPh>
    <rPh sb="18" eb="19">
      <t>トウ</t>
    </rPh>
    <rPh sb="20" eb="22">
      <t>カツヨウ</t>
    </rPh>
    <rPh sb="25" eb="27">
      <t>センモン</t>
    </rPh>
    <rPh sb="28" eb="29">
      <t>モ</t>
    </rPh>
    <rPh sb="40" eb="42">
      <t>メザ</t>
    </rPh>
    <rPh sb="45" eb="47">
      <t>ヨウキュウ</t>
    </rPh>
    <rPh sb="50" eb="52">
      <t>サギョウ</t>
    </rPh>
    <rPh sb="56" eb="58">
      <t>ドクリョク</t>
    </rPh>
    <rPh sb="59" eb="61">
      <t>スイコウ</t>
    </rPh>
    <phoneticPr fontId="50"/>
  </si>
  <si>
    <t>具体的な到達目標</t>
    <rPh sb="0" eb="3">
      <t>グタイテキ</t>
    </rPh>
    <rPh sb="4" eb="6">
      <t>トウタツ</t>
    </rPh>
    <rPh sb="6" eb="8">
      <t>モクヒョウ</t>
    </rPh>
    <phoneticPr fontId="50"/>
  </si>
  <si>
    <t>習得できるスキル</t>
    <rPh sb="0" eb="2">
      <t>シュウトク</t>
    </rPh>
    <phoneticPr fontId="50"/>
  </si>
  <si>
    <t>講座の理解・習得のために
推奨される実務経験</t>
    <rPh sb="0" eb="2">
      <t>コウザ</t>
    </rPh>
    <rPh sb="3" eb="5">
      <t>リカイ</t>
    </rPh>
    <rPh sb="6" eb="8">
      <t>シュウトク</t>
    </rPh>
    <rPh sb="13" eb="15">
      <t>スイショウ</t>
    </rPh>
    <rPh sb="18" eb="20">
      <t>ジツム</t>
    </rPh>
    <rPh sb="20" eb="22">
      <t>ケイケン</t>
    </rPh>
    <phoneticPr fontId="50"/>
  </si>
  <si>
    <t>講座の理解・習得のために
推奨される知識・技術</t>
    <rPh sb="0" eb="2">
      <t>コウザ</t>
    </rPh>
    <rPh sb="3" eb="5">
      <t>リカイ</t>
    </rPh>
    <rPh sb="6" eb="8">
      <t>シュウトク</t>
    </rPh>
    <rPh sb="13" eb="15">
      <t>スイショウ</t>
    </rPh>
    <rPh sb="18" eb="20">
      <t>チシキ</t>
    </rPh>
    <rPh sb="21" eb="23">
      <t>ギジュツ</t>
    </rPh>
    <phoneticPr fontId="50"/>
  </si>
  <si>
    <t>技術・知識の到達度の
把握・測定方法</t>
    <rPh sb="0" eb="2">
      <t>ギジュツ</t>
    </rPh>
    <rPh sb="3" eb="5">
      <t>チシキ</t>
    </rPh>
    <rPh sb="6" eb="9">
      <t>トウタツド</t>
    </rPh>
    <rPh sb="11" eb="13">
      <t>ハアク</t>
    </rPh>
    <rPh sb="14" eb="16">
      <t>ソクテイ</t>
    </rPh>
    <rPh sb="16" eb="18">
      <t>ホウホウ</t>
    </rPh>
    <phoneticPr fontId="50"/>
  </si>
  <si>
    <t>修了認定の判断基準</t>
    <rPh sb="0" eb="2">
      <t>シュウリョウ</t>
    </rPh>
    <rPh sb="2" eb="4">
      <t>ニンテイ</t>
    </rPh>
    <rPh sb="5" eb="7">
      <t>ハンダン</t>
    </rPh>
    <rPh sb="7" eb="9">
      <t>キジュン</t>
    </rPh>
    <phoneticPr fontId="50"/>
  </si>
  <si>
    <t>修了認定基準に満たない
受講者への措置</t>
    <phoneticPr fontId="50"/>
  </si>
  <si>
    <t>社会人が受講しやすい
工夫</t>
    <rPh sb="0" eb="2">
      <t>シャカイ</t>
    </rPh>
    <rPh sb="2" eb="3">
      <t>ジン</t>
    </rPh>
    <rPh sb="4" eb="6">
      <t>ジュコウ</t>
    </rPh>
    <rPh sb="11" eb="13">
      <t>クフウ</t>
    </rPh>
    <phoneticPr fontId="50"/>
  </si>
  <si>
    <t>受講者に対する
サポート体制</t>
    <rPh sb="0" eb="3">
      <t>ジュコウシャ</t>
    </rPh>
    <rPh sb="4" eb="5">
      <t>タイ</t>
    </rPh>
    <rPh sb="12" eb="14">
      <t>タイセイ</t>
    </rPh>
    <phoneticPr fontId="50"/>
  </si>
  <si>
    <t>教育訓練施設
所在地</t>
    <rPh sb="0" eb="2">
      <t>キョウイク</t>
    </rPh>
    <rPh sb="2" eb="4">
      <t>クンレン</t>
    </rPh>
    <rPh sb="4" eb="6">
      <t>シセツ</t>
    </rPh>
    <rPh sb="7" eb="10">
      <t>ショザイチ</t>
    </rPh>
    <phoneticPr fontId="50"/>
  </si>
  <si>
    <t>ホームページ</t>
    <phoneticPr fontId="50"/>
  </si>
  <si>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6"/>
  </si>
  <si>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6"/>
  </si>
  <si>
    <t>申請様式（フォーム申請者用：再認定申請）　目次</t>
    <rPh sb="14" eb="17">
      <t>サイニンテイ</t>
    </rPh>
    <rPh sb="17" eb="19">
      <t>シンセイ</t>
    </rPh>
    <phoneticPr fontId="16"/>
  </si>
  <si>
    <t>【再認定申請】</t>
    <rPh sb="1" eb="4">
      <t>サイニンテイ</t>
    </rPh>
    <rPh sb="4" eb="6">
      <t>シンセイ</t>
    </rPh>
    <phoneticPr fontId="16"/>
  </si>
  <si>
    <t>申請講座毎に記入が必要です。複数の講座を申請する場合には、申請講座の数だけご記入ください。</t>
    <rPh sb="0" eb="2">
      <t>シンセイ</t>
    </rPh>
    <rPh sb="2" eb="4">
      <t>コウザ</t>
    </rPh>
    <rPh sb="4" eb="5">
      <t>ゴト</t>
    </rPh>
    <rPh sb="6" eb="8">
      <t>キニュウ</t>
    </rPh>
    <rPh sb="9" eb="11">
      <t>ヒツヨウ</t>
    </rPh>
    <rPh sb="29" eb="31">
      <t>シンセイ</t>
    </rPh>
    <rPh sb="31" eb="33">
      <t>コウザ</t>
    </rPh>
    <rPh sb="34" eb="35">
      <t>カズ</t>
    </rPh>
    <phoneticPr fontId="16"/>
  </si>
  <si>
    <t>厚労省指定番号</t>
    <rPh sb="0" eb="3">
      <t>コウロウショウ</t>
    </rPh>
    <rPh sb="3" eb="5">
      <t>シテイ</t>
    </rPh>
    <rPh sb="5" eb="7">
      <t>バンゴウ</t>
    </rPh>
    <phoneticPr fontId="5"/>
  </si>
  <si>
    <t>1．教育訓練の対象分野</t>
    <rPh sb="2" eb="4">
      <t>キョウイク</t>
    </rPh>
    <rPh sb="4" eb="6">
      <t>クンレン</t>
    </rPh>
    <rPh sb="7" eb="9">
      <t>タイショウ</t>
    </rPh>
    <rPh sb="9" eb="11">
      <t>ブンヤ</t>
    </rPh>
    <phoneticPr fontId="5"/>
  </si>
  <si>
    <t>2．教育訓練の目標レベル</t>
    <rPh sb="2" eb="4">
      <t>キョウイク</t>
    </rPh>
    <rPh sb="4" eb="6">
      <t>クンレン</t>
    </rPh>
    <rPh sb="7" eb="9">
      <t>モクヒョウ</t>
    </rPh>
    <phoneticPr fontId="5"/>
  </si>
  <si>
    <t>3．教育訓練の内容 （カリキュラム）　</t>
    <rPh sb="2" eb="4">
      <t>キョウイク</t>
    </rPh>
    <rPh sb="4" eb="6">
      <t>クンレン</t>
    </rPh>
    <rPh sb="7" eb="9">
      <t>ナイヨウ</t>
    </rPh>
    <phoneticPr fontId="5"/>
  </si>
  <si>
    <t>5．教育効果の把握方法 （修了評価）</t>
    <rPh sb="2" eb="4">
      <t>キョウイク</t>
    </rPh>
    <rPh sb="13" eb="15">
      <t>シュウリョウ</t>
    </rPh>
    <rPh sb="15" eb="17">
      <t>ヒョウカ</t>
    </rPh>
    <phoneticPr fontId="5"/>
  </si>
  <si>
    <t>受講にあたり、性別限定や年齢制限の有無</t>
    <rPh sb="0" eb="2">
      <t>ジュコウ</t>
    </rPh>
    <rPh sb="7" eb="9">
      <t>セイベツ</t>
    </rPh>
    <rPh sb="9" eb="11">
      <t>ゲンテイ</t>
    </rPh>
    <rPh sb="12" eb="14">
      <t>ネンレイ</t>
    </rPh>
    <rPh sb="14" eb="16">
      <t>セイゲン</t>
    </rPh>
    <rPh sb="17" eb="19">
      <t>ウム</t>
    </rPh>
    <phoneticPr fontId="5"/>
  </si>
  <si>
    <t>※1 「全部」→単元/章の全てでe-ラーニング等メディアを活用し授業しているもの。 「一部」→単元/章の一部でe-ラーニング等メディアを活用しているもの。 「実施なし」→単元/章の全てを通学制により授業を行っているもの。
※2 演習等の定義： 「疑似環境を用いた実習、実技、演習等を含む実践的なもの」
　　  演習等を含む授業の数が、総授業数の半分以上を占めていない場合は、申請対象外です。</t>
    <rPh sb="118" eb="120">
      <t>テイギ</t>
    </rPh>
    <phoneticPr fontId="16"/>
  </si>
  <si>
    <t>単元／章</t>
    <rPh sb="0" eb="2">
      <t>タンゲン</t>
    </rPh>
    <rPh sb="3" eb="4">
      <t>ショウ</t>
    </rPh>
    <phoneticPr fontId="5"/>
  </si>
  <si>
    <t>ｅﾗｰﾆﾝｸﾞ等メディアの活用状況　
※1</t>
    <rPh sb="7" eb="8">
      <t>トウ</t>
    </rPh>
    <rPh sb="13" eb="15">
      <t>カツヨウ</t>
    </rPh>
    <rPh sb="15" eb="17">
      <t>ジョウキョウ</t>
    </rPh>
    <phoneticPr fontId="5"/>
  </si>
  <si>
    <t>（3）受講認定基準（6ヶ月毎の出席率・定期試験、進級試験等具体的な基準）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5"/>
  </si>
  <si>
    <t>（4）受講認定基準に係る、教育目標に対する技能・知識のレベル到達度把握・測定方法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5"/>
  </si>
  <si>
    <t>（5）当該知識・技術がいかなる業種・職種において、どのように活用可能か。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5"/>
  </si>
  <si>
    <t>（6）受講中・終了時における
ⅰ資格取得 ⅱ就職へのバックアップ体制
※ⅰⅱの両方について記入</t>
    <rPh sb="3" eb="5">
      <t>ジュコウ</t>
    </rPh>
    <rPh sb="5" eb="6">
      <t>チュウ</t>
    </rPh>
    <rPh sb="7" eb="9">
      <t>シュウリョウ</t>
    </rPh>
    <rPh sb="9" eb="10">
      <t>ジ</t>
    </rPh>
    <rPh sb="16" eb="18">
      <t>シカク</t>
    </rPh>
    <rPh sb="18" eb="20">
      <t>シュトク</t>
    </rPh>
    <rPh sb="22" eb="24">
      <t>シュウショク</t>
    </rPh>
    <rPh sb="32" eb="34">
      <t>タイセイ</t>
    </rPh>
    <rPh sb="39" eb="41">
      <t>リョウホウ</t>
    </rPh>
    <rPh sb="45" eb="47">
      <t>キニュウ</t>
    </rPh>
    <phoneticPr fontId="5"/>
  </si>
  <si>
    <t>（7）スクーリングの実施状況</t>
    <rPh sb="10" eb="12">
      <t>ジッシ</t>
    </rPh>
    <rPh sb="12" eb="14">
      <t>ジョウキョウ</t>
    </rPh>
    <phoneticPr fontId="5"/>
  </si>
  <si>
    <t>6．サブジェクトマターエキスパート（SME：領域専門家）と講師</t>
    <rPh sb="22" eb="24">
      <t>リョウイキ</t>
    </rPh>
    <rPh sb="24" eb="27">
      <t>センモンカ</t>
    </rPh>
    <rPh sb="29" eb="31">
      <t>コウシ</t>
    </rPh>
    <phoneticPr fontId="5"/>
  </si>
  <si>
    <t>勤務形態</t>
    <rPh sb="0" eb="4">
      <t>キンムケイタイ</t>
    </rPh>
    <phoneticPr fontId="5"/>
  </si>
  <si>
    <t>種別</t>
    <rPh sb="0" eb="2">
      <t>シュベツ</t>
    </rPh>
    <phoneticPr fontId="5"/>
  </si>
  <si>
    <r>
      <t>４．受講生の要件等</t>
    </r>
    <r>
      <rPr>
        <sz val="11"/>
        <color rgb="FFFF0000"/>
        <rFont val="ＭＳ Ｐゴシック"/>
        <family val="3"/>
        <charset val="128"/>
      </rPr>
      <t>（厚生労働省「専門実践教育訓練給付金」へ申請される方のみ）</t>
    </r>
    <phoneticPr fontId="5"/>
  </si>
  <si>
    <t>申請様式（フォーム申請者用）</t>
    <rPh sb="0" eb="2">
      <t>シンセイ</t>
    </rPh>
    <rPh sb="2" eb="4">
      <t>ヨウシキ</t>
    </rPh>
    <rPh sb="9" eb="13">
      <t>シンセイシャヨウ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</si>
</sst>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411]ggge&quot;年&quot;m&quot;月&quot;d&quot;日&quot;;@"/>
    <numFmt numFmtId="177" formatCode="0000"/>
    <numFmt numFmtId="178" formatCode="#,##0.0&quot;時間&quot;"/>
    <numFmt numFmtId="179" formatCode="#,##0&quot;時間&quot;"/>
    <numFmt numFmtId="180" formatCode="0_ "/>
    <numFmt numFmtId="181" formatCode="0.0_ "/>
    <numFmt numFmtId="182" formatCode="#,##0.0_ "/>
    <numFmt numFmtId="183" formatCode="[$-F400]h:mm:ss\ AM/PM"/>
    <numFmt numFmtId="184" formatCode="yyyy/m"/>
    <numFmt numFmtId="185" formatCode="#,##0&quot;円&quot;"/>
  </numFmts>
  <fonts count="105">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11"/>
      <name val="ＭＳ Ｐ明朝"/>
      <family val="3"/>
      <charset val="128"/>
      <scheme val="minor"/>
    </font>
    <font>
      <b/>
      <sz val="10"/>
      <name val="ＭＳ Ｐ明朝"/>
      <family val="1"/>
      <charset val="128"/>
    </font>
    <font>
      <u/>
      <sz val="11"/>
      <color theme="10"/>
      <name val="ＭＳ Ｐ明朝"/>
      <family val="3"/>
      <charset val="128"/>
      <scheme val="minor"/>
    </font>
    <font>
      <u/>
      <sz val="11"/>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u/>
      <sz val="11"/>
      <name val="ＭＳ Ｐゴシック"/>
      <family val="3"/>
      <charset val="128"/>
    </font>
    <font>
      <sz val="11"/>
      <color theme="1"/>
      <name val="ＭＳ 明朝"/>
      <family val="1"/>
      <charset val="128"/>
    </font>
    <font>
      <sz val="10"/>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6"/>
      <name val="ＭＳ Ｐ明朝"/>
      <family val="2"/>
      <charset val="128"/>
      <scheme val="minor"/>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sz val="11"/>
      <color rgb="FFFF0000"/>
      <name val="ＭＳ Ｐゴシック"/>
      <family val="3"/>
      <charset val="128"/>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6"/>
      <name val="ＭＳ Ｐ明朝"/>
      <family val="1"/>
      <charset val="128"/>
    </font>
    <font>
      <sz val="10"/>
      <color theme="1"/>
      <name val="ＭＳ Ｐ明朝"/>
      <family val="1"/>
      <charset val="128"/>
      <scheme val="minor"/>
    </font>
    <font>
      <sz val="8"/>
      <color rgb="FFFF0000"/>
      <name val="ＭＳ Ｐゴシック"/>
      <family val="3"/>
      <charset val="128"/>
    </font>
    <font>
      <sz val="18"/>
      <color theme="3"/>
      <name val="ＭＳ Ｐ明朝"/>
      <family val="2"/>
      <charset val="128"/>
      <scheme val="major"/>
    </font>
    <font>
      <sz val="11"/>
      <color rgb="FFFF0000"/>
      <name val="ＭＳ Ｐ明朝"/>
      <family val="2"/>
      <charset val="128"/>
      <scheme val="minor"/>
    </font>
    <font>
      <b/>
      <sz val="12"/>
      <color theme="1"/>
      <name val="ＭＳ Ｐゴシック"/>
      <family val="3"/>
      <charset val="128"/>
    </font>
    <font>
      <sz val="12"/>
      <color theme="1"/>
      <name val="ＭＳ Ｐ明朝"/>
      <family val="1"/>
      <charset val="128"/>
    </font>
    <font>
      <sz val="10"/>
      <color rgb="FF000000"/>
      <name val="ＭＳ Ｐ明朝"/>
      <family val="1"/>
      <charset val="128"/>
    </font>
    <font>
      <sz val="20"/>
      <color theme="3"/>
      <name val="Meiryo UI"/>
      <family val="3"/>
      <charset val="128"/>
    </font>
    <font>
      <b/>
      <sz val="9"/>
      <name val="Meiryo UI"/>
      <family val="3"/>
      <charset val="128"/>
    </font>
    <font>
      <sz val="11"/>
      <color theme="1"/>
      <name val="ＭＳ Ｐ明朝"/>
      <family val="2"/>
      <scheme val="minor"/>
    </font>
    <font>
      <b/>
      <sz val="8"/>
      <name val="Meiryo UI"/>
      <family val="3"/>
      <charset val="128"/>
    </font>
    <font>
      <sz val="8"/>
      <name val="Meiryo UI"/>
      <family val="3"/>
      <charset val="128"/>
    </font>
    <font>
      <sz val="9"/>
      <name val="Meiryo UI"/>
      <family val="3"/>
      <charset val="128"/>
    </font>
    <font>
      <sz val="10"/>
      <name val="Meiryo UI"/>
      <family val="3"/>
      <charset val="128"/>
    </font>
    <font>
      <b/>
      <sz val="20"/>
      <color theme="3"/>
      <name val="Meiryo UI"/>
      <family val="3"/>
      <charset val="128"/>
    </font>
    <font>
      <sz val="13"/>
      <color theme="1"/>
      <name val="Meiryo UI"/>
      <family val="3"/>
      <charset val="128"/>
    </font>
    <font>
      <u/>
      <sz val="13"/>
      <color theme="10"/>
      <name val="Meiryo UI"/>
      <family val="3"/>
      <charset val="128"/>
    </font>
    <font>
      <strike/>
      <sz val="9"/>
      <color rgb="FFFF0000"/>
      <name val="ＭＳ Ｐ明朝"/>
      <family val="1"/>
      <charset val="128"/>
    </font>
    <font>
      <sz val="11"/>
      <color theme="0"/>
      <name val="ＭＳ Ｐ明朝"/>
      <family val="2"/>
      <charset val="128"/>
      <scheme val="minor"/>
    </font>
    <font>
      <b/>
      <sz val="14"/>
      <color rgb="FFFF0000"/>
      <name val="ＭＳ Ｐ明朝"/>
      <family val="1"/>
      <charset val="128"/>
      <scheme val="minor"/>
    </font>
    <font>
      <sz val="10"/>
      <color theme="0"/>
      <name val="Meiryo UI"/>
      <family val="3"/>
      <charset val="128"/>
    </font>
    <font>
      <sz val="8"/>
      <color theme="0"/>
      <name val="BIZ UDPゴシック"/>
      <family val="3"/>
      <charset val="128"/>
    </font>
    <font>
      <b/>
      <sz val="20"/>
      <color theme="1"/>
      <name val="ＭＳ Ｐゴシック"/>
      <family val="3"/>
      <charset val="128"/>
    </font>
    <font>
      <b/>
      <sz val="14"/>
      <name val="Meiryo UI"/>
      <family val="3"/>
      <charset val="128"/>
    </font>
    <font>
      <b/>
      <sz val="14"/>
      <color theme="5"/>
      <name val="ＭＳ Ｐ明朝"/>
      <family val="3"/>
      <charset val="128"/>
      <scheme val="minor"/>
    </font>
    <font>
      <sz val="10"/>
      <color theme="1"/>
      <name val="Meiryo UI"/>
      <family val="3"/>
      <charset val="128"/>
    </font>
    <font>
      <sz val="8"/>
      <color theme="1"/>
      <name val="ＭＳ Ｐ明朝"/>
      <family val="3"/>
      <charset val="128"/>
      <scheme val="minor"/>
    </font>
    <font>
      <b/>
      <sz val="16"/>
      <color theme="1"/>
      <name val="メイリオ"/>
      <family val="3"/>
      <charset val="128"/>
    </font>
    <font>
      <sz val="8"/>
      <color theme="1"/>
      <name val="Meiryo UI"/>
      <family val="3"/>
      <charset val="128"/>
    </font>
    <font>
      <sz val="9"/>
      <color theme="0"/>
      <name val="Meiryo UI"/>
      <family val="3"/>
      <charset val="128"/>
    </font>
    <font>
      <sz val="9"/>
      <color theme="1"/>
      <name val="Meiryo UI"/>
      <family val="3"/>
      <charset val="128"/>
    </font>
    <font>
      <sz val="8"/>
      <color rgb="FFFF0000"/>
      <name val="ＭＳ Ｐ明朝"/>
      <family val="3"/>
      <charset val="128"/>
      <scheme val="minor"/>
    </font>
    <font>
      <u/>
      <sz val="11"/>
      <color theme="10"/>
      <name val="ＭＳ Ｐ明朝"/>
      <family val="2"/>
      <charset val="128"/>
      <scheme val="minor"/>
    </font>
    <font>
      <u/>
      <sz val="9"/>
      <color theme="10"/>
      <name val="Meiryo UI"/>
      <family val="3"/>
      <charset val="128"/>
    </font>
    <font>
      <strike/>
      <sz val="9"/>
      <name val="ＭＳ Ｐ明朝"/>
      <family val="1"/>
      <charset val="128"/>
    </font>
    <font>
      <b/>
      <sz val="9"/>
      <name val="ＭＳ Ｐ明朝"/>
      <family val="1"/>
      <charset val="128"/>
    </font>
    <font>
      <sz val="10"/>
      <name val="ＭＳ Ｐ明朝"/>
      <family val="1"/>
    </font>
    <font>
      <sz val="13"/>
      <name val="Meiryo UI"/>
      <family val="3"/>
      <charset val="128"/>
    </font>
    <font>
      <sz val="8"/>
      <color rgb="FFFF0000"/>
      <name val="Meiryo UI"/>
      <family val="3"/>
      <charset val="128"/>
    </font>
    <font>
      <sz val="11"/>
      <color theme="1"/>
      <name val="BIZ UDPゴシック"/>
      <family val="3"/>
      <charset val="128"/>
    </font>
    <font>
      <sz val="9"/>
      <color theme="10"/>
      <name val="@Meiryo UI"/>
      <family val="3"/>
      <charset val="128"/>
    </font>
    <font>
      <sz val="8"/>
      <name val="@Meiryo UI"/>
      <family val="3"/>
      <charset val="128"/>
    </font>
    <font>
      <sz val="8"/>
      <color theme="10"/>
      <name val="Meiryo UI"/>
      <family val="3"/>
      <charset val="128"/>
    </font>
    <font>
      <sz val="12"/>
      <name val="ＭＳ Ｐ明朝"/>
      <family val="1"/>
      <charset val="128"/>
    </font>
    <font>
      <b/>
      <sz val="12"/>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bgColor indexed="64"/>
      </patternFill>
    </fill>
    <fill>
      <patternFill patternType="solid">
        <fgColor rgb="FF92D05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1972B3"/>
        <bgColor indexed="64"/>
      </patternFill>
    </fill>
    <fill>
      <patternFill patternType="solid">
        <fgColor theme="0" tint="-4.9989318521683403E-2"/>
        <bgColor indexed="64"/>
      </patternFill>
    </fill>
    <fill>
      <patternFill patternType="solid">
        <fgColor rgb="FFD9D9D9"/>
        <bgColor indexed="64"/>
      </patternFill>
    </fill>
  </fills>
  <borders count="229">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thin">
        <color indexed="8"/>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style="thin">
        <color indexed="64"/>
      </top>
      <bottom style="thin">
        <color indexed="64"/>
      </bottom>
      <diagonal/>
    </border>
    <border>
      <left/>
      <right/>
      <top style="thin">
        <color rgb="FF1972B3"/>
      </top>
      <bottom/>
      <diagonal/>
    </border>
    <border>
      <left/>
      <right/>
      <top/>
      <bottom style="thick">
        <color rgb="FF1972B3"/>
      </bottom>
      <diagonal/>
    </border>
    <border>
      <left/>
      <right/>
      <top style="thick">
        <color rgb="FF1972B3"/>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top style="medium">
        <color theme="0"/>
      </top>
      <bottom style="thick">
        <color theme="0"/>
      </bottom>
      <diagonal/>
    </border>
    <border>
      <left/>
      <right/>
      <top style="medium">
        <color theme="0"/>
      </top>
      <bottom style="thick">
        <color theme="0"/>
      </bottom>
      <diagonal/>
    </border>
    <border>
      <left/>
      <right/>
      <top style="thick">
        <color theme="0"/>
      </top>
      <bottom style="medium">
        <color theme="0"/>
      </bottom>
      <diagonal/>
    </border>
    <border>
      <left style="medium">
        <color theme="0"/>
      </left>
      <right/>
      <top style="thick">
        <color theme="0"/>
      </top>
      <bottom style="medium">
        <color theme="0"/>
      </bottom>
      <diagonal/>
    </border>
    <border>
      <left style="medium">
        <color theme="0"/>
      </left>
      <right/>
      <top style="medium">
        <color theme="0"/>
      </top>
      <bottom/>
      <diagonal/>
    </border>
    <border>
      <left/>
      <right/>
      <top style="medium">
        <color theme="0"/>
      </top>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s>
  <cellStyleXfs count="13">
    <xf numFmtId="0" fontId="0" fillId="0" borderId="0">
      <alignment vertical="center"/>
    </xf>
    <xf numFmtId="38" fontId="14" fillId="0" borderId="0" applyFont="0" applyFill="0" applyBorder="0" applyAlignment="0" applyProtection="0">
      <alignment vertical="center"/>
    </xf>
    <xf numFmtId="0" fontId="19" fillId="0" borderId="0" applyNumberFormat="0" applyFill="0" applyBorder="0" applyAlignment="0" applyProtection="0">
      <alignment vertical="center"/>
    </xf>
    <xf numFmtId="0" fontId="4" fillId="0" borderId="0">
      <alignment vertical="center"/>
    </xf>
    <xf numFmtId="38" fontId="34" fillId="0" borderId="0" applyFont="0" applyFill="0" applyBorder="0" applyAlignment="0" applyProtection="0">
      <alignment vertical="center"/>
    </xf>
    <xf numFmtId="0" fontId="11" fillId="0" borderId="0">
      <alignment vertical="center"/>
    </xf>
    <xf numFmtId="0" fontId="14" fillId="0" borderId="0">
      <alignment vertical="center"/>
    </xf>
    <xf numFmtId="0" fontId="62" fillId="0" borderId="0" applyNumberFormat="0" applyFill="0" applyBorder="0" applyAlignment="0" applyProtection="0">
      <alignment vertical="center"/>
    </xf>
    <xf numFmtId="0" fontId="3" fillId="0" borderId="0">
      <alignment vertical="center"/>
    </xf>
    <xf numFmtId="0" fontId="69" fillId="0" borderId="0"/>
    <xf numFmtId="38" fontId="2" fillId="0" borderId="0" applyFont="0" applyFill="0" applyBorder="0" applyAlignment="0" applyProtection="0">
      <alignment vertical="center"/>
    </xf>
    <xf numFmtId="0" fontId="92" fillId="0" borderId="0" applyNumberFormat="0" applyFill="0" applyBorder="0" applyAlignment="0" applyProtection="0">
      <alignment vertical="center"/>
    </xf>
    <xf numFmtId="0" fontId="1" fillId="0" borderId="0">
      <alignment vertical="center"/>
    </xf>
  </cellStyleXfs>
  <cellXfs count="1044">
    <xf numFmtId="0" fontId="0" fillId="0" borderId="0" xfId="0">
      <alignment vertical="center"/>
    </xf>
    <xf numFmtId="0" fontId="21" fillId="0" borderId="0" xfId="0" applyFont="1" applyAlignment="1">
      <alignment horizontal="right" vertical="center"/>
    </xf>
    <xf numFmtId="0" fontId="23" fillId="0" borderId="0" xfId="0" applyFont="1">
      <alignment vertical="center"/>
    </xf>
    <xf numFmtId="0" fontId="7" fillId="0" borderId="0" xfId="0" applyFont="1">
      <alignment vertical="center"/>
    </xf>
    <xf numFmtId="0" fontId="0" fillId="0" borderId="0" xfId="0" applyAlignment="1">
      <alignment vertical="center" wrapText="1"/>
    </xf>
    <xf numFmtId="0" fontId="0" fillId="4" borderId="0" xfId="0" applyFill="1">
      <alignment vertical="center"/>
    </xf>
    <xf numFmtId="0" fontId="0" fillId="5" borderId="0" xfId="0" applyFill="1">
      <alignment vertical="center"/>
    </xf>
    <xf numFmtId="0" fontId="0" fillId="6" borderId="0" xfId="0" applyFill="1" applyAlignment="1">
      <alignment vertical="center" wrapText="1"/>
    </xf>
    <xf numFmtId="0" fontId="0" fillId="6" borderId="0" xfId="0" applyFill="1">
      <alignment vertical="center"/>
    </xf>
    <xf numFmtId="0" fontId="67" fillId="0" borderId="0" xfId="7" applyFont="1" applyAlignment="1">
      <alignment horizontal="center" vertical="center"/>
    </xf>
    <xf numFmtId="0" fontId="3" fillId="0" borderId="0" xfId="8">
      <alignment vertical="center"/>
    </xf>
    <xf numFmtId="0" fontId="70" fillId="3" borderId="140" xfId="9" applyFont="1" applyFill="1" applyBorder="1" applyAlignment="1">
      <alignment horizontal="center" vertical="center"/>
    </xf>
    <xf numFmtId="0" fontId="70" fillId="3" borderId="142" xfId="9" applyFont="1" applyFill="1" applyBorder="1" applyAlignment="1">
      <alignment horizontal="center" vertical="center"/>
    </xf>
    <xf numFmtId="0" fontId="70" fillId="3" borderId="142" xfId="9" applyFont="1" applyFill="1" applyBorder="1" applyAlignment="1">
      <alignment horizontal="center" vertical="center" wrapText="1"/>
    </xf>
    <xf numFmtId="0" fontId="71" fillId="3" borderId="142" xfId="8" applyFont="1" applyFill="1" applyBorder="1">
      <alignment vertical="center"/>
    </xf>
    <xf numFmtId="0" fontId="71" fillId="3" borderId="141" xfId="8" applyFont="1" applyFill="1" applyBorder="1">
      <alignment vertical="center"/>
    </xf>
    <xf numFmtId="0" fontId="73" fillId="7" borderId="142" xfId="8" applyFont="1" applyFill="1" applyBorder="1" applyAlignment="1">
      <alignment horizontal="center" vertical="center"/>
    </xf>
    <xf numFmtId="0" fontId="73" fillId="0" borderId="142" xfId="8" applyFont="1" applyBorder="1" applyAlignment="1">
      <alignment horizontal="center" vertical="center"/>
    </xf>
    <xf numFmtId="0" fontId="73" fillId="0" borderId="141" xfId="8" applyFont="1" applyBorder="1" applyAlignment="1">
      <alignment horizontal="center" vertical="center"/>
    </xf>
    <xf numFmtId="0" fontId="71" fillId="3" borderId="142" xfId="9" applyFont="1" applyFill="1" applyBorder="1" applyAlignment="1">
      <alignment horizontal="center" vertical="center"/>
    </xf>
    <xf numFmtId="0" fontId="73" fillId="7" borderId="141" xfId="8" applyFont="1" applyFill="1" applyBorder="1" applyAlignment="1">
      <alignment horizontal="center" vertical="center"/>
    </xf>
    <xf numFmtId="0" fontId="71" fillId="3" borderId="160" xfId="9" applyFont="1" applyFill="1" applyBorder="1" applyAlignment="1">
      <alignment horizontal="center" vertical="center"/>
    </xf>
    <xf numFmtId="0" fontId="73" fillId="0" borderId="160" xfId="8" applyFont="1" applyBorder="1" applyAlignment="1">
      <alignment horizontal="center" vertical="center"/>
    </xf>
    <xf numFmtId="0" fontId="73" fillId="7" borderId="160" xfId="8" applyFont="1" applyFill="1" applyBorder="1" applyAlignment="1">
      <alignment horizontal="center" vertical="center"/>
    </xf>
    <xf numFmtId="0" fontId="73" fillId="7" borderId="161" xfId="8" applyFont="1" applyFill="1" applyBorder="1" applyAlignment="1">
      <alignment horizontal="center" vertical="center"/>
    </xf>
    <xf numFmtId="0" fontId="63" fillId="0" borderId="0" xfId="8" applyFont="1">
      <alignment vertical="center"/>
    </xf>
    <xf numFmtId="0" fontId="7" fillId="0" borderId="0" xfId="0" applyFont="1" applyAlignment="1">
      <alignment horizontal="right" vertical="center"/>
    </xf>
    <xf numFmtId="0" fontId="61" fillId="0" borderId="0" xfId="0" applyFont="1" applyAlignment="1">
      <alignment horizontal="left" vertical="center"/>
    </xf>
    <xf numFmtId="0" fontId="6" fillId="0" borderId="0" xfId="0" applyFont="1" applyAlignment="1">
      <alignment horizontal="left" vertical="center" wrapText="1"/>
    </xf>
    <xf numFmtId="0" fontId="11" fillId="0" borderId="0" xfId="0" applyFont="1">
      <alignment vertical="center"/>
    </xf>
    <xf numFmtId="0" fontId="9" fillId="0" borderId="0" xfId="0" applyFont="1">
      <alignment vertical="center"/>
    </xf>
    <xf numFmtId="0" fontId="7" fillId="3" borderId="4" xfId="0" applyFont="1" applyFill="1" applyBorder="1">
      <alignment vertical="center"/>
    </xf>
    <xf numFmtId="0" fontId="26" fillId="2" borderId="18" xfId="0" applyFont="1" applyFill="1" applyBorder="1" applyProtection="1">
      <alignment vertical="center"/>
      <protection locked="0"/>
    </xf>
    <xf numFmtId="0" fontId="26" fillId="2" borderId="18" xfId="0" applyFont="1" applyFill="1" applyBorder="1" applyAlignment="1" applyProtection="1">
      <alignment vertical="center" wrapText="1"/>
      <protection locked="0"/>
    </xf>
    <xf numFmtId="0" fontId="26" fillId="2" borderId="132" xfId="0" applyFont="1" applyFill="1" applyBorder="1" applyAlignment="1" applyProtection="1">
      <alignment vertical="center" wrapText="1"/>
      <protection locked="0"/>
    </xf>
    <xf numFmtId="0" fontId="24" fillId="0" borderId="137" xfId="0" applyFont="1" applyBorder="1" applyAlignment="1" applyProtection="1">
      <alignment horizontal="center" vertical="center" wrapText="1"/>
      <protection locked="0"/>
    </xf>
    <xf numFmtId="0" fontId="19" fillId="0" borderId="129" xfId="2" applyFill="1" applyBorder="1" applyProtection="1">
      <alignment vertical="center"/>
      <protection locked="0"/>
    </xf>
    <xf numFmtId="0" fontId="19" fillId="0" borderId="142" xfId="2" applyFill="1" applyBorder="1" applyProtection="1">
      <alignment vertical="center"/>
      <protection locked="0"/>
    </xf>
    <xf numFmtId="0" fontId="19" fillId="0" borderId="160" xfId="2" applyFill="1" applyBorder="1" applyProtection="1">
      <alignment vertical="center"/>
      <protection locked="0"/>
    </xf>
    <xf numFmtId="0" fontId="21" fillId="0" borderId="0" xfId="0" applyFont="1">
      <alignment vertical="center"/>
    </xf>
    <xf numFmtId="0" fontId="21" fillId="0" borderId="0" xfId="0" applyFont="1" applyAlignment="1">
      <alignment vertical="center" wrapText="1"/>
    </xf>
    <xf numFmtId="0" fontId="47" fillId="0" borderId="0" xfId="0" applyFont="1" applyAlignment="1">
      <alignment horizontal="center" vertical="center"/>
    </xf>
    <xf numFmtId="0" fontId="48" fillId="0" borderId="0" xfId="0" applyFont="1" applyAlignment="1">
      <alignment horizontal="center" vertical="center" wrapText="1"/>
    </xf>
    <xf numFmtId="0" fontId="49" fillId="0" borderId="0" xfId="0" applyFont="1">
      <alignment vertical="center"/>
    </xf>
    <xf numFmtId="0" fontId="39" fillId="0" borderId="0" xfId="0" applyFont="1">
      <alignment vertical="center"/>
    </xf>
    <xf numFmtId="0" fontId="21" fillId="0" borderId="0" xfId="0" applyFont="1" applyAlignment="1">
      <alignment horizontal="distributed" vertical="center" wrapText="1"/>
    </xf>
    <xf numFmtId="0" fontId="25" fillId="0" borderId="0" xfId="0" applyFont="1">
      <alignment vertical="center"/>
    </xf>
    <xf numFmtId="0" fontId="23" fillId="0" borderId="0" xfId="0" applyFont="1" applyAlignment="1">
      <alignment horizontal="left" vertical="center"/>
    </xf>
    <xf numFmtId="0" fontId="25" fillId="0" borderId="0" xfId="0" applyFont="1" applyAlignment="1">
      <alignment vertical="center" wrapText="1"/>
    </xf>
    <xf numFmtId="0" fontId="24" fillId="0" borderId="0" xfId="0" applyFont="1" applyAlignment="1">
      <alignment horizontal="left" vertical="center" wrapText="1"/>
    </xf>
    <xf numFmtId="0" fontId="31" fillId="0" borderId="0" xfId="2" applyFont="1" applyFill="1" applyBorder="1" applyAlignment="1" applyProtection="1">
      <alignment horizontal="left" vertical="center" wrapText="1"/>
    </xf>
    <xf numFmtId="0" fontId="21" fillId="0" borderId="5" xfId="0" applyFont="1" applyBorder="1">
      <alignment vertical="center"/>
    </xf>
    <xf numFmtId="0" fontId="19" fillId="0" borderId="0" xfId="2" applyAlignment="1" applyProtection="1">
      <alignment horizontal="left" vertical="top" wrapText="1"/>
    </xf>
    <xf numFmtId="0" fontId="54" fillId="0" borderId="0" xfId="0" applyFont="1">
      <alignment vertical="center"/>
    </xf>
    <xf numFmtId="0" fontId="21" fillId="0" borderId="3" xfId="0" applyFont="1" applyBorder="1" applyAlignment="1">
      <alignment horizontal="left" vertical="center" wrapText="1"/>
    </xf>
    <xf numFmtId="0" fontId="24" fillId="3" borderId="28" xfId="0" applyFont="1" applyFill="1" applyBorder="1" applyAlignment="1">
      <alignment horizontal="left" vertical="center" wrapText="1"/>
    </xf>
    <xf numFmtId="0" fontId="56" fillId="2" borderId="0" xfId="0" applyFont="1" applyFill="1">
      <alignment vertical="center"/>
    </xf>
    <xf numFmtId="0" fontId="57" fillId="2" borderId="0" xfId="0" applyFont="1" applyFill="1">
      <alignment vertical="center"/>
    </xf>
    <xf numFmtId="0" fontId="58" fillId="2" borderId="0" xfId="0" applyFont="1" applyFill="1" applyAlignment="1">
      <alignment horizontal="right" vertical="center"/>
    </xf>
    <xf numFmtId="0" fontId="23" fillId="0" borderId="0" xfId="0" applyFont="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center"/>
    </xf>
    <xf numFmtId="0" fontId="32" fillId="0" borderId="0" xfId="0" applyFont="1">
      <alignment vertical="center"/>
    </xf>
    <xf numFmtId="0" fontId="35" fillId="0" borderId="0" xfId="0" applyFont="1">
      <alignment vertical="center"/>
    </xf>
    <xf numFmtId="0" fontId="42" fillId="0" borderId="0" xfId="0" applyFont="1" applyAlignment="1">
      <alignment horizontal="left" vertical="center"/>
    </xf>
    <xf numFmtId="0" fontId="30" fillId="0" borderId="0" xfId="0" applyFont="1">
      <alignment vertical="center"/>
    </xf>
    <xf numFmtId="0" fontId="21" fillId="3" borderId="11" xfId="0" applyFont="1" applyFill="1" applyBorder="1">
      <alignment vertical="center"/>
    </xf>
    <xf numFmtId="0" fontId="21" fillId="0" borderId="0" xfId="0" applyFont="1" applyAlignment="1">
      <alignment horizontal="left" vertical="center"/>
    </xf>
    <xf numFmtId="0" fontId="21" fillId="0" borderId="0" xfId="0" applyFont="1" applyAlignment="1">
      <alignment horizontal="center" vertical="center"/>
    </xf>
    <xf numFmtId="0" fontId="7" fillId="3" borderId="24" xfId="0" applyFont="1" applyFill="1" applyBorder="1">
      <alignment vertical="center"/>
    </xf>
    <xf numFmtId="0" fontId="7" fillId="0" borderId="5" xfId="0" applyFont="1" applyBorder="1">
      <alignment vertical="center"/>
    </xf>
    <xf numFmtId="0" fontId="7" fillId="3" borderId="22" xfId="0" applyFont="1" applyFill="1" applyBorder="1">
      <alignment vertical="center"/>
    </xf>
    <xf numFmtId="0" fontId="7" fillId="3" borderId="26" xfId="0" applyFont="1" applyFill="1" applyBorder="1">
      <alignment vertical="center"/>
    </xf>
    <xf numFmtId="0" fontId="7" fillId="3" borderId="41" xfId="0" applyFont="1" applyFill="1" applyBorder="1">
      <alignment vertical="center"/>
    </xf>
    <xf numFmtId="176" fontId="6" fillId="0" borderId="107" xfId="5" applyNumberFormat="1" applyFont="1" applyBorder="1" applyAlignment="1" applyProtection="1">
      <alignment horizontal="center" vertical="center" wrapText="1"/>
      <protection locked="0"/>
    </xf>
    <xf numFmtId="176" fontId="6" fillId="0" borderId="149" xfId="5" applyNumberFormat="1" applyFont="1" applyBorder="1" applyAlignment="1" applyProtection="1">
      <alignment horizontal="center" vertical="center" wrapText="1"/>
      <protection locked="0"/>
    </xf>
    <xf numFmtId="176" fontId="6" fillId="0" borderId="147" xfId="5" applyNumberFormat="1" applyFont="1" applyBorder="1" applyAlignment="1" applyProtection="1">
      <alignment horizontal="center" vertical="center" wrapText="1"/>
      <protection locked="0"/>
    </xf>
    <xf numFmtId="176" fontId="6" fillId="0" borderId="109" xfId="5" applyNumberFormat="1" applyFont="1" applyBorder="1" applyAlignment="1" applyProtection="1">
      <alignment horizontal="center" vertical="center" wrapText="1"/>
      <protection locked="0"/>
    </xf>
    <xf numFmtId="176" fontId="6" fillId="0" borderId="104" xfId="5" applyNumberFormat="1" applyFont="1" applyBorder="1" applyAlignment="1" applyProtection="1">
      <alignment horizontal="center" vertical="center" wrapText="1"/>
      <protection locked="0"/>
    </xf>
    <xf numFmtId="176" fontId="6" fillId="0" borderId="7" xfId="5" applyNumberFormat="1" applyFont="1" applyBorder="1" applyAlignment="1" applyProtection="1">
      <alignment horizontal="center" vertical="center" wrapText="1"/>
      <protection locked="0"/>
    </xf>
    <xf numFmtId="176" fontId="6" fillId="0" borderId="110" xfId="5" applyNumberFormat="1" applyFont="1" applyBorder="1" applyAlignment="1" applyProtection="1">
      <alignment horizontal="center" vertical="center" wrapText="1"/>
      <protection locked="0"/>
    </xf>
    <xf numFmtId="176" fontId="6" fillId="0" borderId="111" xfId="5" applyNumberFormat="1" applyFont="1" applyBorder="1" applyAlignment="1" applyProtection="1">
      <alignment horizontal="center" vertical="center" wrapText="1"/>
      <protection locked="0"/>
    </xf>
    <xf numFmtId="176" fontId="6" fillId="0" borderId="108" xfId="5" applyNumberFormat="1" applyFont="1" applyBorder="1" applyAlignment="1" applyProtection="1">
      <alignment horizontal="center" vertical="center" wrapText="1"/>
      <protection locked="0"/>
    </xf>
    <xf numFmtId="0" fontId="10" fillId="3" borderId="142" xfId="0" applyFont="1" applyFill="1" applyBorder="1" applyAlignment="1">
      <alignment horizontal="center" vertical="center" wrapText="1"/>
    </xf>
    <xf numFmtId="0" fontId="7" fillId="3" borderId="142" xfId="0" applyFont="1" applyFill="1" applyBorder="1" applyAlignment="1">
      <alignment horizontal="center" vertical="center" wrapText="1"/>
    </xf>
    <xf numFmtId="0" fontId="11" fillId="0" borderId="0" xfId="5">
      <alignment vertical="center"/>
    </xf>
    <xf numFmtId="0" fontId="41" fillId="0" borderId="0" xfId="5" applyFont="1" applyAlignment="1">
      <alignment vertical="distributed" wrapText="1"/>
    </xf>
    <xf numFmtId="0" fontId="7" fillId="0" borderId="0" xfId="5" applyFont="1" applyAlignment="1">
      <alignment vertical="center" wrapText="1"/>
    </xf>
    <xf numFmtId="0" fontId="7" fillId="0" borderId="0" xfId="5" applyFont="1">
      <alignment vertical="center"/>
    </xf>
    <xf numFmtId="0" fontId="12" fillId="0" borderId="0" xfId="5" applyFont="1" applyAlignment="1">
      <alignment horizontal="center" vertical="center"/>
    </xf>
    <xf numFmtId="0" fontId="10" fillId="0" borderId="0" xfId="5" applyFont="1">
      <alignment vertical="center"/>
    </xf>
    <xf numFmtId="0" fontId="40" fillId="3" borderId="125" xfId="5" applyFont="1" applyFill="1" applyBorder="1" applyAlignment="1">
      <alignment horizontal="center" vertical="center" wrapText="1"/>
    </xf>
    <xf numFmtId="0" fontId="42" fillId="3" borderId="129" xfId="5" applyFont="1" applyFill="1" applyBorder="1" applyAlignment="1">
      <alignment horizontal="center" vertical="center" wrapText="1"/>
    </xf>
    <xf numFmtId="0" fontId="6" fillId="3" borderId="75" xfId="5" applyFont="1" applyFill="1" applyBorder="1" applyAlignment="1">
      <alignment horizontal="center" vertical="center" wrapText="1"/>
    </xf>
    <xf numFmtId="0" fontId="6" fillId="3" borderId="10" xfId="5" applyFont="1" applyFill="1" applyBorder="1" applyAlignment="1">
      <alignment horizontal="center" vertical="center" wrapText="1"/>
    </xf>
    <xf numFmtId="0" fontId="6" fillId="3" borderId="148" xfId="5" applyFont="1" applyFill="1" applyBorder="1" applyAlignment="1">
      <alignment horizontal="center" vertical="center" wrapText="1"/>
    </xf>
    <xf numFmtId="0" fontId="6" fillId="3" borderId="107" xfId="5" applyFont="1" applyFill="1" applyBorder="1" applyAlignment="1">
      <alignment horizontal="center" vertical="center" wrapText="1"/>
    </xf>
    <xf numFmtId="0" fontId="6" fillId="3" borderId="105" xfId="5" applyFont="1" applyFill="1" applyBorder="1" applyAlignment="1">
      <alignment horizontal="center" vertical="center" wrapText="1"/>
    </xf>
    <xf numFmtId="0" fontId="6" fillId="3" borderId="112" xfId="5" applyFont="1" applyFill="1" applyBorder="1" applyAlignment="1">
      <alignment horizontal="center" vertical="center" wrapText="1"/>
    </xf>
    <xf numFmtId="0" fontId="40" fillId="0" borderId="0" xfId="5" applyFont="1" applyAlignment="1">
      <alignment horizontal="left" vertical="center"/>
    </xf>
    <xf numFmtId="0" fontId="40" fillId="0" borderId="0" xfId="5" applyFont="1" applyAlignment="1">
      <alignment horizontal="center" vertical="center" wrapText="1"/>
    </xf>
    <xf numFmtId="0" fontId="6" fillId="0" borderId="0" xfId="5" applyFont="1" applyAlignment="1">
      <alignment vertical="top" wrapText="1"/>
    </xf>
    <xf numFmtId="0" fontId="40" fillId="3" borderId="82" xfId="5" applyFont="1" applyFill="1" applyBorder="1" applyAlignment="1">
      <alignment horizontal="left" vertical="center"/>
    </xf>
    <xf numFmtId="0" fontId="40" fillId="3" borderId="73" xfId="5" applyFont="1" applyFill="1" applyBorder="1" applyAlignment="1">
      <alignment horizontal="left" vertical="center"/>
    </xf>
    <xf numFmtId="0" fontId="7" fillId="3" borderId="73" xfId="5" applyFont="1" applyFill="1" applyBorder="1" applyAlignment="1">
      <alignment horizontal="left" vertical="center"/>
    </xf>
    <xf numFmtId="0" fontId="6" fillId="3" borderId="81" xfId="5" applyFont="1" applyFill="1" applyBorder="1" applyAlignment="1">
      <alignment horizontal="left" vertical="top" wrapText="1"/>
    </xf>
    <xf numFmtId="0" fontId="6" fillId="3" borderId="77" xfId="5" applyFont="1" applyFill="1" applyBorder="1" applyAlignment="1">
      <alignment vertical="top" wrapText="1"/>
    </xf>
    <xf numFmtId="0" fontId="6" fillId="3" borderId="76" xfId="5" applyFont="1" applyFill="1" applyBorder="1" applyAlignment="1">
      <alignment vertical="top" wrapText="1"/>
    </xf>
    <xf numFmtId="0" fontId="40" fillId="3" borderId="152" xfId="5" applyFont="1" applyFill="1" applyBorder="1" applyAlignment="1">
      <alignment horizontal="center" vertical="center" wrapText="1"/>
    </xf>
    <xf numFmtId="0" fontId="42" fillId="3" borderId="142" xfId="5" applyFont="1" applyFill="1" applyBorder="1" applyAlignment="1">
      <alignment horizontal="center" vertical="center" wrapText="1"/>
    </xf>
    <xf numFmtId="0" fontId="9" fillId="0" borderId="0" xfId="5" applyFont="1">
      <alignment vertical="center"/>
    </xf>
    <xf numFmtId="0" fontId="23" fillId="0" borderId="0" xfId="0" applyFont="1" applyAlignment="1">
      <alignment horizontal="right" vertical="top" wrapText="1"/>
    </xf>
    <xf numFmtId="0" fontId="60" fillId="0" borderId="0" xfId="0" applyFont="1">
      <alignment vertical="center"/>
    </xf>
    <xf numFmtId="0" fontId="28" fillId="0" borderId="0" xfId="0" applyFont="1" applyAlignment="1">
      <alignment horizontal="center" vertical="center"/>
    </xf>
    <xf numFmtId="0" fontId="21" fillId="0" borderId="0" xfId="0" applyFont="1" applyAlignment="1">
      <alignment horizontal="left" vertical="center" wrapText="1"/>
    </xf>
    <xf numFmtId="0" fontId="25" fillId="0" borderId="0" xfId="0" applyFont="1" applyAlignment="1">
      <alignment horizontal="center" vertical="center"/>
    </xf>
    <xf numFmtId="0" fontId="23" fillId="0" borderId="0" xfId="0" applyFont="1" applyAlignment="1">
      <alignment horizontal="left" vertical="center" wrapText="1"/>
    </xf>
    <xf numFmtId="0" fontId="21" fillId="3" borderId="1" xfId="0" applyFont="1" applyFill="1" applyBorder="1" applyAlignment="1">
      <alignment horizontal="center" vertical="center" wrapText="1"/>
    </xf>
    <xf numFmtId="0" fontId="25" fillId="0" borderId="0" xfId="0" applyFont="1" applyAlignment="1">
      <alignment horizontal="left" vertical="center"/>
    </xf>
    <xf numFmtId="0" fontId="35" fillId="0" borderId="0" xfId="0" applyFont="1" applyAlignment="1">
      <alignment horizontal="left" vertical="center" shrinkToFit="1"/>
    </xf>
    <xf numFmtId="0" fontId="32" fillId="0" borderId="0" xfId="0" applyFont="1" applyAlignment="1">
      <alignment horizontal="left" vertical="center" shrinkToFit="1"/>
    </xf>
    <xf numFmtId="0" fontId="40" fillId="3" borderId="140" xfId="5" applyFont="1" applyFill="1" applyBorder="1" applyAlignment="1">
      <alignment horizontal="center" vertical="center" wrapText="1"/>
    </xf>
    <xf numFmtId="0" fontId="40" fillId="3" borderId="78" xfId="5" applyFont="1" applyFill="1" applyBorder="1" applyAlignment="1">
      <alignment horizontal="center" vertical="center" wrapText="1"/>
    </xf>
    <xf numFmtId="0" fontId="40" fillId="3" borderId="90" xfId="5" applyFont="1" applyFill="1" applyBorder="1" applyAlignment="1">
      <alignment horizontal="center" vertical="center" wrapText="1"/>
    </xf>
    <xf numFmtId="0" fontId="53" fillId="3" borderId="0" xfId="0" applyFont="1" applyFill="1">
      <alignment vertical="center"/>
    </xf>
    <xf numFmtId="0" fontId="53" fillId="0" borderId="0" xfId="0" applyFont="1">
      <alignment vertical="center"/>
    </xf>
    <xf numFmtId="0" fontId="24" fillId="0" borderId="0" xfId="0" applyFont="1" applyAlignment="1">
      <alignment horizontal="left" vertical="top" wrapText="1"/>
    </xf>
    <xf numFmtId="0" fontId="21" fillId="0" borderId="0" xfId="0" applyFont="1" applyProtection="1">
      <alignment vertical="center"/>
      <protection locked="0"/>
    </xf>
    <xf numFmtId="0" fontId="65" fillId="3" borderId="17" xfId="0" applyFont="1" applyFill="1" applyBorder="1" applyAlignment="1">
      <alignment horizontal="center" vertical="center" wrapText="1"/>
    </xf>
    <xf numFmtId="0" fontId="77" fillId="0" borderId="0" xfId="0" applyFont="1">
      <alignment vertical="center"/>
    </xf>
    <xf numFmtId="0" fontId="24" fillId="3" borderId="6" xfId="0" applyFont="1" applyFill="1" applyBorder="1" applyAlignment="1">
      <alignment vertical="center" wrapText="1"/>
    </xf>
    <xf numFmtId="0" fontId="24" fillId="3" borderId="136" xfId="0" applyFont="1" applyFill="1" applyBorder="1" applyAlignment="1">
      <alignment vertical="center" wrapText="1"/>
    </xf>
    <xf numFmtId="183" fontId="72" fillId="8" borderId="142" xfId="9" applyNumberFormat="1" applyFont="1" applyFill="1" applyBorder="1" applyAlignment="1" applyProtection="1">
      <alignment horizontal="center" vertical="center" wrapText="1"/>
      <protection locked="0"/>
    </xf>
    <xf numFmtId="183" fontId="72" fillId="8" borderId="160" xfId="9" applyNumberFormat="1" applyFont="1" applyFill="1" applyBorder="1" applyAlignment="1" applyProtection="1">
      <alignment horizontal="center" vertical="center" wrapText="1"/>
      <protection locked="0"/>
    </xf>
    <xf numFmtId="0" fontId="79" fillId="0" borderId="0" xfId="8" applyFont="1" applyAlignment="1">
      <alignment horizontal="center" vertical="center"/>
    </xf>
    <xf numFmtId="0" fontId="78" fillId="0" borderId="0" xfId="8" applyFont="1">
      <alignment vertical="center"/>
    </xf>
    <xf numFmtId="0" fontId="80" fillId="0" borderId="0" xfId="9" applyFont="1" applyAlignment="1">
      <alignment horizontal="center" vertical="center"/>
    </xf>
    <xf numFmtId="0" fontId="81" fillId="0" borderId="0" xfId="8" applyFont="1">
      <alignment vertical="center"/>
    </xf>
    <xf numFmtId="0" fontId="81" fillId="0" borderId="0" xfId="8" applyFont="1" applyAlignment="1">
      <alignment vertical="center" textRotation="255" wrapText="1"/>
    </xf>
    <xf numFmtId="0" fontId="81" fillId="0" borderId="0" xfId="8" applyFont="1" applyAlignment="1">
      <alignment vertical="center" textRotation="255"/>
    </xf>
    <xf numFmtId="0" fontId="71" fillId="3" borderId="140" xfId="9" applyFont="1" applyFill="1" applyBorder="1" applyAlignment="1">
      <alignment vertical="center" wrapText="1"/>
    </xf>
    <xf numFmtId="0" fontId="71" fillId="3" borderId="140" xfId="9" applyFont="1" applyFill="1" applyBorder="1" applyAlignment="1">
      <alignment vertical="center"/>
    </xf>
    <xf numFmtId="0" fontId="71" fillId="3" borderId="142" xfId="9" applyFont="1" applyFill="1" applyBorder="1" applyAlignment="1">
      <alignment vertical="center" wrapText="1"/>
    </xf>
    <xf numFmtId="38" fontId="14" fillId="0" borderId="0" xfId="10" applyFont="1" applyAlignment="1" applyProtection="1">
      <alignment horizontal="left" vertical="center"/>
    </xf>
    <xf numFmtId="38" fontId="84" fillId="0" borderId="0" xfId="10" applyFont="1" applyFill="1" applyBorder="1" applyAlignment="1" applyProtection="1">
      <alignment vertical="center"/>
    </xf>
    <xf numFmtId="38" fontId="14" fillId="0" borderId="0" xfId="10" applyFont="1" applyFill="1" applyBorder="1" applyAlignment="1" applyProtection="1">
      <alignment vertical="center"/>
    </xf>
    <xf numFmtId="38" fontId="86" fillId="0" borderId="0" xfId="10" applyFont="1" applyProtection="1">
      <alignment vertical="center"/>
    </xf>
    <xf numFmtId="38" fontId="88" fillId="0" borderId="181" xfId="10" applyFont="1" applyBorder="1" applyProtection="1">
      <alignment vertical="center"/>
    </xf>
    <xf numFmtId="38" fontId="86" fillId="0" borderId="0" xfId="10" applyFont="1" applyFill="1" applyProtection="1">
      <alignment vertical="center"/>
    </xf>
    <xf numFmtId="38" fontId="91" fillId="0" borderId="0" xfId="10" applyFont="1" applyProtection="1">
      <alignment vertical="center"/>
    </xf>
    <xf numFmtId="184" fontId="90" fillId="10" borderId="187" xfId="10" applyNumberFormat="1" applyFont="1" applyFill="1" applyBorder="1" applyAlignment="1" applyProtection="1">
      <alignment horizontal="right" vertical="center"/>
      <protection locked="0"/>
    </xf>
    <xf numFmtId="38" fontId="90" fillId="10" borderId="188" xfId="10" applyFont="1" applyFill="1" applyBorder="1" applyAlignment="1" applyProtection="1">
      <alignment horizontal="center" vertical="center"/>
    </xf>
    <xf numFmtId="184" fontId="90" fillId="10" borderId="188" xfId="10" applyNumberFormat="1" applyFont="1" applyFill="1" applyBorder="1" applyAlignment="1" applyProtection="1">
      <alignment horizontal="left" vertical="center"/>
    </xf>
    <xf numFmtId="38" fontId="90" fillId="10" borderId="187" xfId="10" applyFont="1" applyFill="1" applyBorder="1" applyAlignment="1" applyProtection="1">
      <alignment vertical="center"/>
      <protection locked="0"/>
    </xf>
    <xf numFmtId="38" fontId="90" fillId="10" borderId="188" xfId="10" applyFont="1" applyFill="1" applyBorder="1" applyAlignment="1" applyProtection="1">
      <alignment vertical="center"/>
    </xf>
    <xf numFmtId="38" fontId="72" fillId="10" borderId="187" xfId="10" applyFont="1" applyFill="1" applyBorder="1" applyAlignment="1" applyProtection="1">
      <alignment horizontal="right" vertical="center" shrinkToFit="1"/>
    </xf>
    <xf numFmtId="185" fontId="72" fillId="10" borderId="188" xfId="10" applyNumberFormat="1" applyFont="1" applyFill="1" applyBorder="1" applyAlignment="1" applyProtection="1">
      <alignment horizontal="left" vertical="center" shrinkToFit="1"/>
      <protection locked="0"/>
    </xf>
    <xf numFmtId="38" fontId="72" fillId="10" borderId="188" xfId="10" applyFont="1" applyFill="1" applyBorder="1" applyAlignment="1" applyProtection="1">
      <alignment horizontal="right" vertical="center"/>
    </xf>
    <xf numFmtId="38" fontId="72" fillId="10" borderId="188" xfId="10" applyFont="1" applyFill="1" applyBorder="1" applyAlignment="1" applyProtection="1">
      <alignment vertical="center"/>
    </xf>
    <xf numFmtId="38" fontId="91" fillId="0" borderId="0" xfId="10" applyFont="1" applyAlignment="1" applyProtection="1">
      <alignment horizontal="left" vertical="center"/>
    </xf>
    <xf numFmtId="38" fontId="86" fillId="0" borderId="0" xfId="10" applyFont="1" applyAlignment="1" applyProtection="1">
      <alignment horizontal="left" vertical="center"/>
    </xf>
    <xf numFmtId="184" fontId="90" fillId="10" borderId="189" xfId="10" applyNumberFormat="1" applyFont="1" applyFill="1" applyBorder="1" applyAlignment="1" applyProtection="1">
      <alignment horizontal="right" vertical="center"/>
      <protection locked="0"/>
    </xf>
    <xf numFmtId="38" fontId="90" fillId="10" borderId="190" xfId="10" applyFont="1" applyFill="1" applyBorder="1" applyAlignment="1" applyProtection="1">
      <alignment horizontal="center" vertical="center"/>
    </xf>
    <xf numFmtId="184" fontId="90" fillId="10" borderId="190" xfId="10" applyNumberFormat="1" applyFont="1" applyFill="1" applyBorder="1" applyAlignment="1" applyProtection="1">
      <alignment horizontal="left" vertical="center"/>
    </xf>
    <xf numFmtId="38" fontId="88" fillId="0" borderId="180" xfId="10" applyFont="1" applyBorder="1" applyProtection="1">
      <alignment vertical="center"/>
    </xf>
    <xf numFmtId="0" fontId="21" fillId="3" borderId="151" xfId="0" applyFont="1" applyFill="1" applyBorder="1" applyAlignment="1">
      <alignment horizontal="left" vertical="center"/>
    </xf>
    <xf numFmtId="0" fontId="21" fillId="3" borderId="151" xfId="0" applyFont="1" applyFill="1" applyBorder="1">
      <alignment vertical="center"/>
    </xf>
    <xf numFmtId="0" fontId="7" fillId="3" borderId="165" xfId="0" applyFont="1" applyFill="1" applyBorder="1">
      <alignment vertical="center"/>
    </xf>
    <xf numFmtId="0" fontId="7" fillId="3" borderId="138" xfId="0" applyFont="1" applyFill="1" applyBorder="1">
      <alignment vertical="center"/>
    </xf>
    <xf numFmtId="0" fontId="46" fillId="0" borderId="0" xfId="0" applyFont="1">
      <alignment vertical="center"/>
    </xf>
    <xf numFmtId="0" fontId="60" fillId="0" borderId="121" xfId="0" applyFont="1" applyBorder="1">
      <alignment vertical="center"/>
    </xf>
    <xf numFmtId="0" fontId="60" fillId="0" borderId="122" xfId="0" applyFont="1" applyBorder="1">
      <alignment vertical="center"/>
    </xf>
    <xf numFmtId="0" fontId="21" fillId="0" borderId="0" xfId="0" applyFont="1" applyAlignment="1">
      <alignment horizontal="center" vertical="center" wrapText="1"/>
    </xf>
    <xf numFmtId="0" fontId="21" fillId="3" borderId="53" xfId="0" applyFont="1" applyFill="1" applyBorder="1" applyAlignment="1">
      <alignment vertical="center" wrapText="1"/>
    </xf>
    <xf numFmtId="0" fontId="21" fillId="3" borderId="45" xfId="0" applyFont="1" applyFill="1" applyBorder="1" applyAlignment="1">
      <alignment vertical="center" wrapText="1"/>
    </xf>
    <xf numFmtId="0" fontId="21" fillId="0" borderId="5" xfId="0" applyFont="1" applyBorder="1" applyAlignment="1">
      <alignment horizontal="left" vertical="center"/>
    </xf>
    <xf numFmtId="0" fontId="54" fillId="0" borderId="0" xfId="0" applyFont="1" applyAlignment="1">
      <alignment horizontal="left" vertical="top"/>
    </xf>
    <xf numFmtId="0" fontId="7" fillId="0" borderId="0" xfId="0" applyFont="1" applyAlignment="1">
      <alignment horizontal="left" vertical="center" wrapText="1"/>
    </xf>
    <xf numFmtId="0" fontId="11" fillId="0" borderId="0" xfId="0" applyFont="1" applyAlignment="1">
      <alignment horizontal="left" vertical="center"/>
    </xf>
    <xf numFmtId="0" fontId="7" fillId="0" borderId="0" xfId="0" applyFont="1" applyAlignment="1">
      <alignment vertical="center" wrapText="1"/>
    </xf>
    <xf numFmtId="0" fontId="11" fillId="0" borderId="0" xfId="0" applyFont="1" applyAlignment="1">
      <alignment vertical="center" wrapText="1"/>
    </xf>
    <xf numFmtId="0" fontId="20" fillId="0" borderId="0" xfId="2" applyFont="1" applyFill="1" applyBorder="1" applyAlignment="1" applyProtection="1">
      <alignment horizontal="left" vertical="center" wrapText="1"/>
    </xf>
    <xf numFmtId="0" fontId="97" fillId="0" borderId="0" xfId="8" applyFont="1">
      <alignment vertical="center"/>
    </xf>
    <xf numFmtId="178" fontId="22" fillId="3" borderId="132" xfId="0" applyNumberFormat="1" applyFont="1" applyFill="1" applyBorder="1" applyProtection="1">
      <alignment vertical="center"/>
      <protection locked="0"/>
    </xf>
    <xf numFmtId="178" fontId="22" fillId="3" borderId="42" xfId="0" applyNumberFormat="1" applyFont="1" applyFill="1" applyBorder="1" applyAlignment="1" applyProtection="1">
      <alignment horizontal="right" vertical="center"/>
      <protection locked="0"/>
    </xf>
    <xf numFmtId="0" fontId="21" fillId="3" borderId="1"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71" fillId="3" borderId="142" xfId="9" applyFont="1" applyFill="1" applyBorder="1" applyAlignment="1">
      <alignment horizontal="center" vertical="center" wrapText="1"/>
    </xf>
    <xf numFmtId="0" fontId="100" fillId="0" borderId="175" xfId="2" applyFont="1" applyBorder="1" applyAlignment="1" applyProtection="1">
      <alignment horizontal="center" vertical="center" textRotation="180" wrapText="1"/>
      <protection locked="0"/>
    </xf>
    <xf numFmtId="0" fontId="100" fillId="0" borderId="176" xfId="2" applyFont="1" applyBorder="1" applyAlignment="1" applyProtection="1">
      <alignment horizontal="center" vertical="center" textRotation="180" wrapText="1"/>
      <protection locked="0"/>
    </xf>
    <xf numFmtId="0" fontId="100" fillId="0" borderId="177" xfId="2" applyFont="1" applyBorder="1" applyAlignment="1" applyProtection="1">
      <alignment horizontal="center" vertical="center" textRotation="180" wrapText="1"/>
      <protection locked="0"/>
    </xf>
    <xf numFmtId="0" fontId="100" fillId="0" borderId="177" xfId="2" applyFont="1" applyBorder="1" applyAlignment="1" applyProtection="1">
      <alignment horizontal="center" vertical="center" textRotation="180"/>
      <protection locked="0"/>
    </xf>
    <xf numFmtId="0" fontId="102" fillId="3" borderId="142" xfId="2" applyFont="1" applyFill="1" applyBorder="1" applyAlignment="1">
      <alignment horizontal="center" vertical="center" wrapText="1"/>
    </xf>
    <xf numFmtId="0" fontId="102" fillId="3" borderId="142" xfId="2" applyFont="1" applyFill="1" applyBorder="1" applyAlignment="1">
      <alignment horizontal="center" vertical="center"/>
    </xf>
    <xf numFmtId="0" fontId="102" fillId="3" borderId="160" xfId="2" applyFont="1" applyFill="1" applyBorder="1" applyAlignment="1">
      <alignment horizontal="center" vertical="center"/>
    </xf>
    <xf numFmtId="0" fontId="7" fillId="0" borderId="0" xfId="0" applyFont="1" applyAlignment="1">
      <alignment horizontal="center" vertical="center"/>
    </xf>
    <xf numFmtId="0" fontId="104" fillId="0" borderId="0" xfId="0" applyFont="1" applyAlignment="1">
      <alignment horizontal="center" vertical="center"/>
    </xf>
    <xf numFmtId="0" fontId="26" fillId="2" borderId="203" xfId="0" applyFont="1" applyFill="1" applyBorder="1" applyProtection="1">
      <alignment vertical="center"/>
      <protection locked="0"/>
    </xf>
    <xf numFmtId="0" fontId="36" fillId="3" borderId="198" xfId="0" applyFont="1" applyFill="1" applyBorder="1" applyAlignment="1">
      <alignment horizontal="left" vertical="center" shrinkToFit="1"/>
    </xf>
    <xf numFmtId="0" fontId="21" fillId="3" borderId="200" xfId="0" applyFont="1" applyFill="1" applyBorder="1">
      <alignment vertical="center"/>
    </xf>
    <xf numFmtId="0" fontId="40" fillId="3" borderId="204" xfId="5" applyFont="1" applyFill="1" applyBorder="1" applyAlignment="1">
      <alignment horizontal="center" vertical="center" wrapText="1"/>
    </xf>
    <xf numFmtId="0" fontId="6" fillId="3" borderId="208" xfId="5" applyFont="1" applyFill="1" applyBorder="1" applyAlignment="1">
      <alignment horizontal="center" vertical="center" wrapText="1"/>
    </xf>
    <xf numFmtId="0" fontId="11" fillId="0" borderId="208" xfId="5" applyBorder="1">
      <alignment vertical="center"/>
    </xf>
    <xf numFmtId="0" fontId="25" fillId="0" borderId="0" xfId="0" applyFont="1" applyAlignment="1">
      <alignment horizontal="left" vertical="center"/>
    </xf>
    <xf numFmtId="0" fontId="7" fillId="3" borderId="142" xfId="0" applyFont="1" applyFill="1" applyBorder="1" applyAlignment="1">
      <alignment horizontal="center" vertical="center" wrapText="1"/>
    </xf>
    <xf numFmtId="0" fontId="25" fillId="0" borderId="0" xfId="0" applyFont="1" applyAlignment="1">
      <alignment horizontal="left" vertical="center"/>
    </xf>
    <xf numFmtId="0" fontId="21" fillId="0" borderId="0" xfId="0" applyFont="1" applyAlignment="1">
      <alignment horizontal="center" vertical="center" wrapText="1"/>
    </xf>
    <xf numFmtId="0" fontId="21" fillId="0" borderId="0" xfId="0" applyFont="1" applyAlignment="1">
      <alignment horizontal="left" vertical="center"/>
    </xf>
    <xf numFmtId="0" fontId="21" fillId="0" borderId="5" xfId="0" applyFont="1" applyBorder="1" applyAlignment="1">
      <alignment horizontal="left" vertical="center"/>
    </xf>
    <xf numFmtId="0" fontId="11" fillId="0" borderId="0" xfId="0" applyFont="1" applyAlignment="1">
      <alignment horizontal="left" vertical="center"/>
    </xf>
    <xf numFmtId="0" fontId="21" fillId="3" borderId="1" xfId="0" applyFont="1" applyFill="1" applyBorder="1" applyAlignment="1">
      <alignment horizontal="center" vertical="center" wrapText="1"/>
    </xf>
    <xf numFmtId="0" fontId="65" fillId="3" borderId="17" xfId="0" applyFont="1" applyFill="1" applyBorder="1" applyAlignment="1">
      <alignment horizontal="center" vertical="center" wrapText="1"/>
    </xf>
    <xf numFmtId="0" fontId="21"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applyAlignment="1">
      <alignment horizontal="left" vertical="center" shrinkToFit="1"/>
    </xf>
    <xf numFmtId="0" fontId="35" fillId="0" borderId="0" xfId="0" applyFont="1" applyAlignment="1">
      <alignment horizontal="left" vertical="center" shrinkToFit="1"/>
    </xf>
    <xf numFmtId="0" fontId="21" fillId="3" borderId="151" xfId="0" applyFont="1" applyFill="1" applyBorder="1" applyAlignment="1">
      <alignment horizontal="left" vertical="center"/>
    </xf>
    <xf numFmtId="0" fontId="40" fillId="3" borderId="78" xfId="5" applyFont="1" applyFill="1" applyBorder="1" applyAlignment="1">
      <alignment horizontal="center" vertical="center" wrapText="1"/>
    </xf>
    <xf numFmtId="0" fontId="40" fillId="3" borderId="204" xfId="5" applyFont="1" applyFill="1" applyBorder="1" applyAlignment="1">
      <alignment horizontal="center" vertical="center" wrapText="1"/>
    </xf>
    <xf numFmtId="0" fontId="40" fillId="3" borderId="140" xfId="5" applyFont="1" applyFill="1" applyBorder="1" applyAlignment="1">
      <alignment horizontal="center" vertical="center" wrapText="1"/>
    </xf>
    <xf numFmtId="0" fontId="6" fillId="0" borderId="0" xfId="0" applyFont="1" applyAlignment="1">
      <alignment horizontal="left" vertical="center" wrapText="1"/>
    </xf>
    <xf numFmtId="0" fontId="40" fillId="3" borderId="90" xfId="5" applyFont="1" applyFill="1" applyBorder="1" applyAlignment="1">
      <alignment horizontal="center" vertical="center" wrapText="1"/>
    </xf>
    <xf numFmtId="0" fontId="24" fillId="0" borderId="52"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wrapText="1"/>
      <protection locked="0"/>
    </xf>
    <xf numFmtId="0" fontId="24" fillId="0" borderId="54" xfId="0" applyFont="1" applyBorder="1" applyAlignment="1" applyProtection="1">
      <alignment horizontal="center" vertical="center" wrapText="1"/>
      <protection locked="0"/>
    </xf>
    <xf numFmtId="0" fontId="0" fillId="0" borderId="0" xfId="0" applyAlignment="1">
      <alignment horizontal="center" vertical="center"/>
    </xf>
    <xf numFmtId="0" fontId="45" fillId="0" borderId="162" xfId="0" applyFont="1" applyBorder="1" applyAlignment="1">
      <alignment horizontal="left" vertical="center" wrapText="1"/>
    </xf>
    <xf numFmtId="0" fontId="45" fillId="0" borderId="158" xfId="0" applyFont="1" applyBorder="1" applyAlignment="1">
      <alignment horizontal="left" vertical="center" wrapText="1"/>
    </xf>
    <xf numFmtId="0" fontId="45" fillId="0" borderId="163" xfId="0" applyFont="1" applyBorder="1" applyAlignment="1">
      <alignment horizontal="left" vertical="center" wrapText="1"/>
    </xf>
    <xf numFmtId="0" fontId="0" fillId="0" borderId="0" xfId="0" applyAlignment="1">
      <alignment horizontal="left" vertical="center"/>
    </xf>
    <xf numFmtId="0" fontId="8" fillId="0" borderId="0" xfId="0" applyFont="1" applyAlignment="1">
      <alignment horizontal="center" vertical="center"/>
    </xf>
    <xf numFmtId="0" fontId="26" fillId="0" borderId="201" xfId="0" applyFont="1" applyBorder="1" applyAlignment="1" applyProtection="1">
      <alignment horizontal="left" vertical="top" wrapText="1"/>
      <protection locked="0"/>
    </xf>
    <xf numFmtId="0" fontId="26" fillId="0" borderId="199" xfId="0" applyFont="1" applyBorder="1" applyAlignment="1" applyProtection="1">
      <alignment horizontal="left" vertical="top" wrapText="1"/>
      <protection locked="0"/>
    </xf>
    <xf numFmtId="0" fontId="26" fillId="0" borderId="18"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178" fontId="82" fillId="3" borderId="196" xfId="0" applyNumberFormat="1" applyFont="1" applyFill="1" applyBorder="1" applyAlignment="1">
      <alignment horizontal="center" vertical="center"/>
    </xf>
    <xf numFmtId="178" fontId="82" fillId="3" borderId="199" xfId="0" applyNumberFormat="1" applyFont="1" applyFill="1" applyBorder="1" applyAlignment="1">
      <alignment horizontal="center" vertical="center"/>
    </xf>
    <xf numFmtId="178" fontId="82" fillId="3" borderId="200" xfId="0" applyNumberFormat="1" applyFont="1" applyFill="1" applyBorder="1" applyAlignment="1">
      <alignment horizontal="center" vertical="center"/>
    </xf>
    <xf numFmtId="178" fontId="82" fillId="3" borderId="7" xfId="0" applyNumberFormat="1" applyFont="1" applyFill="1" applyBorder="1" applyAlignment="1">
      <alignment horizontal="center" vertical="center"/>
    </xf>
    <xf numFmtId="178" fontId="82" fillId="3" borderId="10" xfId="0" applyNumberFormat="1" applyFont="1" applyFill="1" applyBorder="1" applyAlignment="1">
      <alignment horizontal="center" vertical="center"/>
    </xf>
    <xf numFmtId="178" fontId="82" fillId="3" borderId="11" xfId="0" applyNumberFormat="1" applyFont="1" applyFill="1" applyBorder="1" applyAlignment="1">
      <alignment horizontal="center" vertical="center"/>
    </xf>
    <xf numFmtId="0" fontId="11" fillId="0" borderId="0" xfId="0" applyFont="1" applyAlignment="1">
      <alignment horizontal="left" vertical="center" wrapText="1"/>
    </xf>
    <xf numFmtId="0" fontId="17" fillId="0" borderId="0" xfId="0" applyFont="1" applyAlignment="1">
      <alignment horizontal="left" vertical="center"/>
    </xf>
    <xf numFmtId="0" fontId="103" fillId="11" borderId="17" xfId="0" applyFont="1" applyFill="1" applyBorder="1" applyAlignment="1">
      <alignment horizontal="center" vertical="center" wrapText="1"/>
    </xf>
    <xf numFmtId="0" fontId="103" fillId="11" borderId="3" xfId="0" applyFont="1" applyFill="1" applyBorder="1" applyAlignment="1">
      <alignment horizontal="center" vertical="center"/>
    </xf>
    <xf numFmtId="0" fontId="103" fillId="11" borderId="27" xfId="0" applyFont="1" applyFill="1" applyBorder="1" applyAlignment="1">
      <alignment horizontal="center" vertical="center"/>
    </xf>
    <xf numFmtId="0" fontId="103" fillId="11" borderId="132" xfId="0" applyFont="1" applyFill="1" applyBorder="1" applyAlignment="1">
      <alignment horizontal="center" vertical="center"/>
    </xf>
    <xf numFmtId="0" fontId="103" fillId="11" borderId="10" xfId="0" applyFont="1" applyFill="1" applyBorder="1" applyAlignment="1">
      <alignment horizontal="center" vertical="center"/>
    </xf>
    <xf numFmtId="0" fontId="103" fillId="11" borderId="42" xfId="0" applyFont="1" applyFill="1" applyBorder="1" applyAlignment="1">
      <alignment horizontal="center" vertical="center"/>
    </xf>
    <xf numFmtId="0" fontId="21" fillId="3" borderId="196" xfId="0" applyFont="1" applyFill="1" applyBorder="1" applyAlignment="1">
      <alignment horizontal="left" vertical="center" wrapText="1"/>
    </xf>
    <xf numFmtId="0" fontId="21" fillId="3" borderId="199" xfId="0" applyFont="1" applyFill="1" applyBorder="1" applyAlignment="1">
      <alignment horizontal="left" vertical="center" wrapText="1"/>
    </xf>
    <xf numFmtId="0" fontId="21" fillId="3" borderId="200"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21" fillId="3" borderId="10" xfId="0" applyFont="1" applyFill="1" applyBorder="1" applyAlignment="1">
      <alignment horizontal="left" vertical="center" wrapText="1"/>
    </xf>
    <xf numFmtId="0" fontId="21" fillId="3" borderId="11" xfId="0" applyFont="1" applyFill="1" applyBorder="1" applyAlignment="1">
      <alignment horizontal="left" vertical="center" wrapText="1"/>
    </xf>
    <xf numFmtId="0" fontId="21" fillId="2" borderId="142" xfId="0" applyFont="1" applyFill="1" applyBorder="1" applyAlignment="1" applyProtection="1">
      <alignment horizontal="center" vertical="center"/>
      <protection locked="0"/>
    </xf>
    <xf numFmtId="0" fontId="21" fillId="2" borderId="197" xfId="0" applyFont="1" applyFill="1" applyBorder="1" applyAlignment="1" applyProtection="1">
      <alignment horizontal="center" vertical="center"/>
      <protection locked="0"/>
    </xf>
    <xf numFmtId="0" fontId="21" fillId="3" borderId="142" xfId="0" applyFont="1" applyFill="1" applyBorder="1" applyAlignment="1">
      <alignment horizontal="left" vertical="center"/>
    </xf>
    <xf numFmtId="0" fontId="21" fillId="3" borderId="197" xfId="0" applyFont="1" applyFill="1" applyBorder="1" applyAlignment="1">
      <alignment horizontal="left" vertical="center"/>
    </xf>
    <xf numFmtId="0" fontId="21" fillId="3" borderId="142" xfId="0" applyFont="1" applyFill="1" applyBorder="1" applyAlignment="1">
      <alignment horizontal="left" vertical="center" wrapText="1"/>
    </xf>
    <xf numFmtId="0" fontId="21" fillId="3" borderId="142" xfId="0" applyFont="1" applyFill="1" applyBorder="1" applyAlignment="1">
      <alignment horizontal="center" vertical="center" wrapText="1"/>
    </xf>
    <xf numFmtId="0" fontId="21" fillId="2" borderId="196" xfId="0" applyFont="1" applyFill="1" applyBorder="1" applyAlignment="1" applyProtection="1">
      <alignment horizontal="center" vertical="center" wrapText="1"/>
      <protection locked="0"/>
    </xf>
    <xf numFmtId="0" fontId="21" fillId="2" borderId="199" xfId="0" applyFont="1" applyFill="1" applyBorder="1" applyAlignment="1" applyProtection="1">
      <alignment horizontal="center" vertical="center" wrapText="1"/>
      <protection locked="0"/>
    </xf>
    <xf numFmtId="0" fontId="21" fillId="2" borderId="200"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10"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21" fillId="2" borderId="196" xfId="0" applyFont="1" applyFill="1" applyBorder="1" applyAlignment="1" applyProtection="1">
      <alignment horizontal="left" vertical="center" wrapText="1"/>
      <protection locked="0"/>
    </xf>
    <xf numFmtId="0" fontId="21" fillId="2" borderId="199" xfId="0" applyFont="1" applyFill="1" applyBorder="1" applyAlignment="1" applyProtection="1">
      <alignment horizontal="left" vertical="center" wrapText="1"/>
      <protection locked="0"/>
    </xf>
    <xf numFmtId="0" fontId="21" fillId="2" borderId="200" xfId="0" applyFont="1" applyFill="1" applyBorder="1" applyAlignment="1" applyProtection="1">
      <alignment horizontal="left" vertical="center" wrapText="1"/>
      <protection locked="0"/>
    </xf>
    <xf numFmtId="0" fontId="21" fillId="2" borderId="7" xfId="0" applyFont="1" applyFill="1" applyBorder="1" applyAlignment="1" applyProtection="1">
      <alignment horizontal="left" vertical="center" wrapText="1"/>
      <protection locked="0"/>
    </xf>
    <xf numFmtId="0" fontId="21" fillId="2" borderId="10" xfId="0" applyFont="1" applyFill="1" applyBorder="1" applyAlignment="1" applyProtection="1">
      <alignment horizontal="left" vertical="center" wrapText="1"/>
      <protection locked="0"/>
    </xf>
    <xf numFmtId="0" fontId="21" fillId="2" borderId="11" xfId="0" applyFont="1" applyFill="1" applyBorder="1" applyAlignment="1" applyProtection="1">
      <alignment horizontal="left" vertical="center" wrapText="1"/>
      <protection locked="0"/>
    </xf>
    <xf numFmtId="0" fontId="25" fillId="0" borderId="0" xfId="0" applyFont="1" applyAlignment="1">
      <alignment horizontal="left" vertical="center"/>
    </xf>
    <xf numFmtId="0" fontId="25" fillId="0" borderId="10" xfId="0" applyFont="1" applyBorder="1" applyAlignment="1">
      <alignment horizontal="left" vertical="center"/>
    </xf>
    <xf numFmtId="0" fontId="21" fillId="3" borderId="5" xfId="0" applyFont="1" applyFill="1" applyBorder="1" applyAlignment="1">
      <alignment horizontal="left" vertical="center" wrapText="1"/>
    </xf>
    <xf numFmtId="0" fontId="21" fillId="3" borderId="0" xfId="0" applyFont="1" applyFill="1" applyAlignment="1">
      <alignment horizontal="left" vertical="center" wrapText="1"/>
    </xf>
    <xf numFmtId="0" fontId="21" fillId="3" borderId="12" xfId="0" applyFont="1" applyFill="1" applyBorder="1" applyAlignment="1">
      <alignment horizontal="left" vertical="center" wrapText="1"/>
    </xf>
    <xf numFmtId="0" fontId="21" fillId="2" borderId="199" xfId="0" applyFont="1" applyFill="1" applyBorder="1" applyAlignment="1" applyProtection="1">
      <alignment horizontal="center" vertical="center"/>
      <protection locked="0"/>
    </xf>
    <xf numFmtId="0" fontId="21" fillId="2" borderId="200" xfId="0" applyFont="1" applyFill="1" applyBorder="1" applyAlignment="1" applyProtection="1">
      <alignment horizontal="center" vertical="center"/>
      <protection locked="0"/>
    </xf>
    <xf numFmtId="0" fontId="21" fillId="2" borderId="0" xfId="0" applyFont="1" applyFill="1" applyAlignment="1" applyProtection="1">
      <alignment horizontal="center" vertical="center"/>
      <protection locked="0"/>
    </xf>
    <xf numFmtId="0" fontId="21" fillId="2" borderId="12" xfId="0" applyFont="1" applyFill="1" applyBorder="1" applyAlignment="1" applyProtection="1">
      <alignment horizontal="center" vertical="center"/>
      <protection locked="0"/>
    </xf>
    <xf numFmtId="0" fontId="21" fillId="2" borderId="10" xfId="0" applyFont="1" applyFill="1" applyBorder="1" applyAlignment="1" applyProtection="1">
      <alignment horizontal="center" vertical="center"/>
      <protection locked="0"/>
    </xf>
    <xf numFmtId="0" fontId="21" fillId="2" borderId="11" xfId="0" applyFont="1" applyFill="1" applyBorder="1" applyAlignment="1" applyProtection="1">
      <alignment horizontal="center" vertical="center"/>
      <protection locked="0"/>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7" fillId="2" borderId="5" xfId="0" applyFont="1" applyFill="1" applyBorder="1" applyAlignment="1">
      <alignment horizontal="left" vertical="center" wrapText="1"/>
    </xf>
    <xf numFmtId="0" fontId="7" fillId="2" borderId="0" xfId="0" applyFont="1" applyFill="1" applyAlignment="1">
      <alignment horizontal="left" vertical="center" wrapText="1"/>
    </xf>
    <xf numFmtId="0" fontId="25" fillId="0" borderId="0" xfId="0" applyFont="1" applyAlignment="1">
      <alignment horizontal="left" vertical="center" wrapText="1"/>
    </xf>
    <xf numFmtId="0" fontId="25" fillId="0" borderId="10" xfId="0" applyFont="1" applyBorder="1" applyAlignment="1">
      <alignment horizontal="left" vertical="center" wrapText="1"/>
    </xf>
    <xf numFmtId="0" fontId="21" fillId="3" borderId="134" xfId="0" applyFont="1" applyFill="1" applyBorder="1" applyAlignment="1">
      <alignment horizontal="center" vertical="center" wrapText="1"/>
    </xf>
    <xf numFmtId="0" fontId="21" fillId="2" borderId="134" xfId="0" applyFont="1" applyFill="1" applyBorder="1" applyAlignment="1" applyProtection="1">
      <alignment horizontal="center" vertical="center" wrapText="1"/>
      <protection locked="0"/>
    </xf>
    <xf numFmtId="0" fontId="21" fillId="3" borderId="135" xfId="0" applyFont="1" applyFill="1" applyBorder="1" applyAlignment="1">
      <alignment horizontal="center" vertical="center" wrapText="1"/>
    </xf>
    <xf numFmtId="0" fontId="21" fillId="2" borderId="135" xfId="0" applyFont="1" applyFill="1" applyBorder="1" applyAlignment="1" applyProtection="1">
      <alignment horizontal="center" vertical="center" wrapText="1"/>
      <protection locked="0"/>
    </xf>
    <xf numFmtId="0" fontId="21" fillId="3" borderId="136" xfId="0" applyFont="1" applyFill="1" applyBorder="1" applyAlignment="1">
      <alignment horizontal="center" vertical="center" wrapText="1"/>
    </xf>
    <xf numFmtId="0" fontId="21" fillId="2" borderId="136" xfId="0" applyFont="1" applyFill="1" applyBorder="1" applyAlignment="1" applyProtection="1">
      <alignment horizontal="center" vertical="center" wrapText="1"/>
      <protection locked="0"/>
    </xf>
    <xf numFmtId="0" fontId="21" fillId="3" borderId="146" xfId="0" applyFont="1" applyFill="1" applyBorder="1" applyAlignment="1">
      <alignment horizontal="left" vertical="center" wrapText="1"/>
    </xf>
    <xf numFmtId="0" fontId="21" fillId="2" borderId="196" xfId="0" applyFont="1" applyFill="1" applyBorder="1" applyAlignment="1" applyProtection="1">
      <alignment horizontal="center" vertical="center"/>
      <protection locked="0"/>
    </xf>
    <xf numFmtId="0" fontId="21" fillId="2" borderId="7" xfId="0" applyFont="1" applyFill="1" applyBorder="1" applyAlignment="1" applyProtection="1">
      <alignment horizontal="center" vertical="center"/>
      <protection locked="0"/>
    </xf>
    <xf numFmtId="0" fontId="21" fillId="0" borderId="5" xfId="0" applyFont="1" applyBorder="1" applyAlignment="1">
      <alignment horizontal="left" vertical="center" wrapText="1"/>
    </xf>
    <xf numFmtId="0" fontId="21" fillId="0" borderId="0" xfId="0" applyFont="1" applyAlignment="1">
      <alignment horizontal="left" vertical="center"/>
    </xf>
    <xf numFmtId="0" fontId="21" fillId="0" borderId="5" xfId="0" applyFont="1" applyBorder="1" applyAlignment="1">
      <alignment horizontal="left" vertical="center"/>
    </xf>
    <xf numFmtId="0" fontId="21" fillId="2" borderId="5" xfId="0" applyFont="1" applyFill="1" applyBorder="1" applyAlignment="1" applyProtection="1">
      <alignment horizontal="center" vertical="center"/>
      <protection locked="0"/>
    </xf>
    <xf numFmtId="0" fontId="21" fillId="3" borderId="53" xfId="0" applyFont="1" applyFill="1" applyBorder="1" applyAlignment="1">
      <alignment horizontal="left" vertical="center"/>
    </xf>
    <xf numFmtId="0" fontId="21" fillId="3" borderId="45" xfId="0" applyFont="1" applyFill="1" applyBorder="1" applyAlignment="1">
      <alignment horizontal="left" vertical="center"/>
    </xf>
    <xf numFmtId="0" fontId="21" fillId="0" borderId="196" xfId="0" applyFont="1" applyBorder="1" applyAlignment="1">
      <alignment horizontal="left" vertical="center"/>
    </xf>
    <xf numFmtId="0" fontId="21" fillId="0" borderId="199" xfId="0" applyFont="1" applyBorder="1" applyAlignment="1">
      <alignment horizontal="left" vertical="center"/>
    </xf>
    <xf numFmtId="0" fontId="21" fillId="3" borderId="146" xfId="0" applyFont="1" applyFill="1" applyBorder="1" applyAlignment="1">
      <alignment horizontal="left" vertical="center"/>
    </xf>
    <xf numFmtId="0" fontId="7" fillId="3" borderId="142" xfId="0" applyFont="1" applyFill="1" applyBorder="1" applyAlignment="1">
      <alignment horizontal="left" vertical="center"/>
    </xf>
    <xf numFmtId="0" fontId="7" fillId="2" borderId="196" xfId="0" applyFont="1" applyFill="1" applyBorder="1" applyAlignment="1" applyProtection="1">
      <alignment horizontal="center" vertical="center"/>
      <protection locked="0"/>
    </xf>
    <xf numFmtId="0" fontId="7" fillId="2" borderId="199" xfId="0" applyFont="1" applyFill="1" applyBorder="1" applyAlignment="1" applyProtection="1">
      <alignment horizontal="center" vertical="center"/>
      <protection locked="0"/>
    </xf>
    <xf numFmtId="0" fontId="7" fillId="2" borderId="200"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2" borderId="11" xfId="0" applyFont="1" applyFill="1" applyBorder="1" applyAlignment="1" applyProtection="1">
      <alignment horizontal="center" vertical="center"/>
      <protection locked="0"/>
    </xf>
    <xf numFmtId="0" fontId="7" fillId="3" borderId="197" xfId="0" applyFont="1" applyFill="1" applyBorder="1" applyAlignment="1">
      <alignment horizontal="center" vertical="center"/>
    </xf>
    <xf numFmtId="0" fontId="7" fillId="3" borderId="45" xfId="0" applyFont="1" applyFill="1" applyBorder="1" applyAlignment="1">
      <alignment horizontal="center" vertical="center"/>
    </xf>
    <xf numFmtId="181" fontId="7" fillId="3" borderId="196" xfId="0" applyNumberFormat="1" applyFont="1" applyFill="1" applyBorder="1" applyAlignment="1">
      <alignment horizontal="center" vertical="center"/>
    </xf>
    <xf numFmtId="181" fontId="7" fillId="3" borderId="199" xfId="0" applyNumberFormat="1" applyFont="1" applyFill="1" applyBorder="1" applyAlignment="1">
      <alignment horizontal="center" vertical="center"/>
    </xf>
    <xf numFmtId="181" fontId="7" fillId="3" borderId="200" xfId="0" applyNumberFormat="1" applyFont="1" applyFill="1" applyBorder="1" applyAlignment="1">
      <alignment horizontal="center" vertical="center"/>
    </xf>
    <xf numFmtId="181" fontId="7" fillId="3" borderId="7" xfId="0" applyNumberFormat="1" applyFont="1" applyFill="1" applyBorder="1" applyAlignment="1">
      <alignment horizontal="center" vertical="center"/>
    </xf>
    <xf numFmtId="181" fontId="7" fillId="3" borderId="10" xfId="0" applyNumberFormat="1" applyFont="1" applyFill="1" applyBorder="1" applyAlignment="1">
      <alignment horizontal="center" vertical="center"/>
    </xf>
    <xf numFmtId="181" fontId="7" fillId="3" borderId="11" xfId="0" applyNumberFormat="1" applyFont="1" applyFill="1" applyBorder="1" applyAlignment="1">
      <alignment horizontal="center" vertical="center"/>
    </xf>
    <xf numFmtId="0" fontId="21" fillId="3" borderId="197" xfId="0" applyFont="1" applyFill="1" applyBorder="1" applyAlignment="1">
      <alignment horizontal="center" vertical="center"/>
    </xf>
    <xf numFmtId="0" fontId="21" fillId="3" borderId="45" xfId="0" applyFont="1" applyFill="1" applyBorder="1" applyAlignment="1">
      <alignment horizontal="center" vertical="center"/>
    </xf>
    <xf numFmtId="0" fontId="39" fillId="3" borderId="196" xfId="0" applyFont="1" applyFill="1" applyBorder="1" applyAlignment="1">
      <alignment horizontal="center" vertical="center"/>
    </xf>
    <xf numFmtId="0" fontId="39" fillId="3" borderId="199" xfId="0" applyFont="1" applyFill="1" applyBorder="1" applyAlignment="1">
      <alignment horizontal="center" vertical="center"/>
    </xf>
    <xf numFmtId="0" fontId="39" fillId="3" borderId="200" xfId="0" applyFont="1" applyFill="1" applyBorder="1" applyAlignment="1">
      <alignment horizontal="center" vertical="center"/>
    </xf>
    <xf numFmtId="0" fontId="39" fillId="3" borderId="7" xfId="0" applyFont="1" applyFill="1" applyBorder="1" applyAlignment="1">
      <alignment horizontal="center" vertical="center"/>
    </xf>
    <xf numFmtId="0" fontId="39" fillId="3" borderId="10" xfId="0" applyFont="1" applyFill="1" applyBorder="1" applyAlignment="1">
      <alignment horizontal="center" vertical="center"/>
    </xf>
    <xf numFmtId="0" fontId="39" fillId="3" borderId="11" xfId="0" applyFont="1" applyFill="1" applyBorder="1" applyAlignment="1">
      <alignment horizontal="center" vertical="center"/>
    </xf>
    <xf numFmtId="0" fontId="7" fillId="3" borderId="142" xfId="0" applyFont="1" applyFill="1" applyBorder="1" applyAlignment="1">
      <alignment horizontal="left" vertical="center" wrapText="1"/>
    </xf>
    <xf numFmtId="0" fontId="104" fillId="0" borderId="5" xfId="0" applyFont="1" applyBorder="1" applyAlignment="1">
      <alignment horizontal="right" vertical="center"/>
    </xf>
    <xf numFmtId="0" fontId="104" fillId="0" borderId="0" xfId="0" applyFont="1" applyAlignment="1">
      <alignment horizontal="right" vertical="center"/>
    </xf>
    <xf numFmtId="0" fontId="11" fillId="0" borderId="0" xfId="0" applyFont="1" applyAlignment="1">
      <alignment horizontal="left" vertical="center"/>
    </xf>
    <xf numFmtId="0" fontId="7" fillId="3" borderId="1"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6" fillId="2" borderId="146" xfId="0" applyFont="1" applyFill="1" applyBorder="1" applyAlignment="1" applyProtection="1">
      <alignment horizontal="center" vertical="center"/>
      <protection locked="0"/>
    </xf>
    <xf numFmtId="0" fontId="6" fillId="2" borderId="198" xfId="0" applyFont="1" applyFill="1" applyBorder="1" applyAlignment="1" applyProtection="1">
      <alignment horizontal="center" vertical="center"/>
      <protection locked="0"/>
    </xf>
    <xf numFmtId="0" fontId="6" fillId="2" borderId="151" xfId="0" applyFont="1" applyFill="1" applyBorder="1" applyAlignment="1" applyProtection="1">
      <alignment horizontal="center" vertical="center"/>
      <protection locked="0"/>
    </xf>
    <xf numFmtId="0" fontId="7" fillId="0" borderId="146" xfId="0" applyFont="1" applyBorder="1" applyAlignment="1">
      <alignment horizontal="center" vertical="center"/>
    </xf>
    <xf numFmtId="0" fontId="7" fillId="0" borderId="198" xfId="0" applyFont="1" applyBorder="1" applyAlignment="1">
      <alignment horizontal="center" vertical="center"/>
    </xf>
    <xf numFmtId="0" fontId="7" fillId="0" borderId="151" xfId="0" applyFont="1" applyBorder="1" applyAlignment="1">
      <alignment horizontal="center" vertical="center"/>
    </xf>
    <xf numFmtId="0" fontId="24" fillId="0" borderId="146" xfId="0" applyFont="1" applyBorder="1" applyAlignment="1" applyProtection="1">
      <alignment horizontal="center" vertical="center" wrapText="1"/>
      <protection locked="0"/>
    </xf>
    <xf numFmtId="0" fontId="24" fillId="0" borderId="151" xfId="0" applyFont="1" applyBorder="1" applyAlignment="1" applyProtection="1">
      <alignment horizontal="center" vertical="center" wrapText="1"/>
      <protection locked="0"/>
    </xf>
    <xf numFmtId="0" fontId="24" fillId="0" borderId="139" xfId="0" applyFont="1" applyBorder="1" applyAlignment="1" applyProtection="1">
      <alignment horizontal="center" vertical="center" wrapText="1"/>
      <protection locked="0"/>
    </xf>
    <xf numFmtId="0" fontId="24" fillId="0" borderId="198" xfId="0" applyFont="1" applyBorder="1" applyAlignment="1" applyProtection="1">
      <alignment horizontal="center" vertical="center" wrapText="1"/>
      <protection locked="0"/>
    </xf>
    <xf numFmtId="0" fontId="24" fillId="0" borderId="6"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24" fillId="0" borderId="40" xfId="0" applyFont="1" applyBorder="1" applyAlignment="1" applyProtection="1">
      <alignment horizontal="left" vertical="center" wrapText="1"/>
      <protection locked="0"/>
    </xf>
    <xf numFmtId="0" fontId="24" fillId="0" borderId="26" xfId="0" applyFont="1" applyBorder="1" applyAlignment="1" applyProtection="1">
      <alignment horizontal="left" vertical="center" wrapText="1"/>
      <protection locked="0"/>
    </xf>
    <xf numFmtId="0" fontId="21" fillId="3" borderId="197" xfId="0" applyFont="1" applyFill="1" applyBorder="1" applyAlignment="1">
      <alignment horizontal="center" vertical="center" wrapText="1"/>
    </xf>
    <xf numFmtId="0" fontId="21" fillId="3" borderId="133" xfId="0" applyFont="1" applyFill="1" applyBorder="1" applyAlignment="1">
      <alignment horizontal="center" vertical="center" wrapText="1"/>
    </xf>
    <xf numFmtId="0" fontId="21" fillId="3" borderId="196" xfId="0" applyFont="1" applyFill="1" applyBorder="1" applyAlignment="1">
      <alignment horizontal="center" vertical="center"/>
    </xf>
    <xf numFmtId="0" fontId="21" fillId="3" borderId="199" xfId="0" applyFont="1" applyFill="1" applyBorder="1" applyAlignment="1">
      <alignment horizontal="center" vertical="center"/>
    </xf>
    <xf numFmtId="0" fontId="21" fillId="3" borderId="202"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42" xfId="0" applyFont="1" applyFill="1" applyBorder="1" applyAlignment="1">
      <alignment horizontal="center" vertical="center"/>
    </xf>
    <xf numFmtId="0" fontId="21" fillId="3" borderId="201" xfId="0" applyFont="1" applyFill="1" applyBorder="1" applyAlignment="1">
      <alignment horizontal="left" vertical="center"/>
    </xf>
    <xf numFmtId="0" fontId="21" fillId="3" borderId="199" xfId="0" applyFont="1" applyFill="1" applyBorder="1" applyAlignment="1">
      <alignment horizontal="left" vertical="center"/>
    </xf>
    <xf numFmtId="0" fontId="21" fillId="3" borderId="132" xfId="0" applyFont="1" applyFill="1" applyBorder="1" applyAlignment="1">
      <alignment horizontal="left" vertical="center"/>
    </xf>
    <xf numFmtId="0" fontId="21" fillId="3" borderId="10" xfId="0" applyFont="1" applyFill="1" applyBorder="1" applyAlignment="1">
      <alignment horizontal="left" vertical="center"/>
    </xf>
    <xf numFmtId="0" fontId="24" fillId="0" borderId="30" xfId="0" applyFont="1" applyBorder="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24" fillId="0" borderId="29"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24" xfId="0" applyFont="1" applyBorder="1" applyAlignment="1" applyProtection="1">
      <alignment horizontal="left" vertical="center" wrapText="1"/>
      <protection locked="0"/>
    </xf>
    <xf numFmtId="0" fontId="21" fillId="3" borderId="201" xfId="0" applyFont="1" applyFill="1" applyBorder="1" applyAlignment="1">
      <alignment horizontal="center" vertical="center"/>
    </xf>
    <xf numFmtId="0" fontId="21" fillId="3" borderId="132" xfId="0" applyFont="1" applyFill="1" applyBorder="1" applyAlignment="1">
      <alignment horizontal="center" vertical="center"/>
    </xf>
    <xf numFmtId="0" fontId="21" fillId="3" borderId="200" xfId="0" applyFont="1" applyFill="1" applyBorder="1" applyAlignment="1">
      <alignment horizontal="center" vertical="center"/>
    </xf>
    <xf numFmtId="0" fontId="21" fillId="3" borderId="11" xfId="0" applyFont="1" applyFill="1" applyBorder="1" applyAlignment="1">
      <alignment horizontal="center" vertical="center"/>
    </xf>
    <xf numFmtId="0" fontId="24" fillId="0" borderId="137" xfId="0" applyFont="1" applyBorder="1" applyAlignment="1" applyProtection="1">
      <alignment horizontal="left" vertical="center" wrapText="1"/>
      <protection locked="0"/>
    </xf>
    <xf numFmtId="0" fontId="24" fillId="0" borderId="164" xfId="0" applyFont="1" applyBorder="1" applyAlignment="1" applyProtection="1">
      <alignment horizontal="left" vertical="center" wrapText="1"/>
      <protection locked="0"/>
    </xf>
    <xf numFmtId="0" fontId="24" fillId="0" borderId="138"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65" xfId="0" applyFont="1" applyBorder="1" applyAlignment="1" applyProtection="1">
      <alignment horizontal="left" vertical="center" wrapText="1"/>
      <protection locked="0"/>
    </xf>
    <xf numFmtId="0" fontId="7" fillId="3" borderId="13" xfId="0" applyFont="1" applyFill="1" applyBorder="1" applyAlignment="1">
      <alignment vertical="center" wrapText="1"/>
    </xf>
    <xf numFmtId="0" fontId="7" fillId="3" borderId="16" xfId="0" applyFont="1" applyFill="1" applyBorder="1" applyAlignment="1">
      <alignment vertical="center" wrapText="1"/>
    </xf>
    <xf numFmtId="0" fontId="7" fillId="3" borderId="1" xfId="0" applyFont="1" applyFill="1" applyBorder="1" applyAlignment="1">
      <alignment vertical="center" wrapText="1"/>
    </xf>
    <xf numFmtId="0" fontId="24" fillId="2" borderId="142" xfId="0" applyFont="1" applyFill="1" applyBorder="1" applyAlignment="1" applyProtection="1">
      <alignment horizontal="center" vertical="center" wrapText="1"/>
      <protection locked="0"/>
    </xf>
    <xf numFmtId="0" fontId="21" fillId="3" borderId="25" xfId="0" applyFont="1" applyFill="1" applyBorder="1" applyAlignment="1">
      <alignment horizontal="center" vertical="center" wrapText="1"/>
    </xf>
    <xf numFmtId="0" fontId="21" fillId="3" borderId="27"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19"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24" xfId="0" applyFont="1" applyFill="1" applyBorder="1" applyAlignment="1">
      <alignment horizontal="center" vertical="center" wrapText="1"/>
    </xf>
    <xf numFmtId="0" fontId="24" fillId="2" borderId="7" xfId="0" applyFont="1" applyFill="1" applyBorder="1" applyAlignment="1" applyProtection="1">
      <alignment horizontal="center" vertical="center" wrapText="1"/>
      <protection locked="0"/>
    </xf>
    <xf numFmtId="0" fontId="24" fillId="2" borderId="11" xfId="0" applyFont="1" applyFill="1" applyBorder="1" applyAlignment="1" applyProtection="1">
      <alignment horizontal="center" vertical="center" wrapText="1"/>
      <protection locked="0"/>
    </xf>
    <xf numFmtId="0" fontId="24" fillId="2" borderId="196" xfId="0" applyFont="1" applyFill="1" applyBorder="1" applyAlignment="1">
      <alignment horizontal="left" vertical="center" wrapText="1"/>
    </xf>
    <xf numFmtId="0" fontId="24" fillId="2" borderId="199" xfId="0" applyFont="1" applyFill="1" applyBorder="1" applyAlignment="1">
      <alignment horizontal="left" vertical="center" wrapText="1"/>
    </xf>
    <xf numFmtId="0" fontId="24" fillId="2" borderId="200" xfId="0" applyFont="1" applyFill="1" applyBorder="1" applyAlignment="1">
      <alignment horizontal="left" vertical="center" wrapText="1"/>
    </xf>
    <xf numFmtId="0" fontId="24" fillId="2" borderId="7" xfId="0" applyFont="1" applyFill="1" applyBorder="1" applyAlignment="1" applyProtection="1">
      <alignment horizontal="left" vertical="top" wrapText="1"/>
      <protection locked="0"/>
    </xf>
    <xf numFmtId="0" fontId="24" fillId="2" borderId="10" xfId="0" applyFont="1" applyFill="1" applyBorder="1" applyAlignment="1" applyProtection="1">
      <alignment horizontal="left" vertical="top" wrapText="1"/>
      <protection locked="0"/>
    </xf>
    <xf numFmtId="0" fontId="24" fillId="2" borderId="11" xfId="0" applyFont="1" applyFill="1" applyBorder="1" applyAlignment="1" applyProtection="1">
      <alignment horizontal="left" vertical="top" wrapText="1"/>
      <protection locked="0"/>
    </xf>
    <xf numFmtId="0" fontId="21" fillId="3" borderId="13" xfId="0" applyFont="1" applyFill="1" applyBorder="1" applyAlignment="1">
      <alignment vertical="center" wrapText="1"/>
    </xf>
    <xf numFmtId="0" fontId="21" fillId="3" borderId="16" xfId="0" applyFont="1" applyFill="1" applyBorder="1" applyAlignment="1">
      <alignment vertical="center" wrapText="1"/>
    </xf>
    <xf numFmtId="0" fontId="21" fillId="3" borderId="1" xfId="0" applyFont="1" applyFill="1" applyBorder="1" applyAlignment="1">
      <alignment vertical="center" wrapText="1"/>
    </xf>
    <xf numFmtId="0" fontId="24" fillId="3" borderId="146" xfId="0" applyFont="1" applyFill="1" applyBorder="1" applyAlignment="1">
      <alignment horizontal="center" vertical="center" wrapText="1"/>
    </xf>
    <xf numFmtId="0" fontId="24" fillId="3" borderId="151" xfId="0" applyFont="1" applyFill="1" applyBorder="1" applyAlignment="1">
      <alignment horizontal="center" vertical="center" wrapText="1"/>
    </xf>
    <xf numFmtId="0" fontId="24" fillId="2" borderId="146" xfId="0" applyFont="1" applyFill="1" applyBorder="1" applyAlignment="1" applyProtection="1">
      <alignment horizontal="center" vertical="center" wrapText="1"/>
      <protection locked="0"/>
    </xf>
    <xf numFmtId="0" fontId="24" fillId="2" borderId="151" xfId="0" applyFont="1" applyFill="1" applyBorder="1" applyAlignment="1" applyProtection="1">
      <alignment horizontal="center" vertical="center" wrapText="1"/>
      <protection locked="0"/>
    </xf>
    <xf numFmtId="0" fontId="21" fillId="3" borderId="17"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18" xfId="0" applyFont="1" applyFill="1" applyBorder="1" applyAlignment="1">
      <alignment horizontal="left" vertical="center" wrapText="1"/>
    </xf>
    <xf numFmtId="0" fontId="21" fillId="3" borderId="23" xfId="0" applyFont="1" applyFill="1" applyBorder="1" applyAlignment="1">
      <alignment horizontal="left" vertical="center" wrapText="1"/>
    </xf>
    <xf numFmtId="0" fontId="21" fillId="3" borderId="21" xfId="0" applyFont="1" applyFill="1" applyBorder="1" applyAlignment="1">
      <alignment horizontal="left" vertical="center" wrapText="1"/>
    </xf>
    <xf numFmtId="0" fontId="21" fillId="3" borderId="22" xfId="0" applyFont="1" applyFill="1" applyBorder="1" applyAlignment="1">
      <alignment horizontal="left" vertical="center" wrapText="1"/>
    </xf>
    <xf numFmtId="0" fontId="24" fillId="3" borderId="7" xfId="0" applyFont="1" applyFill="1" applyBorder="1" applyAlignment="1">
      <alignment horizontal="center" vertical="center" wrapText="1"/>
    </xf>
    <xf numFmtId="0" fontId="24" fillId="3" borderId="10"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24" fillId="2" borderId="10" xfId="0" applyFont="1" applyFill="1" applyBorder="1" applyAlignment="1" applyProtection="1">
      <alignment horizontal="center" vertical="center" wrapText="1"/>
      <protection locked="0"/>
    </xf>
    <xf numFmtId="0" fontId="21" fillId="2" borderId="6" xfId="0" applyFont="1" applyFill="1" applyBorder="1" applyAlignment="1" applyProtection="1">
      <alignment horizontal="left" vertical="center" wrapText="1"/>
      <protection locked="0"/>
    </xf>
    <xf numFmtId="0" fontId="21" fillId="2" borderId="20" xfId="0" applyFont="1" applyFill="1" applyBorder="1" applyAlignment="1" applyProtection="1">
      <alignment horizontal="left" vertical="center" wrapText="1"/>
      <protection locked="0"/>
    </xf>
    <xf numFmtId="0" fontId="21" fillId="2" borderId="26" xfId="0" applyFont="1" applyFill="1" applyBorder="1" applyAlignment="1" applyProtection="1">
      <alignment horizontal="left" vertical="center" wrapText="1"/>
      <protection locked="0"/>
    </xf>
    <xf numFmtId="0" fontId="7" fillId="3" borderId="33"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24" fillId="0" borderId="146" xfId="0" applyFont="1" applyBorder="1" applyAlignment="1" applyProtection="1">
      <alignment horizontal="left" vertical="center" wrapText="1"/>
      <protection locked="0"/>
    </xf>
    <xf numFmtId="0" fontId="24" fillId="0" borderId="198" xfId="0" applyFont="1" applyBorder="1" applyAlignment="1" applyProtection="1">
      <alignment horizontal="left" vertical="center" wrapText="1"/>
      <protection locked="0"/>
    </xf>
    <xf numFmtId="0" fontId="24" fillId="0" borderId="151" xfId="0" applyFont="1" applyBorder="1" applyAlignment="1" applyProtection="1">
      <alignment horizontal="left" vertical="center" wrapText="1"/>
      <protection locked="0"/>
    </xf>
    <xf numFmtId="0" fontId="24" fillId="0" borderId="142" xfId="0" applyFont="1" applyBorder="1" applyAlignment="1" applyProtection="1">
      <alignment horizontal="left" vertical="center" wrapText="1"/>
      <protection locked="0"/>
    </xf>
    <xf numFmtId="0" fontId="25" fillId="0" borderId="199" xfId="0" applyFont="1" applyBorder="1" applyAlignment="1">
      <alignment horizontal="left" vertical="center" wrapText="1"/>
    </xf>
    <xf numFmtId="0" fontId="24" fillId="0" borderId="201" xfId="0" applyFont="1" applyBorder="1" applyAlignment="1" applyProtection="1">
      <alignment horizontal="left" vertical="center" wrapText="1"/>
      <protection locked="0"/>
    </xf>
    <xf numFmtId="0" fontId="24" fillId="0" borderId="199" xfId="0" applyFont="1" applyBorder="1" applyAlignment="1" applyProtection="1">
      <alignment horizontal="left" vertical="center" wrapText="1"/>
      <protection locked="0"/>
    </xf>
    <xf numFmtId="0" fontId="24" fillId="0" borderId="202" xfId="0" applyFont="1" applyBorder="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19" xfId="0"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0" fontId="24" fillId="0" borderId="41" xfId="0" applyFont="1" applyBorder="1" applyAlignment="1" applyProtection="1">
      <alignment horizontal="left" vertical="center" wrapText="1"/>
      <protection locked="0"/>
    </xf>
    <xf numFmtId="182" fontId="38" fillId="0" borderId="201" xfId="0" applyNumberFormat="1" applyFont="1" applyBorder="1" applyAlignment="1" applyProtection="1">
      <alignment horizontal="center" vertical="center"/>
      <protection locked="0"/>
    </xf>
    <xf numFmtId="182" fontId="38" fillId="0" borderId="202" xfId="0" applyNumberFormat="1" applyFont="1" applyBorder="1" applyAlignment="1" applyProtection="1">
      <alignment horizontal="center" vertical="center"/>
      <protection locked="0"/>
    </xf>
    <xf numFmtId="182" fontId="38" fillId="0" borderId="18" xfId="0" applyNumberFormat="1" applyFont="1" applyBorder="1" applyAlignment="1" applyProtection="1">
      <alignment horizontal="center" vertical="center"/>
      <protection locked="0"/>
    </xf>
    <xf numFmtId="182" fontId="38" fillId="0" borderId="19" xfId="0" applyNumberFormat="1" applyFont="1" applyBorder="1" applyAlignment="1" applyProtection="1">
      <alignment horizontal="center" vertical="center"/>
      <protection locked="0"/>
    </xf>
    <xf numFmtId="179" fontId="22" fillId="0" borderId="203" xfId="0" applyNumberFormat="1" applyFont="1" applyBorder="1" applyAlignment="1" applyProtection="1">
      <alignment horizontal="center" vertical="center"/>
      <protection locked="0"/>
    </xf>
    <xf numFmtId="179" fontId="22" fillId="0" borderId="15" xfId="0" applyNumberFormat="1" applyFont="1" applyBorder="1" applyAlignment="1" applyProtection="1">
      <alignment horizontal="center" vertical="center"/>
      <protection locked="0"/>
    </xf>
    <xf numFmtId="179" fontId="22" fillId="0" borderId="46" xfId="0" applyNumberFormat="1" applyFont="1" applyBorder="1" applyAlignment="1" applyProtection="1">
      <alignment horizontal="center" vertical="center"/>
      <protection locked="0"/>
    </xf>
    <xf numFmtId="0" fontId="23" fillId="3" borderId="18" xfId="0" applyFont="1" applyFill="1" applyBorder="1" applyAlignment="1" applyProtection="1">
      <alignment horizontal="center" vertical="center" wrapText="1"/>
      <protection locked="0"/>
    </xf>
    <xf numFmtId="0" fontId="23" fillId="3" borderId="0" xfId="0" applyFont="1" applyFill="1" applyAlignment="1" applyProtection="1">
      <alignment horizontal="center" vertical="center" wrapText="1"/>
      <protection locked="0"/>
    </xf>
    <xf numFmtId="0" fontId="23" fillId="3" borderId="19"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9" xfId="0" applyFont="1" applyFill="1" applyBorder="1" applyAlignment="1" applyProtection="1">
      <alignment horizontal="center" vertical="center" wrapText="1"/>
      <protection locked="0"/>
    </xf>
    <xf numFmtId="0" fontId="21" fillId="3" borderId="132" xfId="0" applyFont="1" applyFill="1" applyBorder="1" applyAlignment="1" applyProtection="1">
      <alignment horizontal="center" vertical="center" wrapText="1"/>
      <protection locked="0"/>
    </xf>
    <xf numFmtId="0" fontId="21" fillId="3" borderId="10" xfId="0" applyFont="1" applyFill="1" applyBorder="1" applyAlignment="1" applyProtection="1">
      <alignment horizontal="center" vertical="center" wrapText="1"/>
      <protection locked="0"/>
    </xf>
    <xf numFmtId="0" fontId="21" fillId="3" borderId="0" xfId="0" applyFont="1" applyFill="1" applyAlignment="1" applyProtection="1">
      <alignment horizontal="center" vertical="center" wrapText="1"/>
      <protection locked="0"/>
    </xf>
    <xf numFmtId="0" fontId="18" fillId="0" borderId="21" xfId="0" applyFont="1" applyBorder="1" applyAlignment="1">
      <alignment horizontal="left" vertical="center" wrapText="1"/>
    </xf>
    <xf numFmtId="0" fontId="7" fillId="3" borderId="0" xfId="0" applyFont="1" applyFill="1" applyAlignment="1">
      <alignment horizontal="center" vertical="center" wrapText="1"/>
    </xf>
    <xf numFmtId="0" fontId="52" fillId="2" borderId="14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94" fillId="0" borderId="0" xfId="0" applyFont="1" applyAlignment="1">
      <alignment horizontal="left" vertical="center" wrapText="1"/>
    </xf>
    <xf numFmtId="0" fontId="10" fillId="0" borderId="0" xfId="0" applyFont="1" applyAlignment="1">
      <alignment horizontal="left" vertical="center" wrapText="1"/>
    </xf>
    <xf numFmtId="0" fontId="21" fillId="3" borderId="201" xfId="0" applyFont="1" applyFill="1" applyBorder="1" applyAlignment="1">
      <alignment horizontal="left" vertical="center" wrapText="1"/>
    </xf>
    <xf numFmtId="0" fontId="21" fillId="3" borderId="132" xfId="0" applyFont="1" applyFill="1" applyBorder="1" applyAlignment="1">
      <alignment horizontal="left" vertical="center" wrapText="1"/>
    </xf>
    <xf numFmtId="0" fontId="21" fillId="0" borderId="146" xfId="0" applyFont="1" applyBorder="1" applyAlignment="1" applyProtection="1">
      <alignment horizontal="center" vertical="center" wrapText="1"/>
      <protection locked="0"/>
    </xf>
    <xf numFmtId="0" fontId="21" fillId="0" borderId="198" xfId="0" applyFont="1" applyBorder="1" applyAlignment="1" applyProtection="1">
      <alignment horizontal="center" vertical="center" wrapText="1"/>
      <protection locked="0"/>
    </xf>
    <xf numFmtId="0" fontId="21" fillId="0" borderId="151" xfId="0" applyFont="1" applyBorder="1" applyAlignment="1" applyProtection="1">
      <alignment horizontal="center" vertical="center" wrapText="1"/>
      <protection locked="0"/>
    </xf>
    <xf numFmtId="0" fontId="95" fillId="0" borderId="0" xfId="0" applyFont="1" applyAlignment="1">
      <alignment horizontal="left" vertical="center" wrapText="1"/>
    </xf>
    <xf numFmtId="0" fontId="21" fillId="0" borderId="201" xfId="0" applyFont="1" applyBorder="1" applyAlignment="1" applyProtection="1">
      <alignment horizontal="center" vertical="center" wrapText="1"/>
      <protection locked="0"/>
    </xf>
    <xf numFmtId="0" fontId="21" fillId="0" borderId="199" xfId="0" applyFont="1" applyBorder="1" applyAlignment="1" applyProtection="1">
      <alignment horizontal="center" vertical="center" wrapText="1"/>
      <protection locked="0"/>
    </xf>
    <xf numFmtId="0" fontId="21" fillId="0" borderId="202" xfId="0" applyFont="1" applyBorder="1" applyAlignment="1" applyProtection="1">
      <alignment horizontal="center" vertical="center" wrapText="1"/>
      <protection locked="0"/>
    </xf>
    <xf numFmtId="0" fontId="21" fillId="0" borderId="18"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41" xfId="0" applyFont="1" applyBorder="1" applyAlignment="1" applyProtection="1">
      <alignment horizontal="center" vertical="center" wrapText="1"/>
      <protection locked="0"/>
    </xf>
    <xf numFmtId="0" fontId="23" fillId="3" borderId="132" xfId="0" applyFont="1" applyFill="1" applyBorder="1" applyAlignment="1" applyProtection="1">
      <alignment horizontal="center" vertical="center" wrapText="1"/>
      <protection locked="0"/>
    </xf>
    <xf numFmtId="0" fontId="23" fillId="3" borderId="42" xfId="0" applyFont="1" applyFill="1" applyBorder="1" applyAlignment="1" applyProtection="1">
      <alignment horizontal="center" vertical="center" wrapText="1"/>
      <protection locked="0"/>
    </xf>
    <xf numFmtId="0" fontId="21" fillId="3" borderId="8" xfId="0" applyFont="1" applyFill="1" applyBorder="1" applyAlignment="1" applyProtection="1">
      <alignment horizontal="center" vertical="center" wrapText="1"/>
      <protection locked="0"/>
    </xf>
    <xf numFmtId="0" fontId="21" fillId="3" borderId="123" xfId="0" applyFont="1" applyFill="1" applyBorder="1" applyAlignment="1" applyProtection="1">
      <alignment horizontal="center" vertical="center" wrapText="1"/>
      <protection locked="0"/>
    </xf>
    <xf numFmtId="0" fontId="24" fillId="0" borderId="196"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1" fillId="3" borderId="30" xfId="0" applyFont="1" applyFill="1" applyBorder="1" applyAlignment="1">
      <alignment horizontal="center" vertical="center" wrapText="1"/>
    </xf>
    <xf numFmtId="0" fontId="21" fillId="3" borderId="29" xfId="0" applyFont="1" applyFill="1" applyBorder="1" applyAlignment="1">
      <alignment horizontal="center" vertical="center" wrapText="1"/>
    </xf>
    <xf numFmtId="0" fontId="21" fillId="3" borderId="197" xfId="0" applyFont="1" applyFill="1" applyBorder="1" applyAlignment="1">
      <alignment horizontal="left" vertical="center" wrapText="1"/>
    </xf>
    <xf numFmtId="0" fontId="66" fillId="3" borderId="197" xfId="0" applyFont="1" applyFill="1" applyBorder="1" applyAlignment="1">
      <alignment horizontal="left" vertical="center" wrapText="1"/>
    </xf>
    <xf numFmtId="0" fontId="66" fillId="3" borderId="142" xfId="0" applyFont="1" applyFill="1" applyBorder="1" applyAlignment="1">
      <alignment horizontal="left" vertical="center" wrapText="1"/>
    </xf>
    <xf numFmtId="0" fontId="32" fillId="3" borderId="199" xfId="0" applyFont="1" applyFill="1" applyBorder="1" applyAlignment="1">
      <alignment horizontal="center" vertical="center" wrapText="1"/>
    </xf>
    <xf numFmtId="0" fontId="32" fillId="3" borderId="202"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19" xfId="0" applyFont="1" applyFill="1" applyBorder="1" applyAlignment="1">
      <alignment horizontal="center" vertical="center" wrapText="1"/>
    </xf>
    <xf numFmtId="182" fontId="44" fillId="3" borderId="201" xfId="0" applyNumberFormat="1" applyFont="1" applyFill="1" applyBorder="1" applyAlignment="1">
      <alignment horizontal="center"/>
    </xf>
    <xf numFmtId="182" fontId="44" fillId="3" borderId="199" xfId="0" applyNumberFormat="1" applyFont="1" applyFill="1" applyBorder="1" applyAlignment="1">
      <alignment horizontal="center"/>
    </xf>
    <xf numFmtId="179" fontId="22" fillId="3" borderId="18" xfId="0" applyNumberFormat="1" applyFont="1" applyFill="1" applyBorder="1" applyAlignment="1">
      <alignment horizontal="center" vertical="center"/>
    </xf>
    <xf numFmtId="179" fontId="22" fillId="3" borderId="0" xfId="0" applyNumberFormat="1" applyFont="1" applyFill="1" applyAlignment="1">
      <alignment horizontal="center" vertical="center"/>
    </xf>
    <xf numFmtId="0" fontId="21" fillId="3" borderId="124" xfId="0" applyFont="1" applyFill="1" applyBorder="1" applyAlignment="1" applyProtection="1">
      <alignment horizontal="center" vertical="center" wrapText="1"/>
      <protection locked="0"/>
    </xf>
    <xf numFmtId="0" fontId="24" fillId="0" borderId="33" xfId="0" applyFont="1" applyBorder="1" applyAlignment="1" applyProtection="1">
      <alignment horizontal="left" vertical="center" wrapText="1"/>
      <protection locked="0"/>
    </xf>
    <xf numFmtId="179" fontId="22" fillId="0" borderId="201" xfId="0" applyNumberFormat="1" applyFont="1" applyBorder="1" applyAlignment="1" applyProtection="1">
      <alignment horizontal="center" vertical="center"/>
      <protection locked="0"/>
    </xf>
    <xf numFmtId="179" fontId="22" fillId="0" borderId="18" xfId="0" applyNumberFormat="1" applyFont="1" applyBorder="1" applyAlignment="1" applyProtection="1">
      <alignment horizontal="center" vertical="center"/>
      <protection locked="0"/>
    </xf>
    <xf numFmtId="179" fontId="22" fillId="0" borderId="132" xfId="0" applyNumberFormat="1" applyFont="1" applyBorder="1" applyAlignment="1" applyProtection="1">
      <alignment horizontal="center" vertical="center"/>
      <protection locked="0"/>
    </xf>
    <xf numFmtId="0" fontId="21" fillId="3" borderId="201" xfId="0" applyFont="1" applyFill="1" applyBorder="1" applyAlignment="1" applyProtection="1">
      <alignment horizontal="center" vertical="center" wrapText="1"/>
      <protection locked="0"/>
    </xf>
    <xf numFmtId="0" fontId="21" fillId="3" borderId="202"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24" fillId="0" borderId="7"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132" xfId="0" applyFont="1" applyBorder="1" applyAlignment="1" applyProtection="1">
      <alignment horizontal="left" vertical="center" wrapText="1"/>
      <protection locked="0"/>
    </xf>
    <xf numFmtId="179" fontId="22" fillId="0" borderId="70" xfId="0" applyNumberFormat="1" applyFont="1" applyBorder="1" applyAlignment="1" applyProtection="1">
      <alignment horizontal="center" vertical="center"/>
      <protection locked="0"/>
    </xf>
    <xf numFmtId="0" fontId="23" fillId="3" borderId="201" xfId="0" applyFont="1" applyFill="1" applyBorder="1" applyAlignment="1" applyProtection="1">
      <alignment horizontal="center" vertical="center" wrapText="1"/>
      <protection locked="0"/>
    </xf>
    <xf numFmtId="0" fontId="23" fillId="3" borderId="202" xfId="0" applyFont="1" applyFill="1" applyBorder="1" applyAlignment="1" applyProtection="1">
      <alignment horizontal="center" vertical="center" wrapText="1"/>
      <protection locked="0"/>
    </xf>
    <xf numFmtId="0" fontId="65" fillId="3" borderId="40" xfId="0" applyFont="1" applyFill="1" applyBorder="1" applyAlignment="1">
      <alignment horizontal="center" vertical="center" wrapText="1"/>
    </xf>
    <xf numFmtId="0" fontId="65" fillId="3" borderId="28" xfId="0" applyFont="1" applyFill="1" applyBorder="1" applyAlignment="1">
      <alignment horizontal="center" vertical="center" wrapText="1"/>
    </xf>
    <xf numFmtId="0" fontId="65" fillId="3" borderId="17" xfId="0" applyFont="1" applyFill="1" applyBorder="1" applyAlignment="1">
      <alignment horizontal="center" vertical="center" wrapText="1"/>
    </xf>
    <xf numFmtId="0" fontId="65" fillId="3" borderId="3" xfId="0" applyFont="1" applyFill="1" applyBorder="1" applyAlignment="1">
      <alignment horizontal="center" vertical="center" wrapText="1"/>
    </xf>
    <xf numFmtId="0" fontId="65" fillId="3" borderId="27" xfId="0" applyFont="1" applyFill="1" applyBorder="1" applyAlignment="1">
      <alignment horizontal="center" vertical="center" wrapText="1"/>
    </xf>
    <xf numFmtId="0" fontId="65" fillId="3" borderId="132" xfId="0" applyFont="1" applyFill="1" applyBorder="1" applyAlignment="1">
      <alignment horizontal="center" vertical="center" wrapText="1"/>
    </xf>
    <xf numFmtId="0" fontId="65" fillId="3" borderId="10" xfId="0" applyFont="1" applyFill="1" applyBorder="1" applyAlignment="1">
      <alignment horizontal="center" vertical="center" wrapText="1"/>
    </xf>
    <xf numFmtId="0" fontId="65" fillId="3" borderId="42" xfId="0" applyFont="1" applyFill="1" applyBorder="1" applyAlignment="1">
      <alignment horizontal="center" vertical="center" wrapText="1"/>
    </xf>
    <xf numFmtId="0" fontId="28" fillId="0" borderId="0" xfId="0" applyFont="1" applyAlignment="1">
      <alignment horizontal="center" vertical="center"/>
    </xf>
    <xf numFmtId="0" fontId="21" fillId="3" borderId="142" xfId="0" applyFont="1" applyFill="1" applyBorder="1" applyAlignment="1">
      <alignment horizontal="center" vertical="center"/>
    </xf>
    <xf numFmtId="0" fontId="64" fillId="2" borderId="142" xfId="0" applyFont="1" applyFill="1" applyBorder="1" applyAlignment="1" applyProtection="1">
      <alignment horizontal="center" vertical="center"/>
      <protection locked="0"/>
    </xf>
    <xf numFmtId="0" fontId="24" fillId="3" borderId="142" xfId="0" applyFont="1" applyFill="1" applyBorder="1" applyAlignment="1">
      <alignment horizontal="center" vertical="center" wrapText="1"/>
    </xf>
    <xf numFmtId="0" fontId="24" fillId="2" borderId="146" xfId="0" applyFont="1" applyFill="1" applyBorder="1" applyAlignment="1" applyProtection="1">
      <alignment horizontal="center" vertical="center"/>
      <protection locked="0"/>
    </xf>
    <xf numFmtId="0" fontId="24" fillId="2" borderId="198" xfId="0" applyFont="1" applyFill="1" applyBorder="1" applyAlignment="1" applyProtection="1">
      <alignment horizontal="center" vertical="center"/>
      <protection locked="0"/>
    </xf>
    <xf numFmtId="0" fontId="24" fillId="2" borderId="151" xfId="0" applyFont="1" applyFill="1" applyBorder="1" applyAlignment="1" applyProtection="1">
      <alignment horizontal="center" vertical="center"/>
      <protection locked="0"/>
    </xf>
    <xf numFmtId="0" fontId="23" fillId="3" borderId="146" xfId="0" applyFont="1" applyFill="1" applyBorder="1" applyAlignment="1">
      <alignment horizontal="center" vertical="center" wrapText="1"/>
    </xf>
    <xf numFmtId="0" fontId="21" fillId="3" borderId="151" xfId="0" applyFont="1" applyFill="1" applyBorder="1" applyAlignment="1">
      <alignment horizontal="center" vertical="center" wrapText="1"/>
    </xf>
    <xf numFmtId="0" fontId="65" fillId="3" borderId="13" xfId="0" applyFont="1" applyFill="1" applyBorder="1" applyAlignment="1">
      <alignment horizontal="center" vertical="center"/>
    </xf>
    <xf numFmtId="0" fontId="65" fillId="3" borderId="46" xfId="0" applyFont="1" applyFill="1" applyBorder="1" applyAlignment="1">
      <alignment horizontal="center" vertical="center"/>
    </xf>
    <xf numFmtId="0" fontId="65" fillId="3" borderId="17" xfId="0" applyFont="1" applyFill="1" applyBorder="1" applyAlignment="1">
      <alignment horizontal="center" vertical="center"/>
    </xf>
    <xf numFmtId="0" fontId="65" fillId="3" borderId="3" xfId="0" applyFont="1" applyFill="1" applyBorder="1" applyAlignment="1">
      <alignment horizontal="center" vertical="center"/>
    </xf>
    <xf numFmtId="0" fontId="65" fillId="3" borderId="27" xfId="0" applyFont="1" applyFill="1" applyBorder="1" applyAlignment="1">
      <alignment horizontal="center" vertical="center"/>
    </xf>
    <xf numFmtId="0" fontId="65" fillId="3" borderId="132" xfId="0" applyFont="1" applyFill="1" applyBorder="1" applyAlignment="1">
      <alignment horizontal="center" vertical="center"/>
    </xf>
    <xf numFmtId="0" fontId="65" fillId="3" borderId="10" xfId="0" applyFont="1" applyFill="1" applyBorder="1" applyAlignment="1">
      <alignment horizontal="center" vertical="center"/>
    </xf>
    <xf numFmtId="0" fontId="65" fillId="3" borderId="42" xfId="0" applyFont="1" applyFill="1" applyBorder="1" applyAlignment="1">
      <alignment horizontal="center" vertical="center"/>
    </xf>
    <xf numFmtId="0" fontId="65" fillId="3" borderId="17" xfId="0" applyFont="1" applyFill="1" applyBorder="1" applyAlignment="1">
      <alignment horizontal="center" vertical="center" wrapText="1" shrinkToFit="1"/>
    </xf>
    <xf numFmtId="0" fontId="65" fillId="3" borderId="3" xfId="0" applyFont="1" applyFill="1" applyBorder="1" applyAlignment="1">
      <alignment horizontal="center" vertical="center" wrapText="1" shrinkToFit="1"/>
    </xf>
    <xf numFmtId="0" fontId="65" fillId="3" borderId="27" xfId="0" applyFont="1" applyFill="1" applyBorder="1" applyAlignment="1">
      <alignment horizontal="center" vertical="center" wrapText="1" shrinkToFit="1"/>
    </xf>
    <xf numFmtId="0" fontId="65" fillId="3" borderId="132" xfId="0" applyFont="1" applyFill="1" applyBorder="1" applyAlignment="1">
      <alignment horizontal="center" vertical="center" wrapText="1" shrinkToFit="1"/>
    </xf>
    <xf numFmtId="0" fontId="65" fillId="3" borderId="10" xfId="0" applyFont="1" applyFill="1" applyBorder="1" applyAlignment="1">
      <alignment horizontal="center" vertical="center" wrapText="1" shrinkToFit="1"/>
    </xf>
    <xf numFmtId="0" fontId="65" fillId="3" borderId="42" xfId="0" applyFont="1" applyFill="1" applyBorder="1" applyAlignment="1">
      <alignment horizontal="center" vertical="center" wrapText="1" shrinkToFit="1"/>
    </xf>
    <xf numFmtId="0" fontId="21" fillId="3" borderId="13" xfId="0" applyFont="1" applyFill="1" applyBorder="1" applyAlignment="1">
      <alignment horizontal="center" vertical="center" wrapText="1"/>
    </xf>
    <xf numFmtId="0" fontId="21" fillId="3" borderId="70" xfId="0" applyFont="1" applyFill="1" applyBorder="1" applyAlignment="1">
      <alignment horizontal="center" vertical="center" wrapText="1"/>
    </xf>
    <xf numFmtId="0" fontId="65" fillId="3" borderId="13" xfId="0" applyFont="1" applyFill="1" applyBorder="1" applyAlignment="1">
      <alignment horizontal="center" vertical="center" wrapText="1"/>
    </xf>
    <xf numFmtId="0" fontId="65" fillId="3" borderId="70" xfId="0" applyFont="1" applyFill="1" applyBorder="1" applyAlignment="1">
      <alignment horizontal="center" vertical="center" wrapText="1"/>
    </xf>
    <xf numFmtId="0" fontId="65" fillId="3" borderId="1" xfId="0" applyFont="1" applyFill="1" applyBorder="1" applyAlignment="1">
      <alignment horizontal="center" vertical="center" wrapText="1"/>
    </xf>
    <xf numFmtId="0" fontId="65" fillId="3" borderId="2" xfId="0" applyFont="1" applyFill="1" applyBorder="1" applyAlignment="1">
      <alignment horizontal="center" vertical="center" wrapText="1"/>
    </xf>
    <xf numFmtId="0" fontId="65" fillId="3" borderId="29" xfId="0" applyFont="1" applyFill="1" applyBorder="1" applyAlignment="1">
      <alignment horizontal="center" vertical="center" wrapText="1"/>
    </xf>
    <xf numFmtId="0" fontId="54" fillId="3" borderId="17" xfId="0" applyFont="1" applyFill="1" applyBorder="1" applyAlignment="1">
      <alignment horizontal="left" vertical="center" wrapText="1"/>
    </xf>
    <xf numFmtId="0" fontId="54" fillId="3" borderId="137" xfId="0" applyFont="1" applyFill="1" applyBorder="1" applyAlignment="1">
      <alignment horizontal="left" vertical="center" wrapText="1"/>
    </xf>
    <xf numFmtId="0" fontId="21" fillId="3" borderId="164" xfId="0" applyFont="1" applyFill="1" applyBorder="1" applyAlignment="1">
      <alignment horizontal="left" vertical="center" wrapText="1"/>
    </xf>
    <xf numFmtId="0" fontId="21" fillId="3" borderId="165" xfId="0" applyFont="1" applyFill="1" applyBorder="1" applyAlignment="1">
      <alignment horizontal="left" vertical="center" wrapText="1"/>
    </xf>
    <xf numFmtId="0" fontId="21" fillId="3" borderId="34" xfId="0" applyFont="1" applyFill="1" applyBorder="1" applyAlignment="1">
      <alignment vertical="center" wrapText="1"/>
    </xf>
    <xf numFmtId="0" fontId="21" fillId="3" borderId="164" xfId="0" applyFont="1" applyFill="1" applyBorder="1" applyAlignment="1">
      <alignment vertical="center" wrapText="1"/>
    </xf>
    <xf numFmtId="0" fontId="21" fillId="3" borderId="165" xfId="0" applyFont="1" applyFill="1" applyBorder="1" applyAlignment="1">
      <alignment vertical="center" wrapText="1"/>
    </xf>
    <xf numFmtId="0" fontId="21" fillId="3" borderId="137" xfId="0" applyFont="1" applyFill="1" applyBorder="1" applyAlignment="1">
      <alignment horizontal="left" vertical="center" wrapText="1"/>
    </xf>
    <xf numFmtId="0" fontId="54" fillId="3" borderId="3" xfId="0" applyFont="1" applyFill="1" applyBorder="1" applyAlignment="1">
      <alignment horizontal="left" vertical="center" wrapText="1"/>
    </xf>
    <xf numFmtId="0" fontId="54" fillId="3" borderId="4" xfId="0" applyFont="1" applyFill="1" applyBorder="1" applyAlignment="1">
      <alignment horizontal="left" vertical="center" wrapText="1"/>
    </xf>
    <xf numFmtId="0" fontId="54" fillId="3" borderId="18" xfId="0" applyFont="1" applyFill="1" applyBorder="1" applyAlignment="1">
      <alignment horizontal="left" vertical="center" wrapText="1"/>
    </xf>
    <xf numFmtId="0" fontId="54" fillId="3" borderId="0" xfId="0" applyFont="1" applyFill="1" applyAlignment="1">
      <alignment horizontal="left" vertical="center" wrapText="1"/>
    </xf>
    <xf numFmtId="0" fontId="54" fillId="3" borderId="12" xfId="0" applyFont="1" applyFill="1" applyBorder="1" applyAlignment="1">
      <alignment horizontal="left" vertical="center" wrapText="1"/>
    </xf>
    <xf numFmtId="0" fontId="96" fillId="3" borderId="137" xfId="0" applyFont="1" applyFill="1" applyBorder="1" applyAlignment="1">
      <alignment horizontal="left" vertical="center" wrapText="1"/>
    </xf>
    <xf numFmtId="0" fontId="7" fillId="3" borderId="164" xfId="0" applyFont="1" applyFill="1" applyBorder="1" applyAlignment="1">
      <alignment horizontal="left" vertical="center" wrapText="1"/>
    </xf>
    <xf numFmtId="0" fontId="7" fillId="3" borderId="165" xfId="0" applyFont="1" applyFill="1" applyBorder="1" applyAlignment="1">
      <alignment horizontal="left" vertical="center" wrapText="1"/>
    </xf>
    <xf numFmtId="0" fontId="21" fillId="0" borderId="132"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1" fillId="0" borderId="42" xfId="0" applyFont="1" applyBorder="1" applyAlignment="1" applyProtection="1">
      <alignment horizontal="center" vertical="center" wrapText="1"/>
      <protection locked="0"/>
    </xf>
    <xf numFmtId="0" fontId="21" fillId="11" borderId="224" xfId="0" applyFont="1" applyFill="1" applyBorder="1" applyAlignment="1">
      <alignment horizontal="center" vertical="center"/>
    </xf>
    <xf numFmtId="0" fontId="21" fillId="11" borderId="71" xfId="0" applyFont="1" applyFill="1" applyBorder="1" applyAlignment="1">
      <alignment horizontal="center" vertical="center"/>
    </xf>
    <xf numFmtId="0" fontId="24" fillId="0" borderId="34" xfId="0" applyFont="1" applyBorder="1" applyAlignment="1" applyProtection="1">
      <alignment horizontal="center" vertical="center" wrapText="1"/>
      <protection locked="0"/>
    </xf>
    <xf numFmtId="0" fontId="24" fillId="0" borderId="164"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45" fillId="2" borderId="142" xfId="0" applyFont="1" applyFill="1" applyBorder="1" applyAlignment="1">
      <alignment horizontal="left" vertical="center" wrapText="1"/>
    </xf>
    <xf numFmtId="0" fontId="21" fillId="2" borderId="142" xfId="0" applyFont="1" applyFill="1" applyBorder="1" applyAlignment="1" applyProtection="1">
      <alignment horizontal="left" vertical="top"/>
      <protection locked="0"/>
    </xf>
    <xf numFmtId="0" fontId="52" fillId="0" borderId="0" xfId="0" applyFont="1" applyFill="1" applyAlignment="1">
      <alignment horizontal="left" vertical="center" wrapText="1"/>
    </xf>
    <xf numFmtId="0" fontId="52" fillId="0" borderId="10" xfId="0" applyFont="1" applyFill="1" applyBorder="1" applyAlignment="1">
      <alignment horizontal="left" vertical="center" wrapText="1"/>
    </xf>
    <xf numFmtId="0" fontId="24" fillId="3" borderId="198" xfId="0" applyFont="1" applyFill="1" applyBorder="1" applyAlignment="1">
      <alignment horizontal="center" vertical="center" wrapText="1"/>
    </xf>
    <xf numFmtId="0" fontId="24" fillId="2" borderId="198" xfId="0" applyFont="1" applyFill="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24" fillId="0" borderId="40"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wrapText="1"/>
      <protection locked="0"/>
    </xf>
    <xf numFmtId="0" fontId="21" fillId="3" borderId="222" xfId="0" applyFont="1" applyFill="1" applyBorder="1" applyAlignment="1">
      <alignment horizontal="center" vertical="center"/>
    </xf>
    <xf numFmtId="0" fontId="21" fillId="3" borderId="221" xfId="0" applyFont="1" applyFill="1" applyBorder="1" applyAlignment="1">
      <alignment horizontal="center" vertical="center"/>
    </xf>
    <xf numFmtId="0" fontId="24" fillId="0" borderId="222" xfId="0" applyFont="1" applyBorder="1" applyAlignment="1" applyProtection="1">
      <alignment horizontal="center" vertical="center" wrapText="1"/>
      <protection locked="0"/>
    </xf>
    <xf numFmtId="0" fontId="24" fillId="0" borderId="221"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0" fontId="21" fillId="3" borderId="223" xfId="0" applyFont="1" applyFill="1" applyBorder="1" applyAlignment="1">
      <alignment horizontal="center" vertical="center"/>
    </xf>
    <xf numFmtId="0" fontId="101" fillId="3" borderId="140" xfId="9" applyFont="1" applyFill="1" applyBorder="1" applyAlignment="1">
      <alignment horizontal="center" vertical="center" textRotation="180"/>
    </xf>
    <xf numFmtId="0" fontId="71" fillId="3" borderId="142" xfId="9" applyFont="1" applyFill="1" applyBorder="1" applyAlignment="1">
      <alignment horizontal="center" vertical="center" wrapText="1"/>
    </xf>
    <xf numFmtId="0" fontId="101" fillId="3" borderId="159" xfId="9" applyFont="1" applyFill="1" applyBorder="1" applyAlignment="1">
      <alignment horizontal="center" vertical="center" textRotation="180"/>
    </xf>
    <xf numFmtId="0" fontId="71" fillId="3" borderId="160" xfId="9" applyFont="1" applyFill="1" applyBorder="1" applyAlignment="1">
      <alignment horizontal="center" vertical="center" wrapText="1"/>
    </xf>
    <xf numFmtId="0" fontId="101" fillId="3" borderId="140" xfId="9" applyFont="1" applyFill="1" applyBorder="1" applyAlignment="1">
      <alignment horizontal="center" vertical="center" textRotation="180" wrapText="1"/>
    </xf>
    <xf numFmtId="0" fontId="74" fillId="0" borderId="0" xfId="7" applyFont="1" applyAlignment="1">
      <alignment horizontal="center"/>
    </xf>
    <xf numFmtId="0" fontId="99" fillId="0" borderId="166" xfId="8" applyFont="1" applyBorder="1" applyAlignment="1">
      <alignment horizontal="center" vertical="center" wrapText="1"/>
    </xf>
    <xf numFmtId="0" fontId="99" fillId="0" borderId="167" xfId="8" applyFont="1" applyBorder="1" applyAlignment="1">
      <alignment horizontal="center" vertical="center" wrapText="1"/>
    </xf>
    <xf numFmtId="0" fontId="99" fillId="0" borderId="168" xfId="8" applyFont="1" applyBorder="1" applyAlignment="1">
      <alignment horizontal="center" vertical="center" wrapText="1"/>
    </xf>
    <xf numFmtId="0" fontId="99" fillId="0" borderId="172" xfId="8" applyFont="1" applyBorder="1" applyAlignment="1">
      <alignment horizontal="center" vertical="center" wrapText="1"/>
    </xf>
    <xf numFmtId="0" fontId="99" fillId="0" borderId="173" xfId="8" applyFont="1" applyBorder="1" applyAlignment="1">
      <alignment horizontal="center" vertical="center" wrapText="1"/>
    </xf>
    <xf numFmtId="0" fontId="99" fillId="0" borderId="174" xfId="8" applyFont="1" applyBorder="1" applyAlignment="1">
      <alignment horizontal="center" vertical="center" wrapText="1"/>
    </xf>
    <xf numFmtId="0" fontId="68" fillId="0" borderId="169" xfId="8" applyFont="1" applyBorder="1" applyAlignment="1">
      <alignment horizontal="center" vertical="center"/>
    </xf>
    <xf numFmtId="0" fontId="68" fillId="0" borderId="170" xfId="8" applyFont="1" applyBorder="1" applyAlignment="1">
      <alignment horizontal="center" vertical="center"/>
    </xf>
    <xf numFmtId="0" fontId="68" fillId="0" borderId="171" xfId="8" applyFont="1" applyBorder="1" applyAlignment="1">
      <alignment horizontal="center" vertical="center"/>
    </xf>
    <xf numFmtId="0" fontId="68" fillId="0" borderId="169" xfId="8" applyFont="1" applyBorder="1" applyAlignment="1">
      <alignment horizontal="center" vertical="center" wrapText="1"/>
    </xf>
    <xf numFmtId="0" fontId="97" fillId="0" borderId="0" xfId="8" applyFont="1" applyAlignment="1">
      <alignment horizontal="left" vertical="center" wrapText="1"/>
    </xf>
    <xf numFmtId="49" fontId="75" fillId="0" borderId="0" xfId="8" applyNumberFormat="1" applyFont="1" applyAlignment="1">
      <alignment horizontal="left" vertical="center" wrapText="1"/>
    </xf>
    <xf numFmtId="49" fontId="76" fillId="0" borderId="0" xfId="2" applyNumberFormat="1" applyFont="1" applyAlignment="1" applyProtection="1">
      <alignment horizontal="left" vertical="center" wrapText="1"/>
      <protection locked="0"/>
    </xf>
    <xf numFmtId="0" fontId="83" fillId="0" borderId="0" xfId="8" applyFont="1" applyAlignment="1">
      <alignment horizontal="left" vertical="center"/>
    </xf>
    <xf numFmtId="0" fontId="76" fillId="0" borderId="0" xfId="2" applyFont="1" applyAlignment="1" applyProtection="1">
      <alignment horizontal="left" vertical="center" wrapText="1"/>
      <protection locked="0"/>
    </xf>
    <xf numFmtId="0" fontId="7" fillId="3" borderId="17"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40" xfId="0" applyFont="1" applyFill="1" applyBorder="1" applyAlignment="1">
      <alignment horizontal="center" vertical="center"/>
    </xf>
    <xf numFmtId="0" fontId="7" fillId="3" borderId="20" xfId="0" applyFont="1" applyFill="1" applyBorder="1" applyAlignment="1">
      <alignment horizontal="center" vertical="center"/>
    </xf>
    <xf numFmtId="0" fontId="7" fillId="3" borderId="28" xfId="0" applyFont="1" applyFill="1" applyBorder="1" applyAlignment="1">
      <alignment horizontal="center" vertical="center"/>
    </xf>
    <xf numFmtId="0" fontId="7" fillId="3" borderId="27" xfId="0" applyFont="1" applyFill="1" applyBorder="1" applyAlignment="1">
      <alignment horizontal="center" vertical="center"/>
    </xf>
    <xf numFmtId="0" fontId="6" fillId="0" borderId="34" xfId="0" applyFont="1" applyBorder="1" applyAlignment="1" applyProtection="1">
      <alignment horizontal="left" vertical="center"/>
      <protection locked="0"/>
    </xf>
    <xf numFmtId="0" fontId="6" fillId="0" borderId="164" xfId="0" applyFont="1" applyBorder="1" applyAlignment="1" applyProtection="1">
      <alignment horizontal="left" vertical="center"/>
      <protection locked="0"/>
    </xf>
    <xf numFmtId="0" fontId="6" fillId="0" borderId="138" xfId="0" applyFont="1" applyBorder="1" applyAlignment="1" applyProtection="1">
      <alignment horizontal="left" vertical="center"/>
      <protection locked="0"/>
    </xf>
    <xf numFmtId="38" fontId="6" fillId="0" borderId="34" xfId="1" applyFont="1" applyFill="1" applyBorder="1" applyAlignment="1" applyProtection="1">
      <alignment horizontal="right" vertical="center"/>
      <protection locked="0"/>
    </xf>
    <xf numFmtId="38" fontId="6" fillId="0" borderId="164" xfId="1" applyFont="1" applyFill="1" applyBorder="1" applyAlignment="1" applyProtection="1">
      <alignment horizontal="right" vertical="center"/>
      <protection locked="0"/>
    </xf>
    <xf numFmtId="0" fontId="13" fillId="3" borderId="196" xfId="0" applyFont="1" applyFill="1" applyBorder="1" applyAlignment="1">
      <alignment horizontal="center" vertical="center"/>
    </xf>
    <xf numFmtId="0" fontId="13" fillId="3" borderId="202" xfId="0" applyFont="1" applyFill="1" applyBorder="1" applyAlignment="1">
      <alignment horizontal="center" vertical="center"/>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29" xfId="0" applyFont="1" applyBorder="1" applyAlignment="1" applyProtection="1">
      <alignment horizontal="left" vertical="center"/>
      <protection locked="0"/>
    </xf>
    <xf numFmtId="38" fontId="6" fillId="0" borderId="1" xfId="1" applyFont="1" applyFill="1" applyBorder="1" applyAlignment="1" applyProtection="1">
      <alignment horizontal="right" vertical="center"/>
      <protection locked="0"/>
    </xf>
    <xf numFmtId="38" fontId="6" fillId="0" borderId="2" xfId="1" applyFont="1" applyFill="1" applyBorder="1" applyAlignment="1" applyProtection="1">
      <alignment horizontal="right" vertical="center"/>
      <protection locked="0"/>
    </xf>
    <xf numFmtId="0" fontId="13" fillId="3" borderId="25" xfId="0" applyFont="1" applyFill="1" applyBorder="1" applyAlignment="1">
      <alignment horizontal="center" vertical="center"/>
    </xf>
    <xf numFmtId="0" fontId="13" fillId="3" borderId="27" xfId="0" applyFont="1" applyFill="1" applyBorder="1" applyAlignment="1">
      <alignment horizontal="center" vertical="center"/>
    </xf>
    <xf numFmtId="0" fontId="23" fillId="0" borderId="0" xfId="0" applyFont="1" applyAlignment="1">
      <alignment vertical="center" wrapText="1"/>
    </xf>
    <xf numFmtId="0" fontId="21" fillId="3" borderId="1"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3" borderId="24" xfId="0" applyFont="1" applyFill="1" applyBorder="1" applyAlignment="1">
      <alignment horizontal="left" vertical="center" wrapText="1"/>
    </xf>
    <xf numFmtId="0" fontId="30" fillId="0" borderId="0" xfId="0" applyFont="1" applyAlignment="1">
      <alignment horizontal="left" vertical="center"/>
    </xf>
    <xf numFmtId="180" fontId="21" fillId="3" borderId="17" xfId="0" applyNumberFormat="1" applyFont="1" applyFill="1" applyBorder="1" applyAlignment="1">
      <alignment horizontal="left" vertical="center" wrapText="1"/>
    </xf>
    <xf numFmtId="180" fontId="21" fillId="3" borderId="3" xfId="0" applyNumberFormat="1" applyFont="1" applyFill="1" applyBorder="1" applyAlignment="1">
      <alignment horizontal="left" vertical="center" wrapText="1"/>
    </xf>
    <xf numFmtId="180" fontId="21" fillId="3" borderId="27" xfId="0" applyNumberFormat="1" applyFont="1" applyFill="1" applyBorder="1" applyAlignment="1">
      <alignment horizontal="left" vertical="center" wrapText="1"/>
    </xf>
    <xf numFmtId="180" fontId="21" fillId="3" borderId="18" xfId="0" applyNumberFormat="1" applyFont="1" applyFill="1" applyBorder="1" applyAlignment="1">
      <alignment horizontal="left" vertical="center" wrapText="1"/>
    </xf>
    <xf numFmtId="180" fontId="21" fillId="3" borderId="0" xfId="0" applyNumberFormat="1" applyFont="1" applyFill="1" applyAlignment="1">
      <alignment horizontal="left" vertical="center" wrapText="1"/>
    </xf>
    <xf numFmtId="180" fontId="21" fillId="3" borderId="19" xfId="0" applyNumberFormat="1" applyFont="1" applyFill="1" applyBorder="1" applyAlignment="1">
      <alignment horizontal="left" vertical="center" wrapText="1"/>
    </xf>
    <xf numFmtId="180" fontId="21" fillId="3" borderId="23" xfId="0" applyNumberFormat="1" applyFont="1" applyFill="1" applyBorder="1" applyAlignment="1">
      <alignment horizontal="left" vertical="center" wrapText="1"/>
    </xf>
    <xf numFmtId="180" fontId="21" fillId="3" borderId="21" xfId="0" applyNumberFormat="1" applyFont="1" applyFill="1" applyBorder="1" applyAlignment="1">
      <alignment horizontal="left" vertical="center" wrapText="1"/>
    </xf>
    <xf numFmtId="180" fontId="21" fillId="3" borderId="41" xfId="0" applyNumberFormat="1" applyFont="1" applyFill="1" applyBorder="1" applyAlignment="1">
      <alignment horizontal="left" vertical="center" wrapText="1"/>
    </xf>
    <xf numFmtId="3" fontId="24" fillId="0" borderId="146" xfId="0" applyNumberFormat="1" applyFont="1" applyBorder="1" applyAlignment="1" applyProtection="1">
      <alignment horizontal="right" vertical="center" wrapText="1"/>
      <protection locked="0"/>
    </xf>
    <xf numFmtId="3" fontId="24" fillId="0" borderId="198" xfId="0" applyNumberFormat="1" applyFont="1" applyBorder="1" applyAlignment="1" applyProtection="1">
      <alignment horizontal="right" vertical="center" wrapText="1"/>
      <protection locked="0"/>
    </xf>
    <xf numFmtId="3" fontId="24" fillId="3" borderId="146" xfId="0" applyNumberFormat="1" applyFont="1" applyFill="1" applyBorder="1" applyAlignment="1">
      <alignment horizontal="right" vertical="center" wrapText="1"/>
    </xf>
    <xf numFmtId="3" fontId="24" fillId="3" borderId="198" xfId="0" applyNumberFormat="1" applyFont="1" applyFill="1" applyBorder="1" applyAlignment="1">
      <alignment horizontal="right" vertical="center" wrapText="1"/>
    </xf>
    <xf numFmtId="181" fontId="24" fillId="3" borderId="146" xfId="0" applyNumberFormat="1" applyFont="1" applyFill="1" applyBorder="1" applyAlignment="1">
      <alignment horizontal="center" vertical="center"/>
    </xf>
    <xf numFmtId="181" fontId="24" fillId="3" borderId="198" xfId="0" applyNumberFormat="1" applyFont="1" applyFill="1" applyBorder="1" applyAlignment="1">
      <alignment horizontal="center" vertical="center"/>
    </xf>
    <xf numFmtId="180" fontId="21" fillId="3" borderId="4" xfId="0" applyNumberFormat="1" applyFont="1" applyFill="1" applyBorder="1" applyAlignment="1">
      <alignment horizontal="left" vertical="center" wrapText="1"/>
    </xf>
    <xf numFmtId="180" fontId="21" fillId="3" borderId="1" xfId="0" applyNumberFormat="1" applyFont="1" applyFill="1" applyBorder="1" applyAlignment="1">
      <alignment horizontal="left" vertical="center" wrapText="1"/>
    </xf>
    <xf numFmtId="180" fontId="21" fillId="3" borderId="2" xfId="0" applyNumberFormat="1" applyFont="1" applyFill="1" applyBorder="1" applyAlignment="1">
      <alignment horizontal="left" vertical="center" wrapText="1"/>
    </xf>
    <xf numFmtId="180" fontId="21" fillId="3" borderId="24" xfId="0" applyNumberFormat="1" applyFont="1" applyFill="1" applyBorder="1" applyAlignment="1">
      <alignment horizontal="left" vertical="center" wrapText="1"/>
    </xf>
    <xf numFmtId="180" fontId="21" fillId="3" borderId="22" xfId="0" applyNumberFormat="1" applyFont="1" applyFill="1" applyBorder="1" applyAlignment="1">
      <alignment horizontal="left" vertical="center" wrapText="1"/>
    </xf>
    <xf numFmtId="0" fontId="23" fillId="3" borderId="30"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22" fillId="3" borderId="24" xfId="0" applyFont="1" applyFill="1" applyBorder="1" applyAlignment="1">
      <alignment horizontal="center" vertical="center" wrapText="1"/>
    </xf>
    <xf numFmtId="0" fontId="24" fillId="0" borderId="146" xfId="0" applyFont="1" applyBorder="1" applyAlignment="1" applyProtection="1">
      <alignment horizontal="left" vertical="center"/>
      <protection locked="0"/>
    </xf>
    <xf numFmtId="0" fontId="24" fillId="0" borderId="198" xfId="0" applyFont="1" applyBorder="1" applyAlignment="1" applyProtection="1">
      <alignment horizontal="left" vertical="center"/>
      <protection locked="0"/>
    </xf>
    <xf numFmtId="0" fontId="24" fillId="0" borderId="151" xfId="0" applyFont="1" applyBorder="1" applyAlignment="1" applyProtection="1">
      <alignment horizontal="left" vertical="center"/>
      <protection locked="0"/>
    </xf>
    <xf numFmtId="38" fontId="24" fillId="3" borderId="6" xfId="4" applyFont="1" applyFill="1" applyBorder="1" applyAlignment="1" applyProtection="1">
      <alignment horizontal="right" vertical="center"/>
    </xf>
    <xf numFmtId="38" fontId="24" fillId="3" borderId="20" xfId="4" applyFont="1" applyFill="1" applyBorder="1" applyAlignment="1" applyProtection="1">
      <alignment horizontal="right" vertical="center"/>
    </xf>
    <xf numFmtId="38" fontId="24" fillId="3" borderId="26" xfId="4" applyFont="1" applyFill="1" applyBorder="1" applyAlignment="1" applyProtection="1">
      <alignment horizontal="right" vertical="center"/>
    </xf>
    <xf numFmtId="0" fontId="33" fillId="3" borderId="146" xfId="0" applyFont="1" applyFill="1" applyBorder="1" applyAlignment="1">
      <alignment horizontal="left" vertical="center" shrinkToFit="1"/>
    </xf>
    <xf numFmtId="0" fontId="33" fillId="3" borderId="198" xfId="0" applyFont="1" applyFill="1" applyBorder="1" applyAlignment="1">
      <alignment horizontal="left" vertical="center" shrinkToFit="1"/>
    </xf>
    <xf numFmtId="38" fontId="36" fillId="3" borderId="146" xfId="4" applyFont="1" applyFill="1" applyBorder="1" applyAlignment="1" applyProtection="1">
      <alignment horizontal="right" vertical="center"/>
    </xf>
    <xf numFmtId="38" fontId="36" fillId="3" borderId="195" xfId="4" applyFont="1" applyFill="1" applyBorder="1" applyAlignment="1" applyProtection="1">
      <alignment horizontal="right" vertical="center"/>
    </xf>
    <xf numFmtId="38" fontId="36" fillId="3" borderId="10" xfId="4" applyFont="1" applyFill="1" applyBorder="1" applyAlignment="1" applyProtection="1">
      <alignment horizontal="right" vertical="center"/>
    </xf>
    <xf numFmtId="38" fontId="36" fillId="3" borderId="42" xfId="4" applyFont="1" applyFill="1" applyBorder="1" applyAlignment="1" applyProtection="1">
      <alignment horizontal="right" vertical="center"/>
    </xf>
    <xf numFmtId="38" fontId="36" fillId="3" borderId="14" xfId="4" applyFont="1" applyFill="1" applyBorder="1" applyAlignment="1" applyProtection="1">
      <alignment horizontal="right" vertical="center"/>
    </xf>
    <xf numFmtId="38" fontId="36" fillId="3" borderId="70" xfId="4" applyFont="1" applyFill="1" applyBorder="1" applyAlignment="1" applyProtection="1">
      <alignment horizontal="right" vertical="center"/>
    </xf>
    <xf numFmtId="38" fontId="36" fillId="3" borderId="71" xfId="4" applyFont="1" applyFill="1" applyBorder="1" applyAlignment="1" applyProtection="1">
      <alignment horizontal="right" vertical="center"/>
    </xf>
    <xf numFmtId="38" fontId="36" fillId="3" borderId="7" xfId="4" applyFont="1" applyFill="1" applyBorder="1" applyAlignment="1" applyProtection="1">
      <alignment horizontal="right" vertical="center"/>
    </xf>
    <xf numFmtId="38" fontId="36" fillId="3" borderId="11" xfId="4" applyFont="1" applyFill="1" applyBorder="1" applyAlignment="1" applyProtection="1">
      <alignment horizontal="right" vertical="center"/>
    </xf>
    <xf numFmtId="38" fontId="24" fillId="3" borderId="44" xfId="4" applyFont="1" applyFill="1" applyBorder="1" applyAlignment="1" applyProtection="1">
      <alignment horizontal="right" vertical="center"/>
    </xf>
    <xf numFmtId="38" fontId="24" fillId="3" borderId="48" xfId="4" applyFont="1" applyFill="1" applyBorder="1" applyAlignment="1" applyProtection="1">
      <alignment horizontal="right" vertical="center"/>
    </xf>
    <xf numFmtId="38" fontId="24" fillId="3" borderId="54" xfId="4" applyFont="1" applyFill="1" applyBorder="1" applyAlignment="1" applyProtection="1">
      <alignment horizontal="right" vertical="center"/>
    </xf>
    <xf numFmtId="0" fontId="23" fillId="3" borderId="196" xfId="0" applyFont="1" applyFill="1" applyBorder="1" applyAlignment="1">
      <alignment horizontal="center" vertical="center" wrapText="1"/>
    </xf>
    <xf numFmtId="0" fontId="23" fillId="3" borderId="200"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11" xfId="0" applyFont="1" applyFill="1" applyBorder="1" applyAlignment="1">
      <alignment horizontal="center" vertical="center" wrapText="1"/>
    </xf>
    <xf numFmtId="38" fontId="24" fillId="0" borderId="1" xfId="4" applyFont="1" applyFill="1" applyBorder="1" applyAlignment="1" applyProtection="1">
      <alignment horizontal="right" vertical="center"/>
      <protection locked="0"/>
    </xf>
    <xf numFmtId="38" fontId="24" fillId="0" borderId="24" xfId="4" applyFont="1" applyFill="1" applyBorder="1" applyAlignment="1" applyProtection="1">
      <alignment horizontal="right" vertical="center"/>
      <protection locked="0"/>
    </xf>
    <xf numFmtId="38" fontId="24" fillId="0" borderId="30" xfId="4" applyFont="1" applyFill="1" applyBorder="1" applyAlignment="1" applyProtection="1">
      <alignment horizontal="right" vertical="center"/>
      <protection locked="0"/>
    </xf>
    <xf numFmtId="38" fontId="24" fillId="0" borderId="2" xfId="4" applyFont="1" applyFill="1" applyBorder="1" applyAlignment="1" applyProtection="1">
      <alignment horizontal="right" vertical="center"/>
      <protection locked="0"/>
    </xf>
    <xf numFmtId="38" fontId="24" fillId="3" borderId="30" xfId="4" applyFont="1" applyFill="1" applyBorder="1" applyAlignment="1" applyProtection="1">
      <alignment horizontal="right" vertical="center" wrapText="1"/>
    </xf>
    <xf numFmtId="38" fontId="24" fillId="3" borderId="2" xfId="4" applyFont="1" applyFill="1" applyBorder="1" applyAlignment="1" applyProtection="1">
      <alignment horizontal="right" vertical="center" wrapText="1"/>
    </xf>
    <xf numFmtId="38" fontId="24" fillId="3" borderId="24" xfId="4" applyFont="1" applyFill="1" applyBorder="1" applyAlignment="1" applyProtection="1">
      <alignment horizontal="right" vertical="center" wrapText="1"/>
    </xf>
    <xf numFmtId="38" fontId="24" fillId="0" borderId="29" xfId="4" applyFont="1" applyFill="1" applyBorder="1" applyAlignment="1" applyProtection="1">
      <alignment horizontal="right" vertical="center"/>
      <protection locked="0"/>
    </xf>
    <xf numFmtId="0" fontId="38" fillId="0" borderId="146" xfId="0" applyFont="1" applyBorder="1" applyAlignment="1" applyProtection="1">
      <alignment horizontal="center" vertical="center"/>
      <protection locked="0"/>
    </xf>
    <xf numFmtId="0" fontId="38" fillId="0" borderId="198" xfId="0" applyFont="1" applyBorder="1" applyAlignment="1" applyProtection="1">
      <alignment horizontal="center" vertical="center"/>
      <protection locked="0"/>
    </xf>
    <xf numFmtId="0" fontId="38" fillId="0" borderId="151" xfId="0" applyFont="1" applyBorder="1" applyAlignment="1" applyProtection="1">
      <alignment horizontal="center" vertical="center"/>
      <protection locked="0"/>
    </xf>
    <xf numFmtId="38" fontId="24" fillId="3" borderId="33" xfId="4" applyFont="1" applyFill="1" applyBorder="1" applyAlignment="1" applyProtection="1">
      <alignment horizontal="right" vertical="center" wrapText="1"/>
    </xf>
    <xf numFmtId="38" fontId="24" fillId="3" borderId="21" xfId="4" applyFont="1" applyFill="1" applyBorder="1" applyAlignment="1" applyProtection="1">
      <alignment horizontal="right" vertical="center" wrapText="1"/>
    </xf>
    <xf numFmtId="38" fontId="24" fillId="3" borderId="22" xfId="4" applyFont="1" applyFill="1" applyBorder="1" applyAlignment="1" applyProtection="1">
      <alignment horizontal="right" vertical="center" wrapText="1"/>
    </xf>
    <xf numFmtId="38" fontId="24" fillId="0" borderId="65" xfId="4" applyFont="1" applyFill="1" applyBorder="1" applyAlignment="1" applyProtection="1">
      <alignment horizontal="right" vertical="center"/>
      <protection locked="0"/>
    </xf>
    <xf numFmtId="38" fontId="24" fillId="0" borderId="66" xfId="4" applyFont="1" applyFill="1" applyBorder="1" applyAlignment="1" applyProtection="1">
      <alignment horizontal="right" vertical="center"/>
      <protection locked="0"/>
    </xf>
    <xf numFmtId="38" fontId="24" fillId="3" borderId="72" xfId="4" applyFont="1" applyFill="1" applyBorder="1" applyAlignment="1" applyProtection="1">
      <alignment horizontal="right" vertical="center" wrapText="1"/>
    </xf>
    <xf numFmtId="38" fontId="24" fillId="3" borderId="73" xfId="4" applyFont="1" applyFill="1" applyBorder="1" applyAlignment="1" applyProtection="1">
      <alignment horizontal="right" vertical="center" wrapText="1"/>
    </xf>
    <xf numFmtId="38" fontId="24" fillId="3" borderId="74" xfId="4" applyFont="1" applyFill="1" applyBorder="1" applyAlignment="1" applyProtection="1">
      <alignment horizontal="right" vertical="center" wrapText="1"/>
    </xf>
    <xf numFmtId="38" fontId="24" fillId="3" borderId="65" xfId="4" applyFont="1" applyFill="1" applyBorder="1" applyAlignment="1" applyProtection="1">
      <alignment horizontal="right" vertical="center"/>
    </xf>
    <xf numFmtId="38" fontId="24" fillId="3" borderId="68" xfId="4" applyFont="1" applyFill="1" applyBorder="1" applyAlignment="1" applyProtection="1">
      <alignment horizontal="right" vertical="center"/>
    </xf>
    <xf numFmtId="38" fontId="24" fillId="0" borderId="69" xfId="4" applyFont="1" applyFill="1" applyBorder="1" applyAlignment="1" applyProtection="1">
      <alignment horizontal="right" vertical="center"/>
      <protection locked="0"/>
    </xf>
    <xf numFmtId="38" fontId="24" fillId="0" borderId="67" xfId="4" applyFont="1" applyFill="1" applyBorder="1" applyAlignment="1" applyProtection="1">
      <alignment horizontal="right" vertical="center"/>
      <protection locked="0"/>
    </xf>
    <xf numFmtId="38" fontId="24" fillId="0" borderId="68" xfId="4" applyFont="1" applyFill="1" applyBorder="1" applyAlignment="1" applyProtection="1">
      <alignment horizontal="right" vertical="center"/>
      <protection locked="0"/>
    </xf>
    <xf numFmtId="38" fontId="36" fillId="3" borderId="39" xfId="4" applyFont="1" applyFill="1" applyBorder="1" applyAlignment="1" applyProtection="1">
      <alignment horizontal="right" vertical="center"/>
    </xf>
    <xf numFmtId="38" fontId="36" fillId="3" borderId="63" xfId="4" applyFont="1" applyFill="1" applyBorder="1" applyAlignment="1" applyProtection="1">
      <alignment horizontal="right" vertical="center"/>
    </xf>
    <xf numFmtId="38" fontId="36" fillId="3" borderId="64" xfId="4" applyFont="1" applyFill="1" applyBorder="1" applyAlignment="1" applyProtection="1">
      <alignment horizontal="right" vertical="center"/>
    </xf>
    <xf numFmtId="38" fontId="36" fillId="3" borderId="38" xfId="4" applyFont="1" applyFill="1" applyBorder="1" applyAlignment="1" applyProtection="1">
      <alignment horizontal="right" vertical="center"/>
    </xf>
    <xf numFmtId="38" fontId="36" fillId="3" borderId="36" xfId="4" applyFont="1" applyFill="1" applyBorder="1" applyAlignment="1" applyProtection="1">
      <alignment horizontal="right" vertical="center"/>
    </xf>
    <xf numFmtId="38" fontId="36" fillId="3" borderId="37" xfId="4" applyFont="1" applyFill="1" applyBorder="1" applyAlignment="1" applyProtection="1">
      <alignment horizontal="right" vertical="center"/>
    </xf>
    <xf numFmtId="38" fontId="24" fillId="3" borderId="58" xfId="4" applyFont="1" applyFill="1" applyBorder="1" applyAlignment="1" applyProtection="1">
      <alignment horizontal="right" vertical="center"/>
    </xf>
    <xf numFmtId="38" fontId="24" fillId="3" borderId="59" xfId="4" applyFont="1" applyFill="1" applyBorder="1" applyAlignment="1" applyProtection="1">
      <alignment horizontal="right" vertical="center"/>
    </xf>
    <xf numFmtId="38" fontId="24" fillId="3" borderId="60" xfId="4" applyFont="1" applyFill="1" applyBorder="1" applyAlignment="1" applyProtection="1">
      <alignment horizontal="right" vertical="center"/>
    </xf>
    <xf numFmtId="38" fontId="24" fillId="3" borderId="61" xfId="4" applyFont="1" applyFill="1" applyBorder="1" applyAlignment="1" applyProtection="1">
      <alignment horizontal="right" vertical="center"/>
    </xf>
    <xf numFmtId="0" fontId="23" fillId="3" borderId="10" xfId="0" applyFont="1" applyFill="1" applyBorder="1" applyAlignment="1">
      <alignment horizontal="center" vertical="center" wrapText="1"/>
    </xf>
    <xf numFmtId="38" fontId="24" fillId="0" borderId="178" xfId="4" applyFont="1" applyFill="1" applyBorder="1" applyAlignment="1" applyProtection="1">
      <alignment horizontal="right" vertical="center"/>
      <protection locked="0"/>
    </xf>
    <xf numFmtId="38" fontId="24" fillId="0" borderId="31" xfId="4" applyFont="1" applyFill="1" applyBorder="1" applyAlignment="1" applyProtection="1">
      <alignment horizontal="right" vertical="center"/>
      <protection locked="0"/>
    </xf>
    <xf numFmtId="38" fontId="24" fillId="0" borderId="51" xfId="4" applyFont="1" applyFill="1" applyBorder="1" applyAlignment="1" applyProtection="1">
      <alignment horizontal="right" vertical="center"/>
      <protection locked="0"/>
    </xf>
    <xf numFmtId="38" fontId="24" fillId="0" borderId="142" xfId="4" applyFont="1" applyFill="1" applyBorder="1" applyAlignment="1" applyProtection="1">
      <alignment horizontal="right" vertical="center"/>
      <protection locked="0"/>
    </xf>
    <xf numFmtId="38" fontId="24" fillId="0" borderId="146" xfId="4" applyFont="1" applyFill="1" applyBorder="1" applyAlignment="1" applyProtection="1">
      <alignment horizontal="right" vertical="center"/>
      <protection locked="0"/>
    </xf>
    <xf numFmtId="38" fontId="24" fillId="3" borderId="142" xfId="4" applyFont="1" applyFill="1" applyBorder="1" applyAlignment="1" applyProtection="1">
      <alignment horizontal="right" vertical="center"/>
    </xf>
    <xf numFmtId="0" fontId="25" fillId="3" borderId="53" xfId="0" applyFont="1" applyFill="1" applyBorder="1" applyAlignment="1">
      <alignment horizontal="center" vertical="center"/>
    </xf>
    <xf numFmtId="0" fontId="25" fillId="3" borderId="55" xfId="0" applyFont="1" applyFill="1" applyBorder="1" applyAlignment="1">
      <alignment horizontal="center" vertical="center"/>
    </xf>
    <xf numFmtId="38" fontId="24" fillId="0" borderId="32" xfId="4" applyFont="1" applyFill="1" applyBorder="1" applyAlignment="1" applyProtection="1">
      <alignment horizontal="right" vertical="center"/>
      <protection locked="0"/>
    </xf>
    <xf numFmtId="38" fontId="24" fillId="0" borderId="47" xfId="4" applyFont="1" applyFill="1" applyBorder="1" applyAlignment="1" applyProtection="1">
      <alignment horizontal="right" vertical="center"/>
      <protection locked="0"/>
    </xf>
    <xf numFmtId="38" fontId="24" fillId="3" borderId="33" xfId="4" applyFont="1" applyFill="1" applyBorder="1" applyAlignment="1" applyProtection="1">
      <alignment horizontal="right" vertical="center"/>
    </xf>
    <xf numFmtId="38" fontId="25" fillId="3" borderId="21" xfId="4" applyFont="1" applyFill="1" applyBorder="1" applyAlignment="1" applyProtection="1">
      <alignment horizontal="right" vertical="center"/>
    </xf>
    <xf numFmtId="38" fontId="25" fillId="3" borderId="22" xfId="4" applyFont="1" applyFill="1" applyBorder="1" applyAlignment="1" applyProtection="1">
      <alignment horizontal="right" vertical="center"/>
    </xf>
    <xf numFmtId="38" fontId="24" fillId="0" borderId="44" xfId="4" applyFont="1" applyFill="1" applyBorder="1" applyAlignment="1" applyProtection="1">
      <alignment horizontal="right" vertical="center"/>
      <protection locked="0"/>
    </xf>
    <xf numFmtId="38" fontId="24" fillId="0" borderId="48" xfId="4" applyFont="1" applyFill="1" applyBorder="1" applyAlignment="1" applyProtection="1">
      <alignment horizontal="right" vertical="center"/>
      <protection locked="0"/>
    </xf>
    <xf numFmtId="38" fontId="24" fillId="0" borderId="54" xfId="4" applyFont="1" applyFill="1" applyBorder="1" applyAlignment="1" applyProtection="1">
      <alignment horizontal="right" vertical="center"/>
      <protection locked="0"/>
    </xf>
    <xf numFmtId="38" fontId="24" fillId="0" borderId="6" xfId="4" applyFont="1" applyFill="1" applyBorder="1" applyAlignment="1" applyProtection="1">
      <alignment horizontal="right" vertical="center"/>
      <protection locked="0"/>
    </xf>
    <xf numFmtId="38" fontId="24" fillId="0" borderId="28" xfId="4" applyFont="1" applyFill="1" applyBorder="1" applyAlignment="1" applyProtection="1">
      <alignment horizontal="right" vertical="center"/>
      <protection locked="0"/>
    </xf>
    <xf numFmtId="38" fontId="24" fillId="0" borderId="3" xfId="4" applyFont="1" applyFill="1" applyBorder="1" applyAlignment="1" applyProtection="1">
      <alignment horizontal="right" vertical="center"/>
      <protection locked="0"/>
    </xf>
    <xf numFmtId="38" fontId="24" fillId="0" borderId="27" xfId="4" applyFont="1" applyFill="1" applyBorder="1" applyAlignment="1" applyProtection="1">
      <alignment horizontal="right" vertical="center"/>
      <protection locked="0"/>
    </xf>
    <xf numFmtId="38" fontId="24" fillId="0" borderId="25" xfId="4" applyFont="1" applyFill="1" applyBorder="1" applyAlignment="1" applyProtection="1">
      <alignment horizontal="right" vertical="center"/>
      <protection locked="0"/>
    </xf>
    <xf numFmtId="38" fontId="24" fillId="0" borderId="52" xfId="4" applyFont="1" applyFill="1" applyBorder="1" applyAlignment="1" applyProtection="1">
      <alignment horizontal="right" vertical="center"/>
      <protection locked="0"/>
    </xf>
    <xf numFmtId="38" fontId="24" fillId="0" borderId="137" xfId="4" applyFont="1" applyFill="1" applyBorder="1" applyAlignment="1" applyProtection="1">
      <alignment horizontal="right" vertical="center"/>
      <protection locked="0"/>
    </xf>
    <xf numFmtId="38" fontId="24" fillId="0" borderId="138" xfId="4" applyFont="1" applyFill="1" applyBorder="1" applyAlignment="1" applyProtection="1">
      <alignment horizontal="right" vertical="center"/>
      <protection locked="0"/>
    </xf>
    <xf numFmtId="38" fontId="24" fillId="0" borderId="21" xfId="4" applyFont="1" applyFill="1" applyBorder="1" applyAlignment="1" applyProtection="1">
      <alignment horizontal="right" vertical="center"/>
      <protection locked="0"/>
    </xf>
    <xf numFmtId="38" fontId="24" fillId="0" borderId="41" xfId="4" applyFont="1" applyFill="1" applyBorder="1" applyAlignment="1" applyProtection="1">
      <alignment horizontal="right" vertical="center"/>
      <protection locked="0"/>
    </xf>
    <xf numFmtId="38" fontId="24" fillId="0" borderId="164" xfId="4" applyFont="1" applyFill="1" applyBorder="1" applyAlignment="1" applyProtection="1">
      <alignment horizontal="right" vertical="center"/>
      <protection locked="0"/>
    </xf>
    <xf numFmtId="38" fontId="24" fillId="3" borderId="56" xfId="4" applyFont="1" applyFill="1" applyBorder="1" applyAlignment="1" applyProtection="1">
      <alignment horizontal="right" vertical="center"/>
    </xf>
    <xf numFmtId="38" fontId="24" fillId="3" borderId="62" xfId="4" applyFont="1" applyFill="1" applyBorder="1" applyAlignment="1" applyProtection="1">
      <alignment horizontal="right" vertical="center"/>
    </xf>
    <xf numFmtId="38" fontId="24" fillId="3" borderId="57" xfId="4" applyFont="1" applyFill="1" applyBorder="1" applyAlignment="1" applyProtection="1">
      <alignment horizontal="right" vertical="center"/>
    </xf>
    <xf numFmtId="0" fontId="21" fillId="3" borderId="17" xfId="0" applyFont="1" applyFill="1" applyBorder="1" applyAlignment="1">
      <alignment horizontal="center" vertical="center"/>
    </xf>
    <xf numFmtId="0" fontId="21" fillId="3" borderId="3" xfId="0" applyFont="1" applyFill="1" applyBorder="1" applyAlignment="1">
      <alignment horizontal="center" vertical="center"/>
    </xf>
    <xf numFmtId="0" fontId="21" fillId="3" borderId="4" xfId="0" applyFont="1" applyFill="1" applyBorder="1" applyAlignment="1">
      <alignment horizontal="center" vertical="center"/>
    </xf>
    <xf numFmtId="0" fontId="21" fillId="3" borderId="18" xfId="0" applyFont="1" applyFill="1" applyBorder="1" applyAlignment="1">
      <alignment horizontal="center" vertical="center"/>
    </xf>
    <xf numFmtId="0" fontId="21" fillId="3" borderId="0" xfId="0" applyFont="1" applyFill="1" applyAlignment="1">
      <alignment horizontal="center" vertical="center"/>
    </xf>
    <xf numFmtId="0" fontId="21" fillId="3" borderId="12" xfId="0" applyFont="1" applyFill="1" applyBorder="1" applyAlignment="1">
      <alignment horizontal="center" vertical="center"/>
    </xf>
    <xf numFmtId="0" fontId="21" fillId="3" borderId="23"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22" xfId="0" applyFont="1" applyFill="1" applyBorder="1" applyAlignment="1">
      <alignment horizontal="center" vertical="center"/>
    </xf>
    <xf numFmtId="0" fontId="24" fillId="3" borderId="196" xfId="0" applyFont="1" applyFill="1" applyBorder="1" applyAlignment="1">
      <alignment horizontal="left" vertical="center"/>
    </xf>
    <xf numFmtId="0" fontId="24" fillId="3" borderId="199" xfId="0" applyFont="1" applyFill="1" applyBorder="1" applyAlignment="1">
      <alignment horizontal="left" vertical="center"/>
    </xf>
    <xf numFmtId="0" fontId="24" fillId="3" borderId="200" xfId="0" applyFont="1" applyFill="1" applyBorder="1" applyAlignment="1">
      <alignment horizontal="left" vertical="center"/>
    </xf>
    <xf numFmtId="0" fontId="24" fillId="3" borderId="5" xfId="0" applyFont="1" applyFill="1" applyBorder="1" applyAlignment="1">
      <alignment horizontal="left" vertical="center"/>
    </xf>
    <xf numFmtId="0" fontId="24" fillId="3" borderId="0" xfId="0" applyFont="1" applyFill="1" applyAlignment="1">
      <alignment horizontal="left" vertical="center"/>
    </xf>
    <xf numFmtId="0" fontId="24" fillId="3" borderId="12" xfId="0" applyFont="1" applyFill="1" applyBorder="1" applyAlignment="1">
      <alignment horizontal="left" vertical="center"/>
    </xf>
    <xf numFmtId="0" fontId="24" fillId="3" borderId="7" xfId="0" applyFont="1" applyFill="1" applyBorder="1" applyAlignment="1">
      <alignment horizontal="left" vertical="center"/>
    </xf>
    <xf numFmtId="0" fontId="24" fillId="3" borderId="10" xfId="0" applyFont="1" applyFill="1" applyBorder="1" applyAlignment="1">
      <alignment horizontal="left" vertical="center"/>
    </xf>
    <xf numFmtId="0" fontId="24" fillId="3" borderId="11" xfId="0" applyFont="1" applyFill="1" applyBorder="1" applyAlignment="1">
      <alignment horizontal="left" vertical="center"/>
    </xf>
    <xf numFmtId="0" fontId="22" fillId="3" borderId="137" xfId="0" applyFont="1" applyFill="1" applyBorder="1" applyAlignment="1">
      <alignment horizontal="center" vertical="center" wrapText="1"/>
    </xf>
    <xf numFmtId="0" fontId="22" fillId="3" borderId="164" xfId="0" applyFont="1" applyFill="1" applyBorder="1" applyAlignment="1">
      <alignment horizontal="center" vertical="center" wrapText="1"/>
    </xf>
    <xf numFmtId="0" fontId="22" fillId="3" borderId="165" xfId="0" applyFont="1" applyFill="1" applyBorder="1" applyAlignment="1">
      <alignment horizontal="center" vertical="center" wrapText="1"/>
    </xf>
    <xf numFmtId="177" fontId="24" fillId="3" borderId="146" xfId="0" applyNumberFormat="1" applyFont="1" applyFill="1" applyBorder="1" applyAlignment="1">
      <alignment horizontal="center" vertical="center" wrapText="1"/>
    </xf>
    <xf numFmtId="177" fontId="24" fillId="3" borderId="198" xfId="0" applyNumberFormat="1" applyFont="1" applyFill="1" applyBorder="1" applyAlignment="1">
      <alignment horizontal="center" vertical="center" wrapText="1"/>
    </xf>
    <xf numFmtId="177" fontId="24" fillId="3" borderId="151" xfId="0" applyNumberFormat="1" applyFont="1" applyFill="1" applyBorder="1" applyAlignment="1">
      <alignment horizontal="center" vertical="center" wrapText="1"/>
    </xf>
    <xf numFmtId="0" fontId="24" fillId="3" borderId="25"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4" xfId="0" applyFont="1" applyFill="1" applyBorder="1" applyAlignment="1">
      <alignment horizontal="center" vertical="center" wrapText="1"/>
    </xf>
    <xf numFmtId="177" fontId="24" fillId="3" borderId="225" xfId="0" applyNumberFormat="1" applyFont="1" applyFill="1" applyBorder="1" applyAlignment="1">
      <alignment horizontal="center" vertical="center" wrapText="1"/>
    </xf>
    <xf numFmtId="177" fontId="24" fillId="3" borderId="220" xfId="0" applyNumberFormat="1" applyFont="1" applyFill="1" applyBorder="1" applyAlignment="1">
      <alignment horizontal="center" vertical="center" wrapText="1"/>
    </xf>
    <xf numFmtId="177" fontId="24" fillId="3" borderId="221" xfId="0" applyNumberFormat="1" applyFont="1" applyFill="1" applyBorder="1" applyAlignment="1">
      <alignment horizontal="center" vertical="center" wrapText="1"/>
    </xf>
    <xf numFmtId="177" fontId="24" fillId="3" borderId="7" xfId="0" applyNumberFormat="1" applyFont="1" applyFill="1" applyBorder="1" applyAlignment="1">
      <alignment horizontal="center" vertical="center" wrapText="1"/>
    </xf>
    <xf numFmtId="177" fontId="24" fillId="3" borderId="10" xfId="0" applyNumberFormat="1" applyFont="1" applyFill="1" applyBorder="1" applyAlignment="1">
      <alignment horizontal="center" vertical="center" wrapText="1"/>
    </xf>
    <xf numFmtId="177" fontId="24" fillId="3" borderId="11" xfId="0" applyNumberFormat="1" applyFont="1" applyFill="1" applyBorder="1" applyAlignment="1">
      <alignment horizontal="center" vertical="center" wrapText="1"/>
    </xf>
    <xf numFmtId="0" fontId="13" fillId="3" borderId="30"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28" xfId="0" applyFont="1" applyFill="1" applyBorder="1" applyAlignment="1">
      <alignment horizontal="center" vertical="center"/>
    </xf>
    <xf numFmtId="0" fontId="6" fillId="0" borderId="40" xfId="0" applyFont="1" applyBorder="1" applyAlignment="1" applyProtection="1">
      <alignment horizontal="left" vertical="center"/>
      <protection locked="0"/>
    </xf>
    <xf numFmtId="0" fontId="6" fillId="0" borderId="20" xfId="0" applyFont="1" applyBorder="1" applyAlignment="1" applyProtection="1">
      <alignment horizontal="left" vertical="center"/>
      <protection locked="0"/>
    </xf>
    <xf numFmtId="0" fontId="6" fillId="0" borderId="28"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27" xfId="0" applyFont="1" applyBorder="1" applyAlignment="1" applyProtection="1">
      <alignment horizontal="left" vertical="center"/>
      <protection locked="0"/>
    </xf>
    <xf numFmtId="38" fontId="6" fillId="0" borderId="17" xfId="1" applyFont="1" applyFill="1" applyBorder="1" applyAlignment="1" applyProtection="1">
      <alignment horizontal="right" vertical="center"/>
      <protection locked="0"/>
    </xf>
    <xf numFmtId="38" fontId="6" fillId="0" borderId="3" xfId="1" applyFont="1" applyFill="1" applyBorder="1" applyAlignment="1" applyProtection="1">
      <alignment horizontal="right" vertical="center"/>
      <protection locked="0"/>
    </xf>
    <xf numFmtId="0" fontId="7" fillId="3" borderId="139" xfId="0" applyFont="1" applyFill="1" applyBorder="1" applyAlignment="1">
      <alignment horizontal="center" vertical="center" wrapText="1"/>
    </xf>
    <xf numFmtId="0" fontId="7" fillId="3" borderId="195" xfId="0" applyFont="1" applyFill="1" applyBorder="1" applyAlignment="1">
      <alignment horizontal="center" vertical="center"/>
    </xf>
    <xf numFmtId="0" fontId="7" fillId="3" borderId="132"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139" xfId="0" applyFont="1" applyFill="1" applyBorder="1" applyAlignment="1">
      <alignment horizontal="center" vertical="center"/>
    </xf>
    <xf numFmtId="0" fontId="7" fillId="3" borderId="198" xfId="0" applyFont="1" applyFill="1" applyBorder="1" applyAlignment="1">
      <alignment horizontal="center" vertical="center"/>
    </xf>
    <xf numFmtId="0" fontId="7" fillId="3" borderId="151" xfId="0" applyFont="1" applyFill="1" applyBorder="1" applyAlignment="1">
      <alignment horizontal="center" vertical="center"/>
    </xf>
    <xf numFmtId="0" fontId="7" fillId="3" borderId="29" xfId="0" applyFont="1" applyFill="1" applyBorder="1" applyAlignment="1">
      <alignment horizontal="left" vertical="center" wrapText="1"/>
    </xf>
    <xf numFmtId="38" fontId="6" fillId="3" borderId="1" xfId="1" applyFont="1" applyFill="1" applyBorder="1" applyAlignment="1" applyProtection="1">
      <alignment horizontal="right" vertical="center"/>
    </xf>
    <xf numFmtId="38" fontId="6" fillId="3" borderId="2" xfId="1" applyFont="1" applyFill="1" applyBorder="1" applyAlignment="1" applyProtection="1">
      <alignment horizontal="right" vertical="center"/>
    </xf>
    <xf numFmtId="0" fontId="13" fillId="3" borderId="5" xfId="0" applyFont="1" applyFill="1" applyBorder="1" applyAlignment="1">
      <alignment horizontal="center" vertical="center"/>
    </xf>
    <xf numFmtId="0" fontId="13" fillId="3" borderId="19" xfId="0" applyFont="1" applyFill="1" applyBorder="1" applyAlignment="1">
      <alignment horizontal="center" vertical="center"/>
    </xf>
    <xf numFmtId="38" fontId="6" fillId="0" borderId="40" xfId="1" applyFont="1" applyFill="1" applyBorder="1" applyAlignment="1" applyProtection="1">
      <alignment horizontal="right" vertical="center"/>
      <protection locked="0"/>
    </xf>
    <xf numFmtId="38" fontId="6" fillId="0" borderId="20" xfId="1" applyFont="1" applyFill="1" applyBorder="1" applyAlignment="1" applyProtection="1">
      <alignment horizontal="right" vertical="center"/>
      <protection locked="0"/>
    </xf>
    <xf numFmtId="0" fontId="7" fillId="3" borderId="34" xfId="0" applyFont="1" applyFill="1" applyBorder="1" applyAlignment="1">
      <alignment horizontal="left" vertical="center" wrapText="1"/>
    </xf>
    <xf numFmtId="0" fontId="7" fillId="3" borderId="138" xfId="0" applyFont="1" applyFill="1" applyBorder="1" applyAlignment="1">
      <alignment horizontal="left" vertical="center" wrapText="1"/>
    </xf>
    <xf numFmtId="38" fontId="6" fillId="3" borderId="34" xfId="1" applyFont="1" applyFill="1" applyBorder="1" applyAlignment="1" applyProtection="1">
      <alignment horizontal="right" vertical="center"/>
    </xf>
    <xf numFmtId="38" fontId="6" fillId="3" borderId="164" xfId="1" applyFont="1" applyFill="1" applyBorder="1" applyAlignment="1" applyProtection="1">
      <alignment horizontal="right" vertical="center"/>
    </xf>
    <xf numFmtId="0" fontId="32" fillId="0" borderId="0" xfId="0" applyFont="1" applyAlignment="1">
      <alignment horizontal="left" vertical="center" shrinkToFit="1"/>
    </xf>
    <xf numFmtId="0" fontId="21" fillId="3" borderId="1" xfId="0" applyFont="1" applyFill="1" applyBorder="1" applyAlignment="1">
      <alignment horizontal="center" vertical="center"/>
    </xf>
    <xf numFmtId="0" fontId="21" fillId="3" borderId="2" xfId="0" applyFont="1" applyFill="1" applyBorder="1" applyAlignment="1">
      <alignment horizontal="center" vertical="center"/>
    </xf>
    <xf numFmtId="0" fontId="13" fillId="3" borderId="137" xfId="0" applyFont="1" applyFill="1" applyBorder="1" applyAlignment="1">
      <alignment horizontal="center" vertical="center"/>
    </xf>
    <xf numFmtId="0" fontId="13" fillId="3" borderId="138" xfId="0" applyFont="1" applyFill="1" applyBorder="1" applyAlignment="1">
      <alignment horizontal="center" vertical="center"/>
    </xf>
    <xf numFmtId="38" fontId="6" fillId="0" borderId="23" xfId="1" applyFont="1" applyFill="1" applyBorder="1" applyAlignment="1" applyProtection="1">
      <alignment horizontal="right" vertical="center"/>
      <protection locked="0"/>
    </xf>
    <xf numFmtId="38" fontId="6" fillId="0" borderId="21" xfId="1" applyFont="1" applyFill="1" applyBorder="1" applyAlignment="1" applyProtection="1">
      <alignment horizontal="right" vertical="center"/>
      <protection locked="0"/>
    </xf>
    <xf numFmtId="0" fontId="13" fillId="3" borderId="17" xfId="0" applyFont="1" applyFill="1" applyBorder="1" applyAlignment="1">
      <alignment horizontal="center" vertical="center"/>
    </xf>
    <xf numFmtId="0" fontId="51" fillId="0" borderId="0" xfId="0" applyFont="1" applyFill="1" applyAlignment="1">
      <alignment horizontal="left" vertical="center" wrapText="1"/>
    </xf>
    <xf numFmtId="0" fontId="51" fillId="0" borderId="0" xfId="0" applyFont="1" applyFill="1" applyAlignment="1">
      <alignment horizontal="left" vertical="center"/>
    </xf>
    <xf numFmtId="0" fontId="7" fillId="3" borderId="196" xfId="0" applyFont="1" applyFill="1" applyBorder="1" applyAlignment="1">
      <alignment horizontal="left" vertical="center"/>
    </xf>
    <xf numFmtId="0" fontId="7" fillId="3" borderId="199" xfId="0" applyFont="1" applyFill="1" applyBorder="1" applyAlignment="1">
      <alignment horizontal="left" vertical="center"/>
    </xf>
    <xf numFmtId="0" fontId="7" fillId="3" borderId="200" xfId="0" applyFont="1" applyFill="1" applyBorder="1" applyAlignment="1">
      <alignment horizontal="left" vertical="center"/>
    </xf>
    <xf numFmtId="0" fontId="7" fillId="3" borderId="5" xfId="0" applyFont="1" applyFill="1" applyBorder="1" applyAlignment="1">
      <alignment horizontal="left" vertical="center"/>
    </xf>
    <xf numFmtId="0" fontId="7" fillId="3" borderId="0" xfId="0" applyFont="1" applyFill="1" applyAlignment="1">
      <alignment horizontal="left" vertical="center"/>
    </xf>
    <xf numFmtId="0" fontId="7" fillId="3" borderId="12" xfId="0" applyFont="1" applyFill="1" applyBorder="1" applyAlignment="1">
      <alignment horizontal="left" vertical="center"/>
    </xf>
    <xf numFmtId="0" fontId="7" fillId="3" borderId="7" xfId="0" applyFont="1" applyFill="1" applyBorder="1" applyAlignment="1">
      <alignment horizontal="left" vertical="center"/>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21" fillId="2" borderId="5" xfId="0" applyFont="1" applyFill="1" applyBorder="1" applyAlignment="1" applyProtection="1">
      <alignment horizontal="center" vertical="center" wrapText="1"/>
      <protection locked="0"/>
    </xf>
    <xf numFmtId="0" fontId="21" fillId="2" borderId="0" xfId="0" applyFont="1" applyFill="1" applyAlignment="1" applyProtection="1">
      <alignment horizontal="center" vertical="center" wrapText="1"/>
      <protection locked="0"/>
    </xf>
    <xf numFmtId="0" fontId="7" fillId="3" borderId="142" xfId="0" applyFont="1" applyFill="1" applyBorder="1" applyAlignment="1">
      <alignment horizontal="center" vertical="center" wrapText="1"/>
    </xf>
    <xf numFmtId="0" fontId="7" fillId="3" borderId="142" xfId="0" applyFont="1" applyFill="1" applyBorder="1" applyAlignment="1">
      <alignment horizontal="center" vertical="center"/>
    </xf>
    <xf numFmtId="0" fontId="23" fillId="3" borderId="49" xfId="0" applyFont="1" applyFill="1" applyBorder="1" applyAlignment="1">
      <alignment vertical="center" wrapText="1"/>
    </xf>
    <xf numFmtId="0" fontId="0" fillId="3" borderId="50" xfId="0" applyFill="1" applyBorder="1" applyAlignment="1">
      <alignment vertical="center" wrapText="1"/>
    </xf>
    <xf numFmtId="0" fontId="26" fillId="3" borderId="196" xfId="0" applyFont="1" applyFill="1" applyBorder="1" applyAlignment="1">
      <alignment horizontal="left" vertical="center" wrapText="1"/>
    </xf>
    <xf numFmtId="0" fontId="26" fillId="3" borderId="202" xfId="0" applyFont="1" applyFill="1" applyBorder="1" applyAlignment="1">
      <alignment horizontal="left" vertical="center" wrapText="1"/>
    </xf>
    <xf numFmtId="0" fontId="21" fillId="3" borderId="202" xfId="0" applyFont="1" applyFill="1" applyBorder="1" applyAlignment="1">
      <alignment horizontal="left" vertical="center"/>
    </xf>
    <xf numFmtId="38" fontId="24" fillId="3" borderId="43" xfId="4" applyFont="1" applyFill="1" applyBorder="1" applyAlignment="1" applyProtection="1">
      <alignment horizontal="right" vertical="center"/>
    </xf>
    <xf numFmtId="38" fontId="24" fillId="3" borderId="16" xfId="4" applyFont="1" applyFill="1" applyBorder="1" applyAlignment="1" applyProtection="1">
      <alignment horizontal="right" vertical="center"/>
    </xf>
    <xf numFmtId="38" fontId="24" fillId="0" borderId="16" xfId="4" applyFont="1" applyFill="1" applyBorder="1" applyAlignment="1" applyProtection="1">
      <alignment horizontal="right" vertical="center"/>
      <protection locked="0"/>
    </xf>
    <xf numFmtId="38" fontId="24" fillId="0" borderId="9" xfId="4" applyFont="1" applyFill="1" applyBorder="1" applyAlignment="1" applyProtection="1">
      <alignment horizontal="right" vertical="center"/>
      <protection locked="0"/>
    </xf>
    <xf numFmtId="0" fontId="35" fillId="0" borderId="0" xfId="0" applyFont="1" applyAlignment="1">
      <alignment horizontal="left" vertical="center" shrinkToFit="1"/>
    </xf>
    <xf numFmtId="0" fontId="21" fillId="3" borderId="146" xfId="0" applyFont="1" applyFill="1" applyBorder="1" applyAlignment="1">
      <alignment horizontal="center" vertical="center"/>
    </xf>
    <xf numFmtId="0" fontId="21" fillId="3" borderId="198" xfId="0" applyFont="1" applyFill="1" applyBorder="1" applyAlignment="1">
      <alignment horizontal="center" vertical="center"/>
    </xf>
    <xf numFmtId="0" fontId="21" fillId="3" borderId="151" xfId="0" applyFont="1" applyFill="1" applyBorder="1" applyAlignment="1">
      <alignment horizontal="center" vertical="center"/>
    </xf>
    <xf numFmtId="0" fontId="21" fillId="3" borderId="198" xfId="0" applyFont="1" applyFill="1" applyBorder="1" applyAlignment="1">
      <alignment horizontal="left" vertical="center"/>
    </xf>
    <xf numFmtId="0" fontId="21" fillId="3" borderId="151" xfId="0" applyFont="1" applyFill="1" applyBorder="1" applyAlignment="1">
      <alignment horizontal="left" vertical="center"/>
    </xf>
    <xf numFmtId="0" fontId="21" fillId="3" borderId="137" xfId="0" applyFont="1" applyFill="1" applyBorder="1" applyAlignment="1">
      <alignment horizontal="left" vertical="center"/>
    </xf>
    <xf numFmtId="0" fontId="21" fillId="3" borderId="164" xfId="0" applyFont="1" applyFill="1" applyBorder="1" applyAlignment="1">
      <alignment horizontal="left" vertical="center"/>
    </xf>
    <xf numFmtId="0" fontId="21" fillId="3" borderId="165" xfId="0" applyFont="1" applyFill="1" applyBorder="1" applyAlignment="1">
      <alignment horizontal="left" vertical="center"/>
    </xf>
    <xf numFmtId="0" fontId="21" fillId="3" borderId="30" xfId="0" applyFont="1" applyFill="1" applyBorder="1" applyAlignment="1">
      <alignment horizontal="left" vertical="center" shrinkToFit="1"/>
    </xf>
    <xf numFmtId="0" fontId="21" fillId="3" borderId="2" xfId="0" applyFont="1" applyFill="1" applyBorder="1" applyAlignment="1">
      <alignment horizontal="left" vertical="center" shrinkToFit="1"/>
    </xf>
    <xf numFmtId="0" fontId="21" fillId="3" borderId="24" xfId="0" applyFont="1" applyFill="1" applyBorder="1" applyAlignment="1">
      <alignment horizontal="left" vertical="center" shrinkToFit="1"/>
    </xf>
    <xf numFmtId="0" fontId="21" fillId="3" borderId="6" xfId="0" applyFont="1" applyFill="1" applyBorder="1" applyAlignment="1">
      <alignment horizontal="center" vertical="center" shrinkToFit="1"/>
    </xf>
    <xf numFmtId="0" fontId="21" fillId="3" borderId="20" xfId="0" applyFont="1" applyFill="1" applyBorder="1" applyAlignment="1">
      <alignment horizontal="center" vertical="center" shrinkToFit="1"/>
    </xf>
    <xf numFmtId="0" fontId="21" fillId="3" borderId="26" xfId="0" applyFont="1" applyFill="1" applyBorder="1" applyAlignment="1">
      <alignment horizontal="center" vertical="center" shrinkToFit="1"/>
    </xf>
    <xf numFmtId="0" fontId="21" fillId="3" borderId="56" xfId="0" applyFont="1" applyFill="1" applyBorder="1" applyAlignment="1">
      <alignment horizontal="left" vertical="center" shrinkToFit="1"/>
    </xf>
    <xf numFmtId="0" fontId="21" fillId="3" borderId="62" xfId="0" applyFont="1" applyFill="1" applyBorder="1" applyAlignment="1">
      <alignment horizontal="left" vertical="center" shrinkToFit="1"/>
    </xf>
    <xf numFmtId="0" fontId="21" fillId="3" borderId="57" xfId="0" applyFont="1" applyFill="1" applyBorder="1" applyAlignment="1">
      <alignment horizontal="left" vertical="center" shrinkToFit="1"/>
    </xf>
    <xf numFmtId="0" fontId="33" fillId="3" borderId="35" xfId="0" applyFont="1" applyFill="1" applyBorder="1" applyAlignment="1">
      <alignment horizontal="left" vertical="center" shrinkToFit="1"/>
    </xf>
    <xf numFmtId="0" fontId="33" fillId="3" borderId="36" xfId="0" applyFont="1" applyFill="1" applyBorder="1" applyAlignment="1">
      <alignment horizontal="left" vertical="center" shrinkToFit="1"/>
    </xf>
    <xf numFmtId="0" fontId="33" fillId="3" borderId="38" xfId="0" applyFont="1" applyFill="1" applyBorder="1" applyAlignment="1">
      <alignment horizontal="left" vertical="center" shrinkToFit="1"/>
    </xf>
    <xf numFmtId="0" fontId="21" fillId="3" borderId="65" xfId="0" applyFont="1" applyFill="1" applyBorder="1" applyAlignment="1">
      <alignment horizontal="left" vertical="center"/>
    </xf>
    <xf numFmtId="0" fontId="21" fillId="3" borderId="66" xfId="0" applyFont="1" applyFill="1" applyBorder="1" applyAlignment="1">
      <alignment horizontal="left" vertical="center"/>
    </xf>
    <xf numFmtId="0" fontId="21" fillId="3" borderId="67" xfId="0" applyFont="1" applyFill="1" applyBorder="1" applyAlignment="1">
      <alignment horizontal="left" vertical="center"/>
    </xf>
    <xf numFmtId="0" fontId="21" fillId="3" borderId="30" xfId="0" applyFont="1" applyFill="1" applyBorder="1" applyAlignment="1">
      <alignment horizontal="left" vertical="center"/>
    </xf>
    <xf numFmtId="0" fontId="21" fillId="3" borderId="2" xfId="0" applyFont="1" applyFill="1" applyBorder="1" applyAlignment="1">
      <alignment horizontal="left" vertical="center"/>
    </xf>
    <xf numFmtId="0" fontId="21" fillId="3" borderId="24" xfId="0" applyFont="1" applyFill="1" applyBorder="1" applyAlignment="1">
      <alignment horizontal="left" vertical="center"/>
    </xf>
    <xf numFmtId="0" fontId="21" fillId="3" borderId="6" xfId="0" applyFont="1" applyFill="1" applyBorder="1" applyAlignment="1">
      <alignment horizontal="left" vertical="center" shrinkToFit="1"/>
    </xf>
    <xf numFmtId="0" fontId="21" fillId="3" borderId="20" xfId="0" applyFont="1" applyFill="1" applyBorder="1" applyAlignment="1">
      <alignment horizontal="left" vertical="center" shrinkToFit="1"/>
    </xf>
    <xf numFmtId="0" fontId="21" fillId="3" borderId="26" xfId="0" applyFont="1" applyFill="1" applyBorder="1" applyAlignment="1">
      <alignment horizontal="left" vertical="center" shrinkToFit="1"/>
    </xf>
    <xf numFmtId="0" fontId="21" fillId="3" borderId="200" xfId="0" applyFont="1" applyFill="1" applyBorder="1" applyAlignment="1">
      <alignment horizontal="left" vertical="center"/>
    </xf>
    <xf numFmtId="0" fontId="33" fillId="3" borderId="196" xfId="0" applyFont="1" applyFill="1" applyBorder="1" applyAlignment="1">
      <alignment horizontal="center" vertical="center"/>
    </xf>
    <xf numFmtId="0" fontId="33" fillId="3" borderId="199" xfId="0" applyFont="1" applyFill="1" applyBorder="1" applyAlignment="1">
      <alignment horizontal="center" vertical="center"/>
    </xf>
    <xf numFmtId="0" fontId="33" fillId="3" borderId="200" xfId="0" applyFont="1" applyFill="1" applyBorder="1" applyAlignment="1">
      <alignment horizontal="center" vertical="center"/>
    </xf>
    <xf numFmtId="0" fontId="6" fillId="0" borderId="80" xfId="5" applyFont="1" applyBorder="1" applyAlignment="1" applyProtection="1">
      <alignment horizontal="center" vertical="center"/>
      <protection locked="0"/>
    </xf>
    <xf numFmtId="0" fontId="6" fillId="0" borderId="0" xfId="5" applyFont="1" applyAlignment="1" applyProtection="1">
      <alignment horizontal="center" vertical="center"/>
      <protection locked="0"/>
    </xf>
    <xf numFmtId="0" fontId="6" fillId="0" borderId="79" xfId="5" applyFont="1" applyBorder="1" applyAlignment="1" applyProtection="1">
      <alignment horizontal="center" vertical="center"/>
      <protection locked="0"/>
    </xf>
    <xf numFmtId="0" fontId="6" fillId="3" borderId="146" xfId="5" applyFont="1" applyFill="1" applyBorder="1" applyAlignment="1">
      <alignment horizontal="center" vertical="center" wrapText="1"/>
    </xf>
    <xf numFmtId="0" fontId="6" fillId="3" borderId="198" xfId="5" applyFont="1" applyFill="1" applyBorder="1" applyAlignment="1">
      <alignment horizontal="center" vertical="center" wrapText="1"/>
    </xf>
    <xf numFmtId="0" fontId="6" fillId="3" borderId="150" xfId="5" applyFont="1" applyFill="1" applyBorder="1" applyAlignment="1">
      <alignment horizontal="center" vertical="center" wrapText="1"/>
    </xf>
    <xf numFmtId="0" fontId="6" fillId="3" borderId="143" xfId="5" applyFont="1" applyFill="1" applyBorder="1" applyAlignment="1">
      <alignment horizontal="left" vertical="center" wrapText="1"/>
    </xf>
    <xf numFmtId="0" fontId="6" fillId="3" borderId="198" xfId="5" applyFont="1" applyFill="1" applyBorder="1" applyAlignment="1">
      <alignment horizontal="left" vertical="center" wrapText="1"/>
    </xf>
    <xf numFmtId="0" fontId="6" fillId="3" borderId="151" xfId="5" applyFont="1" applyFill="1" applyBorder="1" applyAlignment="1">
      <alignment horizontal="left" vertical="center" wrapText="1"/>
    </xf>
    <xf numFmtId="0" fontId="6" fillId="3" borderId="89" xfId="5" applyFont="1" applyFill="1" applyBorder="1" applyAlignment="1" applyProtection="1">
      <alignment horizontal="left" vertical="center" wrapText="1"/>
      <protection locked="0"/>
    </xf>
    <xf numFmtId="0" fontId="6" fillId="3" borderId="88" xfId="5" applyFont="1" applyFill="1" applyBorder="1" applyAlignment="1" applyProtection="1">
      <alignment horizontal="left" vertical="center" wrapText="1"/>
      <protection locked="0"/>
    </xf>
    <xf numFmtId="0" fontId="6" fillId="3" borderId="87" xfId="5" applyFont="1" applyFill="1" applyBorder="1" applyAlignment="1" applyProtection="1">
      <alignment horizontal="left" vertical="center" wrapText="1"/>
      <protection locked="0"/>
    </xf>
    <xf numFmtId="0" fontId="40" fillId="3" borderId="210" xfId="5" applyFont="1" applyFill="1" applyBorder="1" applyAlignment="1">
      <alignment horizontal="center" vertical="center" wrapText="1"/>
    </xf>
    <xf numFmtId="0" fontId="40" fillId="3" borderId="80" xfId="5" applyFont="1" applyFill="1" applyBorder="1" applyAlignment="1">
      <alignment horizontal="center" vertical="center" wrapText="1"/>
    </xf>
    <xf numFmtId="0" fontId="40" fillId="3" borderId="78" xfId="5" applyFont="1" applyFill="1" applyBorder="1" applyAlignment="1">
      <alignment horizontal="center" vertical="center" wrapText="1"/>
    </xf>
    <xf numFmtId="176" fontId="7" fillId="3" borderId="146" xfId="5" applyNumberFormat="1" applyFont="1" applyFill="1" applyBorder="1" applyAlignment="1">
      <alignment horizontal="center" vertical="center" wrapText="1"/>
    </xf>
    <xf numFmtId="176" fontId="7" fillId="3" borderId="145" xfId="5" applyNumberFormat="1" applyFont="1" applyFill="1" applyBorder="1" applyAlignment="1">
      <alignment horizontal="center" vertical="center" wrapText="1"/>
    </xf>
    <xf numFmtId="176" fontId="7" fillId="3" borderId="144" xfId="5" applyNumberFormat="1" applyFont="1" applyFill="1" applyBorder="1" applyAlignment="1">
      <alignment horizontal="center" vertical="center" wrapText="1"/>
    </xf>
    <xf numFmtId="0" fontId="7" fillId="3" borderId="211" xfId="5" applyFont="1" applyFill="1" applyBorder="1" applyAlignment="1">
      <alignment horizontal="center" vertical="center" wrapText="1"/>
    </xf>
    <xf numFmtId="0" fontId="7" fillId="3" borderId="212" xfId="5" applyFont="1" applyFill="1" applyBorder="1" applyAlignment="1">
      <alignment horizontal="center" vertical="center" wrapText="1"/>
    </xf>
    <xf numFmtId="0" fontId="7" fillId="3" borderId="213" xfId="5" applyFont="1" applyFill="1" applyBorder="1" applyAlignment="1">
      <alignment horizontal="center" vertical="center" wrapText="1"/>
    </xf>
    <xf numFmtId="0" fontId="6" fillId="0" borderId="214" xfId="5" applyFont="1" applyBorder="1" applyAlignment="1" applyProtection="1">
      <alignment horizontal="left" vertical="top" wrapText="1"/>
      <protection locked="0"/>
    </xf>
    <xf numFmtId="0" fontId="6" fillId="0" borderId="215" xfId="5" applyFont="1" applyBorder="1" applyAlignment="1" applyProtection="1">
      <alignment horizontal="left" vertical="top" wrapText="1"/>
      <protection locked="0"/>
    </xf>
    <xf numFmtId="0" fontId="6" fillId="0" borderId="216" xfId="5" applyFont="1" applyBorder="1" applyAlignment="1" applyProtection="1">
      <alignment horizontal="left" vertical="top" wrapText="1"/>
      <protection locked="0"/>
    </xf>
    <xf numFmtId="0" fontId="6" fillId="0" borderId="214" xfId="5" applyFont="1" applyBorder="1" applyAlignment="1" applyProtection="1">
      <alignment horizontal="left" vertical="center" wrapText="1"/>
      <protection locked="0"/>
    </xf>
    <xf numFmtId="0" fontId="6" fillId="0" borderId="215" xfId="5" applyFont="1" applyBorder="1" applyAlignment="1" applyProtection="1">
      <alignment horizontal="left" vertical="center" wrapText="1"/>
      <protection locked="0"/>
    </xf>
    <xf numFmtId="0" fontId="6" fillId="0" borderId="216" xfId="5" applyFont="1" applyBorder="1" applyAlignment="1" applyProtection="1">
      <alignment horizontal="left" vertical="center" wrapText="1"/>
      <protection locked="0"/>
    </xf>
    <xf numFmtId="0" fontId="6" fillId="0" borderId="96" xfId="5" applyFont="1" applyBorder="1" applyAlignment="1" applyProtection="1">
      <alignment horizontal="left" vertical="center" wrapText="1"/>
      <protection locked="0"/>
    </xf>
    <xf numFmtId="0" fontId="6" fillId="0" borderId="114" xfId="5" applyFont="1" applyBorder="1" applyAlignment="1" applyProtection="1">
      <alignment horizontal="left" vertical="center" wrapText="1"/>
      <protection locked="0"/>
    </xf>
    <xf numFmtId="0" fontId="6" fillId="0" borderId="95" xfId="5" applyFont="1" applyBorder="1" applyAlignment="1" applyProtection="1">
      <alignment horizontal="left" vertical="center" wrapText="1"/>
      <protection locked="0"/>
    </xf>
    <xf numFmtId="0" fontId="6" fillId="0" borderId="94" xfId="5" applyFont="1" applyBorder="1" applyAlignment="1" applyProtection="1">
      <alignment horizontal="left" vertical="center" wrapText="1"/>
      <protection locked="0"/>
    </xf>
    <xf numFmtId="0" fontId="6" fillId="0" borderId="119" xfId="5" applyFont="1" applyBorder="1" applyAlignment="1" applyProtection="1">
      <alignment horizontal="left" vertical="center" wrapText="1"/>
      <protection locked="0"/>
    </xf>
    <xf numFmtId="0" fontId="6" fillId="0" borderId="93" xfId="5" applyFont="1" applyBorder="1" applyAlignment="1" applyProtection="1">
      <alignment horizontal="left" vertical="center" wrapText="1"/>
      <protection locked="0"/>
    </xf>
    <xf numFmtId="0" fontId="40" fillId="3" borderId="209" xfId="5" applyFont="1" applyFill="1" applyBorder="1" applyAlignment="1">
      <alignment horizontal="center" vertical="center" wrapText="1"/>
    </xf>
    <xf numFmtId="0" fontId="40" fillId="3" borderId="99" xfId="5" applyFont="1" applyFill="1" applyBorder="1" applyAlignment="1">
      <alignment horizontal="center" vertical="center" wrapText="1"/>
    </xf>
    <xf numFmtId="0" fontId="7" fillId="3" borderId="142" xfId="5" applyFont="1" applyFill="1" applyBorder="1" applyAlignment="1">
      <alignment horizontal="center" vertical="center" wrapText="1"/>
    </xf>
    <xf numFmtId="0" fontId="7" fillId="3" borderId="146" xfId="5" applyFont="1" applyFill="1" applyBorder="1" applyAlignment="1">
      <alignment horizontal="center" vertical="center" wrapText="1"/>
    </xf>
    <xf numFmtId="0" fontId="7" fillId="3" borderId="141" xfId="5" applyFont="1" applyFill="1" applyBorder="1" applyAlignment="1">
      <alignment horizontal="center" vertical="center" wrapText="1"/>
    </xf>
    <xf numFmtId="0" fontId="6" fillId="0" borderId="101" xfId="5" applyFont="1" applyBorder="1" applyAlignment="1" applyProtection="1">
      <alignment horizontal="left" vertical="center" wrapText="1"/>
      <protection locked="0"/>
    </xf>
    <xf numFmtId="0" fontId="6" fillId="0" borderId="117" xfId="5" applyFont="1" applyBorder="1" applyAlignment="1" applyProtection="1">
      <alignment horizontal="left" vertical="center" wrapText="1"/>
      <protection locked="0"/>
    </xf>
    <xf numFmtId="0" fontId="6" fillId="0" borderId="100" xfId="5" applyFont="1" applyBorder="1" applyAlignment="1" applyProtection="1">
      <alignment horizontal="left" vertical="center" wrapText="1"/>
      <protection locked="0"/>
    </xf>
    <xf numFmtId="0" fontId="40" fillId="3" borderId="204" xfId="5" applyFont="1" applyFill="1" applyBorder="1" applyAlignment="1">
      <alignment horizontal="center" vertical="center" wrapText="1"/>
    </xf>
    <xf numFmtId="0" fontId="40" fillId="3" borderId="86" xfId="5" applyFont="1" applyFill="1" applyBorder="1" applyAlignment="1">
      <alignment horizontal="center" vertical="center" wrapText="1"/>
    </xf>
    <xf numFmtId="0" fontId="40" fillId="3" borderId="84" xfId="5" applyFont="1" applyFill="1" applyBorder="1" applyAlignment="1">
      <alignment horizontal="center" vertical="center" wrapText="1"/>
    </xf>
    <xf numFmtId="0" fontId="6" fillId="0" borderId="217" xfId="5" applyFont="1" applyBorder="1" applyAlignment="1" applyProtection="1">
      <alignment horizontal="left" vertical="top" wrapText="1"/>
      <protection locked="0"/>
    </xf>
    <xf numFmtId="0" fontId="6" fillId="0" borderId="218" xfId="5" applyFont="1" applyBorder="1" applyAlignment="1" applyProtection="1">
      <alignment horizontal="left" vertical="top" wrapText="1"/>
      <protection locked="0"/>
    </xf>
    <xf numFmtId="0" fontId="6" fillId="0" borderId="219" xfId="5" applyFont="1" applyBorder="1" applyAlignment="1" applyProtection="1">
      <alignment horizontal="left" vertical="top" wrapText="1"/>
      <protection locked="0"/>
    </xf>
    <xf numFmtId="0" fontId="6" fillId="0" borderId="85" xfId="5" applyFont="1" applyBorder="1" applyAlignment="1" applyProtection="1">
      <alignment horizontal="left" vertical="top" wrapText="1"/>
      <protection locked="0"/>
    </xf>
    <xf numFmtId="0" fontId="6" fillId="0" borderId="0" xfId="5" applyFont="1" applyAlignment="1" applyProtection="1">
      <alignment horizontal="left" vertical="top" wrapText="1"/>
      <protection locked="0"/>
    </xf>
    <xf numFmtId="0" fontId="6" fillId="0" borderId="79" xfId="5" applyFont="1" applyBorder="1" applyAlignment="1" applyProtection="1">
      <alignment horizontal="left" vertical="top" wrapText="1"/>
      <protection locked="0"/>
    </xf>
    <xf numFmtId="0" fontId="6" fillId="0" borderId="83" xfId="5" applyFont="1" applyBorder="1" applyAlignment="1" applyProtection="1">
      <alignment horizontal="left" vertical="top" wrapText="1"/>
      <protection locked="0"/>
    </xf>
    <xf numFmtId="0" fontId="6" fillId="0" borderId="77" xfId="5" applyFont="1" applyBorder="1" applyAlignment="1" applyProtection="1">
      <alignment horizontal="left" vertical="top" wrapText="1"/>
      <protection locked="0"/>
    </xf>
    <xf numFmtId="0" fontId="6" fillId="0" borderId="76" xfId="5" applyFont="1" applyBorder="1" applyAlignment="1" applyProtection="1">
      <alignment horizontal="left" vertical="top" wrapText="1"/>
      <protection locked="0"/>
    </xf>
    <xf numFmtId="0" fontId="6" fillId="0" borderId="142" xfId="5" applyFont="1" applyBorder="1" applyAlignment="1" applyProtection="1">
      <alignment horizontal="left" vertical="center" wrapText="1"/>
      <protection locked="0"/>
    </xf>
    <xf numFmtId="0" fontId="6" fillId="0" borderId="146" xfId="5" applyFont="1" applyBorder="1" applyAlignment="1" applyProtection="1">
      <alignment horizontal="left" vertical="center" wrapText="1"/>
      <protection locked="0"/>
    </xf>
    <xf numFmtId="0" fontId="6" fillId="0" borderId="141" xfId="5" applyFont="1" applyBorder="1" applyAlignment="1" applyProtection="1">
      <alignment horizontal="left" vertical="center" wrapText="1"/>
      <protection locked="0"/>
    </xf>
    <xf numFmtId="0" fontId="6" fillId="0" borderId="96" xfId="5" applyFont="1" applyBorder="1" applyAlignment="1" applyProtection="1">
      <alignment horizontal="left" vertical="top" wrapText="1"/>
      <protection locked="0"/>
    </xf>
    <xf numFmtId="0" fontId="6" fillId="0" borderId="114" xfId="5" applyFont="1" applyBorder="1" applyAlignment="1" applyProtection="1">
      <alignment horizontal="left" vertical="top" wrapText="1"/>
      <protection locked="0"/>
    </xf>
    <xf numFmtId="0" fontId="6" fillId="0" borderId="95" xfId="5" applyFont="1" applyBorder="1" applyAlignment="1" applyProtection="1">
      <alignment horizontal="left" vertical="top" wrapText="1"/>
      <protection locked="0"/>
    </xf>
    <xf numFmtId="0" fontId="6" fillId="0" borderId="94" xfId="5" applyFont="1" applyBorder="1" applyAlignment="1" applyProtection="1">
      <alignment horizontal="left" vertical="top" wrapText="1"/>
      <protection locked="0"/>
    </xf>
    <xf numFmtId="0" fontId="6" fillId="0" borderId="119" xfId="5" applyFont="1" applyBorder="1" applyAlignment="1" applyProtection="1">
      <alignment horizontal="left" vertical="top" wrapText="1"/>
      <protection locked="0"/>
    </xf>
    <xf numFmtId="0" fontId="6" fillId="0" borderId="93" xfId="5" applyFont="1" applyBorder="1" applyAlignment="1" applyProtection="1">
      <alignment horizontal="left" vertical="top" wrapText="1"/>
      <protection locked="0"/>
    </xf>
    <xf numFmtId="0" fontId="6" fillId="0" borderId="98" xfId="5" applyFont="1" applyBorder="1" applyAlignment="1" applyProtection="1">
      <alignment horizontal="left" vertical="center" wrapText="1"/>
      <protection locked="0"/>
    </xf>
    <xf numFmtId="0" fontId="6" fillId="0" borderId="118" xfId="5" applyFont="1" applyBorder="1" applyAlignment="1" applyProtection="1">
      <alignment horizontal="left" vertical="center" wrapText="1"/>
      <protection locked="0"/>
    </xf>
    <xf numFmtId="0" fontId="6" fillId="0" borderId="97" xfId="5" applyFont="1" applyBorder="1" applyAlignment="1" applyProtection="1">
      <alignment horizontal="left" vertical="center" wrapText="1"/>
      <protection locked="0"/>
    </xf>
    <xf numFmtId="0" fontId="6" fillId="0" borderId="103" xfId="5" applyFont="1" applyBorder="1" applyAlignment="1" applyProtection="1">
      <alignment horizontal="left" vertical="center" wrapText="1"/>
      <protection locked="0"/>
    </xf>
    <xf numFmtId="0" fontId="11" fillId="0" borderId="103" xfId="5" applyBorder="1" applyAlignment="1" applyProtection="1">
      <alignment horizontal="left" vertical="center" wrapText="1"/>
      <protection locked="0"/>
    </xf>
    <xf numFmtId="0" fontId="11" fillId="0" borderId="120" xfId="5" applyBorder="1" applyAlignment="1" applyProtection="1">
      <alignment horizontal="left" vertical="center" wrapText="1"/>
      <protection locked="0"/>
    </xf>
    <xf numFmtId="0" fontId="11" fillId="0" borderId="102" xfId="5" applyBorder="1" applyAlignment="1" applyProtection="1">
      <alignment horizontal="left" vertical="center" wrapText="1"/>
      <protection locked="0"/>
    </xf>
    <xf numFmtId="0" fontId="6" fillId="3" borderId="205" xfId="5" applyFont="1" applyFill="1" applyBorder="1" applyAlignment="1" applyProtection="1">
      <alignment horizontal="left" vertical="center" wrapText="1"/>
      <protection locked="0"/>
    </xf>
    <xf numFmtId="0" fontId="6" fillId="3" borderId="206" xfId="5" applyFont="1" applyFill="1" applyBorder="1" applyAlignment="1" applyProtection="1">
      <alignment horizontal="left" vertical="center" wrapText="1"/>
      <protection locked="0"/>
    </xf>
    <xf numFmtId="0" fontId="6" fillId="3" borderId="207" xfId="5" applyFont="1" applyFill="1" applyBorder="1" applyAlignment="1" applyProtection="1">
      <alignment horizontal="left" vertical="center" wrapText="1"/>
      <protection locked="0"/>
    </xf>
    <xf numFmtId="0" fontId="40" fillId="3" borderId="140" xfId="5" applyFont="1" applyFill="1" applyBorder="1" applyAlignment="1">
      <alignment horizontal="center" vertical="center" wrapText="1"/>
    </xf>
    <xf numFmtId="0" fontId="6" fillId="3" borderId="157" xfId="5" applyFont="1" applyFill="1" applyBorder="1" applyAlignment="1">
      <alignment horizontal="left" vertical="center" wrapText="1"/>
    </xf>
    <xf numFmtId="0" fontId="6" fillId="3" borderId="156" xfId="5" applyFont="1" applyFill="1" applyBorder="1" applyAlignment="1">
      <alignment horizontal="left" vertical="center" wrapText="1"/>
    </xf>
    <xf numFmtId="0" fontId="6" fillId="3" borderId="155" xfId="5" applyFont="1" applyFill="1" applyBorder="1" applyAlignment="1">
      <alignment horizontal="left" vertical="center" wrapText="1"/>
    </xf>
    <xf numFmtId="0" fontId="6" fillId="0" borderId="154" xfId="5" applyFont="1" applyBorder="1" applyAlignment="1" applyProtection="1">
      <alignment horizontal="left" vertical="center" wrapText="1"/>
      <protection locked="0"/>
    </xf>
    <xf numFmtId="0" fontId="6" fillId="0" borderId="148" xfId="5" applyFont="1" applyBorder="1" applyAlignment="1" applyProtection="1">
      <alignment horizontal="left" vertical="center" wrapText="1"/>
      <protection locked="0"/>
    </xf>
    <xf numFmtId="0" fontId="6" fillId="0" borderId="153" xfId="5" applyFont="1" applyBorder="1" applyAlignment="1" applyProtection="1">
      <alignment horizontal="left" vertical="center" wrapText="1"/>
      <protection locked="0"/>
    </xf>
    <xf numFmtId="0" fontId="6" fillId="3" borderId="126" xfId="5" applyFont="1" applyFill="1" applyBorder="1" applyAlignment="1">
      <alignment horizontal="left" vertical="center" wrapText="1"/>
    </xf>
    <xf numFmtId="0" fontId="6" fillId="3" borderId="127" xfId="5" applyFont="1" applyFill="1" applyBorder="1" applyAlignment="1">
      <alignment horizontal="left" vertical="center" wrapText="1"/>
    </xf>
    <xf numFmtId="0" fontId="6" fillId="3" borderId="128" xfId="5" applyFont="1" applyFill="1" applyBorder="1" applyAlignment="1">
      <alignment horizontal="left" vertical="center" wrapText="1"/>
    </xf>
    <xf numFmtId="0" fontId="7" fillId="3" borderId="145" xfId="5" applyFont="1" applyFill="1" applyBorder="1" applyAlignment="1">
      <alignment horizontal="center" vertical="center" wrapText="1"/>
    </xf>
    <xf numFmtId="0" fontId="7" fillId="3" borderId="151" xfId="5" applyFont="1" applyFill="1" applyBorder="1" applyAlignment="1">
      <alignment horizontal="center" vertical="center" wrapText="1"/>
    </xf>
    <xf numFmtId="0" fontId="7" fillId="3" borderId="150" xfId="5" applyFont="1" applyFill="1" applyBorder="1" applyAlignment="1">
      <alignment horizontal="center" vertical="center" wrapText="1"/>
    </xf>
    <xf numFmtId="0" fontId="6" fillId="0" borderId="115" xfId="5" applyFont="1" applyBorder="1" applyAlignment="1" applyProtection="1">
      <alignment horizontal="left" vertical="center" wrapText="1"/>
      <protection locked="0"/>
    </xf>
    <xf numFmtId="0" fontId="6" fillId="0" borderId="116" xfId="5" applyFont="1" applyBorder="1" applyAlignment="1" applyProtection="1">
      <alignment horizontal="left" vertical="center" wrapText="1"/>
      <protection locked="0"/>
    </xf>
    <xf numFmtId="0" fontId="6" fillId="3" borderId="130" xfId="5" applyFont="1" applyFill="1" applyBorder="1" applyAlignment="1">
      <alignment horizontal="center" vertical="center" wrapText="1"/>
    </xf>
    <xf numFmtId="0" fontId="6" fillId="3" borderId="127" xfId="5" applyFont="1" applyFill="1" applyBorder="1" applyAlignment="1">
      <alignment horizontal="center" vertical="center" wrapText="1"/>
    </xf>
    <xf numFmtId="0" fontId="6" fillId="3" borderId="131" xfId="5" applyFont="1" applyFill="1" applyBorder="1" applyAlignment="1">
      <alignment horizontal="center" vertical="center" wrapText="1"/>
    </xf>
    <xf numFmtId="0" fontId="6" fillId="0" borderId="145" xfId="5" applyFont="1" applyBorder="1" applyAlignment="1" applyProtection="1">
      <alignment horizontal="left" vertical="center" wrapText="1"/>
      <protection locked="0"/>
    </xf>
    <xf numFmtId="0" fontId="6" fillId="0" borderId="150" xfId="5" applyFont="1" applyBorder="1" applyAlignment="1" applyProtection="1">
      <alignment horizontal="left" vertical="center" wrapText="1"/>
      <protection locked="0"/>
    </xf>
    <xf numFmtId="0" fontId="9" fillId="0" borderId="0" xfId="5" applyFont="1" applyAlignment="1">
      <alignment horizontal="center" vertical="center" wrapText="1"/>
    </xf>
    <xf numFmtId="0" fontId="6" fillId="0" borderId="106" xfId="5" applyFont="1" applyBorder="1" applyAlignment="1" applyProtection="1">
      <alignment horizontal="left" vertical="center" wrapText="1"/>
      <protection locked="0"/>
    </xf>
    <xf numFmtId="0" fontId="6" fillId="0" borderId="105" xfId="5" applyFont="1" applyBorder="1" applyAlignment="1" applyProtection="1">
      <alignment horizontal="left" vertical="center" wrapText="1"/>
      <protection locked="0"/>
    </xf>
    <xf numFmtId="0" fontId="6" fillId="0" borderId="113" xfId="5" applyFont="1" applyBorder="1" applyAlignment="1" applyProtection="1">
      <alignment horizontal="left" vertical="center" wrapText="1"/>
      <protection locked="0"/>
    </xf>
    <xf numFmtId="0" fontId="40" fillId="3" borderId="92" xfId="5" applyFont="1" applyFill="1" applyBorder="1" applyAlignment="1">
      <alignment horizontal="center" vertical="center" wrapText="1"/>
    </xf>
    <xf numFmtId="0" fontId="40" fillId="3" borderId="90" xfId="5" applyFont="1" applyFill="1" applyBorder="1" applyAlignment="1">
      <alignment horizontal="center" vertical="center" wrapText="1"/>
    </xf>
    <xf numFmtId="0" fontId="6" fillId="0" borderId="91" xfId="5" applyFont="1" applyBorder="1" applyAlignment="1" applyProtection="1">
      <alignment horizontal="left" vertical="top" wrapText="1"/>
      <protection locked="0"/>
    </xf>
    <xf numFmtId="0" fontId="6" fillId="0" borderId="73" xfId="5" applyFont="1" applyBorder="1" applyAlignment="1" applyProtection="1">
      <alignment horizontal="left" vertical="top" wrapText="1"/>
      <protection locked="0"/>
    </xf>
    <xf numFmtId="0" fontId="6" fillId="0" borderId="81" xfId="5" applyFont="1" applyBorder="1" applyAlignment="1" applyProtection="1">
      <alignment horizontal="left" vertical="top" wrapText="1"/>
      <protection locked="0"/>
    </xf>
    <xf numFmtId="0" fontId="6" fillId="0" borderId="89" xfId="5" applyFont="1" applyBorder="1" applyAlignment="1" applyProtection="1">
      <alignment horizontal="left" vertical="top" wrapText="1"/>
      <protection locked="0"/>
    </xf>
    <xf numFmtId="0" fontId="6" fillId="0" borderId="88" xfId="5" applyFont="1" applyBorder="1" applyAlignment="1" applyProtection="1">
      <alignment horizontal="left" vertical="top" wrapText="1"/>
      <protection locked="0"/>
    </xf>
    <xf numFmtId="0" fontId="6" fillId="0" borderId="87" xfId="5" applyFont="1" applyBorder="1" applyAlignment="1" applyProtection="1">
      <alignment horizontal="left" vertical="top" wrapText="1"/>
      <protection locked="0"/>
    </xf>
    <xf numFmtId="0" fontId="6" fillId="3" borderId="89" xfId="5" applyFont="1" applyFill="1" applyBorder="1" applyAlignment="1">
      <alignment horizontal="left" vertical="center" wrapText="1"/>
    </xf>
    <xf numFmtId="0" fontId="6" fillId="3" borderId="88" xfId="5" applyFont="1" applyFill="1" applyBorder="1" applyAlignment="1">
      <alignment horizontal="left" vertical="center" wrapText="1"/>
    </xf>
    <xf numFmtId="0" fontId="6" fillId="3" borderId="87" xfId="5" applyFont="1" applyFill="1" applyBorder="1" applyAlignment="1">
      <alignment horizontal="left" vertical="center" wrapText="1"/>
    </xf>
    <xf numFmtId="0" fontId="21" fillId="0" borderId="0" xfId="0" applyFont="1" applyAlignment="1">
      <alignment horizontal="left" vertical="top" wrapText="1"/>
    </xf>
    <xf numFmtId="0" fontId="40" fillId="3" borderId="142" xfId="5" applyFont="1" applyFill="1" applyBorder="1" applyAlignment="1">
      <alignment horizontal="center" vertical="center" wrapText="1"/>
    </xf>
    <xf numFmtId="0" fontId="40" fillId="3" borderId="146" xfId="5" applyFont="1" applyFill="1" applyBorder="1" applyAlignment="1">
      <alignment horizontal="center" vertical="center" wrapText="1"/>
    </xf>
    <xf numFmtId="0" fontId="40" fillId="3" borderId="141" xfId="5" applyFont="1" applyFill="1" applyBorder="1" applyAlignment="1">
      <alignment horizontal="center" vertical="center" wrapText="1"/>
    </xf>
    <xf numFmtId="0" fontId="6" fillId="3" borderId="226" xfId="5" applyFont="1" applyFill="1" applyBorder="1" applyAlignment="1" applyProtection="1">
      <alignment horizontal="left" vertical="center" wrapText="1"/>
      <protection locked="0"/>
    </xf>
    <xf numFmtId="0" fontId="6" fillId="3" borderId="227" xfId="5" applyFont="1" applyFill="1" applyBorder="1" applyAlignment="1" applyProtection="1">
      <alignment horizontal="left" vertical="center" wrapText="1"/>
      <protection locked="0"/>
    </xf>
    <xf numFmtId="0" fontId="6" fillId="3" borderId="228" xfId="5" applyFont="1" applyFill="1" applyBorder="1" applyAlignment="1" applyProtection="1">
      <alignment horizontal="left" vertical="center" wrapText="1"/>
      <protection locked="0"/>
    </xf>
    <xf numFmtId="0" fontId="6" fillId="3" borderId="157" xfId="5" applyFont="1" applyFill="1" applyBorder="1" applyAlignment="1" applyProtection="1">
      <alignment horizontal="left" vertical="center" wrapText="1"/>
      <protection locked="0"/>
    </xf>
    <xf numFmtId="0" fontId="6" fillId="3" borderId="156" xfId="5" applyFont="1" applyFill="1" applyBorder="1" applyAlignment="1" applyProtection="1">
      <alignment horizontal="left" vertical="center" wrapText="1"/>
      <protection locked="0"/>
    </xf>
    <xf numFmtId="0" fontId="6" fillId="3" borderId="155" xfId="5" applyFont="1" applyFill="1" applyBorder="1" applyAlignment="1" applyProtection="1">
      <alignment horizontal="left" vertical="center" wrapText="1"/>
      <protection locked="0"/>
    </xf>
    <xf numFmtId="0" fontId="40" fillId="3" borderId="140" xfId="5" applyFont="1" applyFill="1" applyBorder="1" applyAlignment="1">
      <alignment horizontal="left" vertical="center" wrapText="1"/>
    </xf>
    <xf numFmtId="0" fontId="40" fillId="3" borderId="209" xfId="5" applyFont="1" applyFill="1" applyBorder="1" applyAlignment="1">
      <alignment horizontal="left" vertical="center" wrapText="1"/>
    </xf>
    <xf numFmtId="0" fontId="40" fillId="3" borderId="80" xfId="5" applyFont="1" applyFill="1" applyBorder="1" applyAlignment="1">
      <alignment horizontal="left" vertical="center" wrapText="1"/>
    </xf>
    <xf numFmtId="0" fontId="40" fillId="3" borderId="99" xfId="5" applyFont="1" applyFill="1" applyBorder="1" applyAlignment="1">
      <alignment horizontal="left" vertical="center" wrapText="1"/>
    </xf>
    <xf numFmtId="0" fontId="40" fillId="3" borderId="197" xfId="5" applyFont="1" applyFill="1" applyBorder="1" applyAlignment="1">
      <alignment horizontal="center" vertical="center" wrapText="1"/>
    </xf>
    <xf numFmtId="0" fontId="40" fillId="3" borderId="45" xfId="5" applyFont="1" applyFill="1" applyBorder="1" applyAlignment="1">
      <alignment horizontal="center" vertical="center" wrapText="1"/>
    </xf>
    <xf numFmtId="0" fontId="6" fillId="3" borderId="196" xfId="5" applyFont="1" applyFill="1" applyBorder="1" applyAlignment="1">
      <alignment horizontal="left" vertical="center" wrapText="1"/>
    </xf>
    <xf numFmtId="0" fontId="6" fillId="3" borderId="199" xfId="5" applyFont="1" applyFill="1" applyBorder="1" applyAlignment="1">
      <alignment horizontal="left" vertical="center" wrapText="1"/>
    </xf>
    <xf numFmtId="0" fontId="6" fillId="3" borderId="200" xfId="5" applyFont="1" applyFill="1" applyBorder="1" applyAlignment="1">
      <alignment horizontal="left" vertical="center" wrapText="1"/>
    </xf>
    <xf numFmtId="0" fontId="6" fillId="3" borderId="7" xfId="5" applyFont="1" applyFill="1" applyBorder="1" applyAlignment="1">
      <alignment horizontal="left" vertical="center" wrapText="1"/>
    </xf>
    <xf numFmtId="0" fontId="6" fillId="3" borderId="10" xfId="5" applyFont="1" applyFill="1" applyBorder="1" applyAlignment="1">
      <alignment horizontal="left" vertical="center" wrapText="1"/>
    </xf>
    <xf numFmtId="0" fontId="6" fillId="3" borderId="11" xfId="5" applyFont="1" applyFill="1" applyBorder="1" applyAlignment="1">
      <alignment horizontal="left" vertical="center" wrapText="1"/>
    </xf>
    <xf numFmtId="0" fontId="6" fillId="3" borderId="151" xfId="5" applyFont="1" applyFill="1" applyBorder="1" applyAlignment="1">
      <alignment horizontal="center" vertical="center" wrapText="1"/>
    </xf>
    <xf numFmtId="177" fontId="6" fillId="3" borderId="146" xfId="5" applyNumberFormat="1" applyFont="1" applyFill="1" applyBorder="1" applyAlignment="1">
      <alignment horizontal="center" vertical="center" wrapText="1"/>
    </xf>
    <xf numFmtId="177" fontId="6" fillId="3" borderId="198" xfId="5" applyNumberFormat="1" applyFont="1" applyFill="1" applyBorder="1" applyAlignment="1">
      <alignment horizontal="center" vertical="center" wrapText="1"/>
    </xf>
    <xf numFmtId="177" fontId="6" fillId="3" borderId="151" xfId="5" applyNumberFormat="1" applyFont="1" applyFill="1" applyBorder="1" applyAlignment="1">
      <alignment horizontal="center" vertical="center" wrapText="1"/>
    </xf>
    <xf numFmtId="0" fontId="7" fillId="0" borderId="0" xfId="5" applyFont="1" applyAlignment="1">
      <alignment horizontal="left" vertical="center" wrapText="1"/>
    </xf>
    <xf numFmtId="38" fontId="89" fillId="9" borderId="188" xfId="10" applyFont="1" applyFill="1" applyBorder="1" applyAlignment="1" applyProtection="1">
      <alignment horizontal="center" vertical="center" wrapText="1"/>
    </xf>
    <xf numFmtId="38" fontId="90" fillId="10" borderId="187" xfId="10" applyFont="1" applyFill="1" applyBorder="1" applyAlignment="1" applyProtection="1">
      <alignment horizontal="left" vertical="center" wrapText="1"/>
      <protection locked="0"/>
    </xf>
    <xf numFmtId="38" fontId="90" fillId="10" borderId="188" xfId="10" applyFont="1" applyFill="1" applyBorder="1" applyAlignment="1" applyProtection="1">
      <alignment horizontal="left" vertical="center" wrapText="1"/>
      <protection locked="0"/>
    </xf>
    <xf numFmtId="38" fontId="89" fillId="9" borderId="194" xfId="10" applyFont="1" applyFill="1" applyBorder="1" applyAlignment="1" applyProtection="1">
      <alignment horizontal="center" vertical="center"/>
    </xf>
    <xf numFmtId="0" fontId="93" fillId="10" borderId="193" xfId="11" applyNumberFormat="1" applyFont="1" applyFill="1" applyBorder="1" applyAlignment="1" applyProtection="1">
      <alignment horizontal="left" vertical="center" wrapText="1"/>
      <protection locked="0"/>
    </xf>
    <xf numFmtId="0" fontId="90" fillId="10" borderId="194" xfId="10" applyNumberFormat="1" applyFont="1" applyFill="1" applyBorder="1" applyAlignment="1" applyProtection="1">
      <alignment horizontal="left" vertical="center" wrapText="1"/>
      <protection locked="0"/>
    </xf>
    <xf numFmtId="38" fontId="89" fillId="9" borderId="188" xfId="10" applyFont="1" applyFill="1" applyBorder="1" applyAlignment="1" applyProtection="1">
      <alignment horizontal="center" vertical="center"/>
    </xf>
    <xf numFmtId="38" fontId="89" fillId="9" borderId="185" xfId="10" applyFont="1" applyFill="1" applyBorder="1" applyAlignment="1" applyProtection="1">
      <alignment horizontal="center" vertical="center"/>
    </xf>
    <xf numFmtId="38" fontId="90" fillId="10" borderId="193" xfId="10" applyFont="1" applyFill="1" applyBorder="1" applyAlignment="1" applyProtection="1">
      <alignment horizontal="left" vertical="center" wrapText="1"/>
      <protection locked="0"/>
    </xf>
    <xf numFmtId="38" fontId="90" fillId="10" borderId="194" xfId="10" applyFont="1" applyFill="1" applyBorder="1" applyAlignment="1" applyProtection="1">
      <alignment horizontal="left" vertical="center" wrapText="1"/>
      <protection locked="0"/>
    </xf>
    <xf numFmtId="0" fontId="89" fillId="9" borderId="188" xfId="10" applyNumberFormat="1" applyFont="1" applyFill="1" applyBorder="1" applyAlignment="1" applyProtection="1">
      <alignment horizontal="center" vertical="center" wrapText="1"/>
    </xf>
    <xf numFmtId="38" fontId="89" fillId="9" borderId="186" xfId="10" applyFont="1" applyFill="1" applyBorder="1" applyAlignment="1" applyProtection="1">
      <alignment horizontal="center" vertical="center"/>
    </xf>
    <xf numFmtId="38" fontId="90" fillId="10" borderId="186" xfId="10" applyFont="1" applyFill="1" applyBorder="1" applyAlignment="1" applyProtection="1">
      <alignment horizontal="left" vertical="center" indent="1"/>
      <protection locked="0"/>
    </xf>
    <xf numFmtId="38" fontId="90" fillId="10" borderId="187" xfId="10" applyFont="1" applyFill="1" applyBorder="1" applyAlignment="1" applyProtection="1">
      <alignment horizontal="left" vertical="center" indent="1"/>
      <protection locked="0"/>
    </xf>
    <xf numFmtId="38" fontId="89" fillId="9" borderId="185" xfId="10" applyFont="1" applyFill="1" applyBorder="1" applyAlignment="1" applyProtection="1">
      <alignment horizontal="center" vertical="center" shrinkToFit="1"/>
    </xf>
    <xf numFmtId="38" fontId="89" fillId="9" borderId="186" xfId="10" applyFont="1" applyFill="1" applyBorder="1" applyAlignment="1" applyProtection="1">
      <alignment horizontal="center" vertical="center" shrinkToFit="1"/>
    </xf>
    <xf numFmtId="38" fontId="90" fillId="10" borderId="186" xfId="10" applyFont="1" applyFill="1" applyBorder="1" applyAlignment="1" applyProtection="1">
      <alignment horizontal="center" vertical="center" shrinkToFit="1"/>
      <protection locked="0"/>
    </xf>
    <xf numFmtId="38" fontId="89" fillId="9" borderId="191" xfId="10" applyFont="1" applyFill="1" applyBorder="1" applyAlignment="1" applyProtection="1">
      <alignment horizontal="center" vertical="center" wrapText="1"/>
    </xf>
    <xf numFmtId="38" fontId="90" fillId="10" borderId="192" xfId="10" applyFont="1" applyFill="1" applyBorder="1" applyAlignment="1" applyProtection="1">
      <alignment horizontal="left" vertical="center" indent="1" shrinkToFit="1"/>
      <protection locked="0"/>
    </xf>
    <xf numFmtId="38" fontId="90" fillId="10" borderId="191" xfId="10" applyFont="1" applyFill="1" applyBorder="1" applyAlignment="1" applyProtection="1">
      <alignment horizontal="left" vertical="center" indent="1" shrinkToFit="1"/>
      <protection locked="0"/>
    </xf>
    <xf numFmtId="0" fontId="90" fillId="10" borderId="186" xfId="10" applyNumberFormat="1" applyFont="1" applyFill="1" applyBorder="1" applyAlignment="1" applyProtection="1">
      <alignment horizontal="left" vertical="center" indent="1" shrinkToFit="1"/>
      <protection locked="0"/>
    </xf>
    <xf numFmtId="0" fontId="90" fillId="10" borderId="187" xfId="10" applyNumberFormat="1" applyFont="1" applyFill="1" applyBorder="1" applyAlignment="1" applyProtection="1">
      <alignment horizontal="left" vertical="center" indent="1" shrinkToFit="1"/>
      <protection locked="0"/>
    </xf>
    <xf numFmtId="0" fontId="90" fillId="10" borderId="186" xfId="10" applyNumberFormat="1" applyFont="1" applyFill="1" applyBorder="1" applyAlignment="1" applyProtection="1">
      <alignment horizontal="left" vertical="center" indent="1"/>
      <protection locked="0"/>
    </xf>
    <xf numFmtId="38" fontId="90" fillId="10" borderId="186" xfId="10" applyFont="1" applyFill="1" applyBorder="1" applyAlignment="1" applyProtection="1">
      <alignment horizontal="left" vertical="center" indent="1" shrinkToFit="1"/>
      <protection locked="0"/>
    </xf>
    <xf numFmtId="38" fontId="90" fillId="10" borderId="188" xfId="10" applyFont="1" applyFill="1" applyBorder="1" applyAlignment="1" applyProtection="1">
      <alignment horizontal="left" vertical="center"/>
    </xf>
    <xf numFmtId="38" fontId="90" fillId="10" borderId="185" xfId="10" applyFont="1" applyFill="1" applyBorder="1" applyAlignment="1" applyProtection="1">
      <alignment horizontal="left" vertical="center"/>
    </xf>
    <xf numFmtId="38" fontId="83" fillId="0" borderId="0" xfId="10" applyFont="1" applyFill="1" applyBorder="1" applyAlignment="1" applyProtection="1">
      <alignment horizontal="center" wrapText="1"/>
    </xf>
    <xf numFmtId="38" fontId="83" fillId="0" borderId="0" xfId="10" applyFont="1" applyFill="1" applyBorder="1" applyAlignment="1" applyProtection="1">
      <alignment horizontal="center"/>
    </xf>
    <xf numFmtId="38" fontId="85" fillId="0" borderId="179" xfId="10" applyFont="1" applyBorder="1" applyAlignment="1" applyProtection="1">
      <alignment horizontal="left" vertical="center"/>
    </xf>
    <xf numFmtId="0" fontId="87" fillId="0" borderId="180" xfId="10" applyNumberFormat="1" applyFont="1" applyBorder="1" applyAlignment="1" applyProtection="1">
      <alignment horizontal="left" vertical="center" shrinkToFit="1"/>
    </xf>
    <xf numFmtId="38" fontId="89" fillId="9" borderId="182" xfId="10" applyFont="1" applyFill="1" applyBorder="1" applyAlignment="1" applyProtection="1">
      <alignment horizontal="center" vertical="center"/>
    </xf>
    <xf numFmtId="38" fontId="89" fillId="9" borderId="183" xfId="10" applyFont="1" applyFill="1" applyBorder="1" applyAlignment="1" applyProtection="1">
      <alignment horizontal="center" vertical="center"/>
    </xf>
    <xf numFmtId="38" fontId="90" fillId="10" borderId="183" xfId="10" applyFont="1" applyFill="1" applyBorder="1" applyAlignment="1" applyProtection="1">
      <alignment horizontal="left" vertical="center" indent="1"/>
      <protection locked="0"/>
    </xf>
    <xf numFmtId="38" fontId="90" fillId="10" borderId="184" xfId="10" applyFont="1" applyFill="1" applyBorder="1" applyAlignment="1" applyProtection="1">
      <alignment horizontal="left" vertical="center" indent="1"/>
      <protection locked="0"/>
    </xf>
  </cellXfs>
  <cellStyles count="13">
    <cellStyle name="タイトル" xfId="7" builtinId="15"/>
    <cellStyle name="ハイパーリンク" xfId="2" builtinId="8"/>
    <cellStyle name="ハイパーリンク 2" xfId="11" xr:uid="{FBE90231-F33B-4899-830A-EF9A8D329803}"/>
    <cellStyle name="桁区切り" xfId="1" builtinId="6"/>
    <cellStyle name="桁区切り 2" xfId="4" xr:uid="{00000000-0005-0000-0000-000002000000}"/>
    <cellStyle name="桁区切り 3" xfId="10" xr:uid="{B8E6AA9C-CA2E-4DA6-98F8-463A79AAD6C1}"/>
    <cellStyle name="標準" xfId="0" builtinId="0"/>
    <cellStyle name="標準 2" xfId="3" xr:uid="{00000000-0005-0000-0000-000004000000}"/>
    <cellStyle name="標準 2 2" xfId="6" xr:uid="{00000000-0005-0000-0000-000005000000}"/>
    <cellStyle name="標準 2 3" xfId="9" xr:uid="{8FC62942-7C8E-4450-A937-5DDF40127CAA}"/>
    <cellStyle name="標準 3" xfId="5" xr:uid="{00000000-0005-0000-0000-000006000000}"/>
    <cellStyle name="標準 4" xfId="8" xr:uid="{BF9F4E81-76DF-4166-A0A3-3AE0163F1B3C}"/>
    <cellStyle name="標準 4 2" xfId="12" xr:uid="{29A70655-2D21-434E-89F3-85041D6B8E4D}"/>
  </cellStyles>
  <dxfs count="118">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0" tint="-0.14996795556505021"/>
      </font>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143564</xdr:colOff>
      <xdr:row>190</xdr:row>
      <xdr:rowOff>132178</xdr:rowOff>
    </xdr:from>
    <xdr:to>
      <xdr:col>10</xdr:col>
      <xdr:colOff>466585</xdr:colOff>
      <xdr:row>197</xdr:row>
      <xdr:rowOff>1243</xdr:rowOff>
    </xdr:to>
    <xdr:sp macro="" textlink="">
      <xdr:nvSpPr>
        <xdr:cNvPr id="2" name="右中かっこ 1">
          <a:extLst>
            <a:ext uri="{FF2B5EF4-FFF2-40B4-BE49-F238E27FC236}">
              <a16:creationId xmlns:a16="http://schemas.microsoft.com/office/drawing/2014/main" id="{4820F237-AD4E-4162-9A71-1C95BFF640CA}"/>
            </a:ext>
          </a:extLst>
        </xdr:cNvPr>
        <xdr:cNvSpPr/>
      </xdr:nvSpPr>
      <xdr:spPr>
        <a:xfrm>
          <a:off x="5229914" y="797707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3" name="右中かっこ 2">
          <a:extLst>
            <a:ext uri="{FF2B5EF4-FFF2-40B4-BE49-F238E27FC236}">
              <a16:creationId xmlns:a16="http://schemas.microsoft.com/office/drawing/2014/main" id="{A0397E39-B355-4116-8CAC-B08792D81E4B}"/>
            </a:ext>
          </a:extLst>
        </xdr:cNvPr>
        <xdr:cNvSpPr/>
      </xdr:nvSpPr>
      <xdr:spPr>
        <a:xfrm>
          <a:off x="5229914" y="78160978"/>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4" name="右中かっこ 3">
          <a:extLst>
            <a:ext uri="{FF2B5EF4-FFF2-40B4-BE49-F238E27FC236}">
              <a16:creationId xmlns:a16="http://schemas.microsoft.com/office/drawing/2014/main" id="{DE830B4C-E8F3-4075-86D1-3DE4559977BA}"/>
            </a:ext>
          </a:extLst>
        </xdr:cNvPr>
        <xdr:cNvSpPr/>
      </xdr:nvSpPr>
      <xdr:spPr>
        <a:xfrm>
          <a:off x="5229914" y="78160978"/>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5" name="右中かっこ 4">
          <a:extLst>
            <a:ext uri="{FF2B5EF4-FFF2-40B4-BE49-F238E27FC236}">
              <a16:creationId xmlns:a16="http://schemas.microsoft.com/office/drawing/2014/main" id="{4E8AF3D2-90F1-4278-BBBF-2A1B38F9ADA2}"/>
            </a:ext>
          </a:extLst>
        </xdr:cNvPr>
        <xdr:cNvSpPr/>
      </xdr:nvSpPr>
      <xdr:spPr>
        <a:xfrm>
          <a:off x="5229914" y="266212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6" name="右中かっこ 5">
          <a:extLst>
            <a:ext uri="{FF2B5EF4-FFF2-40B4-BE49-F238E27FC236}">
              <a16:creationId xmlns:a16="http://schemas.microsoft.com/office/drawing/2014/main" id="{796BF040-771A-434A-A07F-328092A692B0}"/>
            </a:ext>
          </a:extLst>
        </xdr:cNvPr>
        <xdr:cNvSpPr/>
      </xdr:nvSpPr>
      <xdr:spPr>
        <a:xfrm>
          <a:off x="5229914" y="266212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7" name="右中かっこ 6">
          <a:extLst>
            <a:ext uri="{FF2B5EF4-FFF2-40B4-BE49-F238E27FC236}">
              <a16:creationId xmlns:a16="http://schemas.microsoft.com/office/drawing/2014/main" id="{ED6190FF-B586-4AC8-B199-FE43772F38BF}"/>
            </a:ext>
          </a:extLst>
        </xdr:cNvPr>
        <xdr:cNvSpPr/>
      </xdr:nvSpPr>
      <xdr:spPr>
        <a:xfrm>
          <a:off x="5229914" y="266212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143564</xdr:colOff>
      <xdr:row>190</xdr:row>
      <xdr:rowOff>132178</xdr:rowOff>
    </xdr:from>
    <xdr:to>
      <xdr:col>10</xdr:col>
      <xdr:colOff>466585</xdr:colOff>
      <xdr:row>197</xdr:row>
      <xdr:rowOff>1243</xdr:rowOff>
    </xdr:to>
    <xdr:sp macro="" textlink="">
      <xdr:nvSpPr>
        <xdr:cNvPr id="2" name="右中かっこ 1">
          <a:extLst>
            <a:ext uri="{FF2B5EF4-FFF2-40B4-BE49-F238E27FC236}">
              <a16:creationId xmlns:a16="http://schemas.microsoft.com/office/drawing/2014/main" id="{9E9B7B22-76F7-4CF0-A7AB-171E858A8EB4}"/>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3" name="右中かっこ 2">
          <a:extLst>
            <a:ext uri="{FF2B5EF4-FFF2-40B4-BE49-F238E27FC236}">
              <a16:creationId xmlns:a16="http://schemas.microsoft.com/office/drawing/2014/main" id="{BBCB0E50-318B-45F0-AEE3-0895904B66C2}"/>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4" name="右中かっこ 3">
          <a:extLst>
            <a:ext uri="{FF2B5EF4-FFF2-40B4-BE49-F238E27FC236}">
              <a16:creationId xmlns:a16="http://schemas.microsoft.com/office/drawing/2014/main" id="{FBB64AE4-8CB5-4093-B9B3-DF4AB0A67A8A}"/>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5" name="右中かっこ 4">
          <a:extLst>
            <a:ext uri="{FF2B5EF4-FFF2-40B4-BE49-F238E27FC236}">
              <a16:creationId xmlns:a16="http://schemas.microsoft.com/office/drawing/2014/main" id="{01F2A0F5-DBF1-4362-8A41-F0FCDFCCE9AE}"/>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6" name="右中かっこ 5">
          <a:extLst>
            <a:ext uri="{FF2B5EF4-FFF2-40B4-BE49-F238E27FC236}">
              <a16:creationId xmlns:a16="http://schemas.microsoft.com/office/drawing/2014/main" id="{013C777A-34D1-480D-AAE1-23270C74D644}"/>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7" name="右中かっこ 6">
          <a:extLst>
            <a:ext uri="{FF2B5EF4-FFF2-40B4-BE49-F238E27FC236}">
              <a16:creationId xmlns:a16="http://schemas.microsoft.com/office/drawing/2014/main" id="{EFED51DF-2145-40D2-9D6A-B8FADD647CDF}"/>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143564</xdr:colOff>
      <xdr:row>190</xdr:row>
      <xdr:rowOff>132178</xdr:rowOff>
    </xdr:from>
    <xdr:to>
      <xdr:col>10</xdr:col>
      <xdr:colOff>466585</xdr:colOff>
      <xdr:row>197</xdr:row>
      <xdr:rowOff>1243</xdr:rowOff>
    </xdr:to>
    <xdr:sp macro="" textlink="">
      <xdr:nvSpPr>
        <xdr:cNvPr id="2" name="右中かっこ 1">
          <a:extLst>
            <a:ext uri="{FF2B5EF4-FFF2-40B4-BE49-F238E27FC236}">
              <a16:creationId xmlns:a16="http://schemas.microsoft.com/office/drawing/2014/main" id="{6D2673A9-072B-4154-9011-DC847D502FEE}"/>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3" name="右中かっこ 2">
          <a:extLst>
            <a:ext uri="{FF2B5EF4-FFF2-40B4-BE49-F238E27FC236}">
              <a16:creationId xmlns:a16="http://schemas.microsoft.com/office/drawing/2014/main" id="{22B100B3-266B-4FDF-AA6F-936A7C2B00D5}"/>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4" name="右中かっこ 3">
          <a:extLst>
            <a:ext uri="{FF2B5EF4-FFF2-40B4-BE49-F238E27FC236}">
              <a16:creationId xmlns:a16="http://schemas.microsoft.com/office/drawing/2014/main" id="{26D07F8A-28F6-41ED-B820-F187A66F3CEA}"/>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5" name="右中かっこ 4">
          <a:extLst>
            <a:ext uri="{FF2B5EF4-FFF2-40B4-BE49-F238E27FC236}">
              <a16:creationId xmlns:a16="http://schemas.microsoft.com/office/drawing/2014/main" id="{FDBBC942-F633-4ADF-A55C-28CAA742F1AE}"/>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6" name="右中かっこ 5">
          <a:extLst>
            <a:ext uri="{FF2B5EF4-FFF2-40B4-BE49-F238E27FC236}">
              <a16:creationId xmlns:a16="http://schemas.microsoft.com/office/drawing/2014/main" id="{585A8AB7-DDF1-4EBD-B064-5097FF3CCC81}"/>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7" name="右中かっこ 6">
          <a:extLst>
            <a:ext uri="{FF2B5EF4-FFF2-40B4-BE49-F238E27FC236}">
              <a16:creationId xmlns:a16="http://schemas.microsoft.com/office/drawing/2014/main" id="{7B0692B8-531A-4530-A16E-90063BE53AB9}"/>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143564</xdr:colOff>
      <xdr:row>190</xdr:row>
      <xdr:rowOff>132178</xdr:rowOff>
    </xdr:from>
    <xdr:to>
      <xdr:col>10</xdr:col>
      <xdr:colOff>466585</xdr:colOff>
      <xdr:row>197</xdr:row>
      <xdr:rowOff>1243</xdr:rowOff>
    </xdr:to>
    <xdr:sp macro="" textlink="">
      <xdr:nvSpPr>
        <xdr:cNvPr id="2" name="右中かっこ 1">
          <a:extLst>
            <a:ext uri="{FF2B5EF4-FFF2-40B4-BE49-F238E27FC236}">
              <a16:creationId xmlns:a16="http://schemas.microsoft.com/office/drawing/2014/main" id="{9117B63C-EB8D-4FD2-9E97-CF5A9A57836A}"/>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3" name="右中かっこ 2">
          <a:extLst>
            <a:ext uri="{FF2B5EF4-FFF2-40B4-BE49-F238E27FC236}">
              <a16:creationId xmlns:a16="http://schemas.microsoft.com/office/drawing/2014/main" id="{498D24FB-9A98-4C8B-AD7A-1FE8F2D10E01}"/>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4" name="右中かっこ 3">
          <a:extLst>
            <a:ext uri="{FF2B5EF4-FFF2-40B4-BE49-F238E27FC236}">
              <a16:creationId xmlns:a16="http://schemas.microsoft.com/office/drawing/2014/main" id="{323EC2F4-BCE1-4CAE-85F0-34354D061D1D}"/>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5" name="右中かっこ 4">
          <a:extLst>
            <a:ext uri="{FF2B5EF4-FFF2-40B4-BE49-F238E27FC236}">
              <a16:creationId xmlns:a16="http://schemas.microsoft.com/office/drawing/2014/main" id="{C3467B3F-6B6D-4793-8D52-126D578DC019}"/>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6" name="右中かっこ 5">
          <a:extLst>
            <a:ext uri="{FF2B5EF4-FFF2-40B4-BE49-F238E27FC236}">
              <a16:creationId xmlns:a16="http://schemas.microsoft.com/office/drawing/2014/main" id="{285361C6-33EF-4661-95FC-157C329A2057}"/>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7" name="右中かっこ 6">
          <a:extLst>
            <a:ext uri="{FF2B5EF4-FFF2-40B4-BE49-F238E27FC236}">
              <a16:creationId xmlns:a16="http://schemas.microsoft.com/office/drawing/2014/main" id="{D85BD067-7C03-4C13-9628-2EF79211C002}"/>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143564</xdr:colOff>
      <xdr:row>190</xdr:row>
      <xdr:rowOff>132178</xdr:rowOff>
    </xdr:from>
    <xdr:to>
      <xdr:col>10</xdr:col>
      <xdr:colOff>466585</xdr:colOff>
      <xdr:row>197</xdr:row>
      <xdr:rowOff>1243</xdr:rowOff>
    </xdr:to>
    <xdr:sp macro="" textlink="">
      <xdr:nvSpPr>
        <xdr:cNvPr id="2" name="右中かっこ 1">
          <a:extLst>
            <a:ext uri="{FF2B5EF4-FFF2-40B4-BE49-F238E27FC236}">
              <a16:creationId xmlns:a16="http://schemas.microsoft.com/office/drawing/2014/main" id="{2B0501A1-062D-4C44-9F76-8B537B4FA85A}"/>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3" name="右中かっこ 2">
          <a:extLst>
            <a:ext uri="{FF2B5EF4-FFF2-40B4-BE49-F238E27FC236}">
              <a16:creationId xmlns:a16="http://schemas.microsoft.com/office/drawing/2014/main" id="{FB7389EE-A194-46E9-B595-8FBFB229ACE6}"/>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4" name="右中かっこ 3">
          <a:extLst>
            <a:ext uri="{FF2B5EF4-FFF2-40B4-BE49-F238E27FC236}">
              <a16:creationId xmlns:a16="http://schemas.microsoft.com/office/drawing/2014/main" id="{2746EB5B-4223-4BD0-B36A-25991B996BBB}"/>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5" name="右中かっこ 4">
          <a:extLst>
            <a:ext uri="{FF2B5EF4-FFF2-40B4-BE49-F238E27FC236}">
              <a16:creationId xmlns:a16="http://schemas.microsoft.com/office/drawing/2014/main" id="{8A8F1D48-66E9-416E-A1E3-C25270CCCD9C}"/>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6" name="右中かっこ 5">
          <a:extLst>
            <a:ext uri="{FF2B5EF4-FFF2-40B4-BE49-F238E27FC236}">
              <a16:creationId xmlns:a16="http://schemas.microsoft.com/office/drawing/2014/main" id="{027EBF53-8E07-4A28-807C-352EEE0DE53E}"/>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190</xdr:row>
      <xdr:rowOff>132178</xdr:rowOff>
    </xdr:from>
    <xdr:to>
      <xdr:col>10</xdr:col>
      <xdr:colOff>466585</xdr:colOff>
      <xdr:row>197</xdr:row>
      <xdr:rowOff>1243</xdr:rowOff>
    </xdr:to>
    <xdr:sp macro="" textlink="">
      <xdr:nvSpPr>
        <xdr:cNvPr id="7" name="右中かっこ 6">
          <a:extLst>
            <a:ext uri="{FF2B5EF4-FFF2-40B4-BE49-F238E27FC236}">
              <a16:creationId xmlns:a16="http://schemas.microsoft.com/office/drawing/2014/main" id="{23A1B4FA-A088-461C-B6F9-967D1E5B3D7D}"/>
            </a:ext>
          </a:extLst>
        </xdr:cNvPr>
        <xdr:cNvSpPr/>
      </xdr:nvSpPr>
      <xdr:spPr>
        <a:xfrm>
          <a:off x="5229914" y="4862395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16565</xdr:colOff>
      <xdr:row>0</xdr:row>
      <xdr:rowOff>0</xdr:rowOff>
    </xdr:from>
    <xdr:to>
      <xdr:col>1</xdr:col>
      <xdr:colOff>672548</xdr:colOff>
      <xdr:row>1</xdr:row>
      <xdr:rowOff>56027</xdr:rowOff>
    </xdr:to>
    <xdr:pic>
      <xdr:nvPicPr>
        <xdr:cNvPr id="2" name="図 1">
          <a:extLst>
            <a:ext uri="{FF2B5EF4-FFF2-40B4-BE49-F238E27FC236}">
              <a16:creationId xmlns:a16="http://schemas.microsoft.com/office/drawing/2014/main" id="{05338913-6FF5-4FCE-9122-43FDC93AA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16565</xdr:colOff>
      <xdr:row>29</xdr:row>
      <xdr:rowOff>0</xdr:rowOff>
    </xdr:from>
    <xdr:ext cx="1341783" cy="332252"/>
    <xdr:pic>
      <xdr:nvPicPr>
        <xdr:cNvPr id="3" name="図 2">
          <a:extLst>
            <a:ext uri="{FF2B5EF4-FFF2-40B4-BE49-F238E27FC236}">
              <a16:creationId xmlns:a16="http://schemas.microsoft.com/office/drawing/2014/main" id="{9266FF70-C01C-4660-867A-0EE3A8ABF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949642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58</xdr:row>
      <xdr:rowOff>0</xdr:rowOff>
    </xdr:from>
    <xdr:ext cx="1341783" cy="332252"/>
    <xdr:pic>
      <xdr:nvPicPr>
        <xdr:cNvPr id="4" name="図 3">
          <a:extLst>
            <a:ext uri="{FF2B5EF4-FFF2-40B4-BE49-F238E27FC236}">
              <a16:creationId xmlns:a16="http://schemas.microsoft.com/office/drawing/2014/main" id="{C33714C6-A609-40B0-A8D8-A17C01645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1899285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87</xdr:row>
      <xdr:rowOff>0</xdr:rowOff>
    </xdr:from>
    <xdr:ext cx="1341783" cy="332252"/>
    <xdr:pic>
      <xdr:nvPicPr>
        <xdr:cNvPr id="5" name="図 4">
          <a:extLst>
            <a:ext uri="{FF2B5EF4-FFF2-40B4-BE49-F238E27FC236}">
              <a16:creationId xmlns:a16="http://schemas.microsoft.com/office/drawing/2014/main" id="{F6DC3BFD-DF18-49F8-A699-101B4BFE6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2848927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116</xdr:row>
      <xdr:rowOff>0</xdr:rowOff>
    </xdr:from>
    <xdr:ext cx="1341783" cy="332252"/>
    <xdr:pic>
      <xdr:nvPicPr>
        <xdr:cNvPr id="6" name="図 5">
          <a:extLst>
            <a:ext uri="{FF2B5EF4-FFF2-40B4-BE49-F238E27FC236}">
              <a16:creationId xmlns:a16="http://schemas.microsoft.com/office/drawing/2014/main" id="{D9F51BAC-0E04-4CCA-9D30-9B530B11C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145</xdr:row>
      <xdr:rowOff>0</xdr:rowOff>
    </xdr:from>
    <xdr:ext cx="1341783" cy="332252"/>
    <xdr:pic>
      <xdr:nvPicPr>
        <xdr:cNvPr id="7" name="図 6">
          <a:extLst>
            <a:ext uri="{FF2B5EF4-FFF2-40B4-BE49-F238E27FC236}">
              <a16:creationId xmlns:a16="http://schemas.microsoft.com/office/drawing/2014/main" id="{21DEA6FF-17FF-4B63-9914-25A01A8C9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174</xdr:row>
      <xdr:rowOff>0</xdr:rowOff>
    </xdr:from>
    <xdr:ext cx="1341783" cy="332252"/>
    <xdr:pic>
      <xdr:nvPicPr>
        <xdr:cNvPr id="8" name="図 7">
          <a:extLst>
            <a:ext uri="{FF2B5EF4-FFF2-40B4-BE49-F238E27FC236}">
              <a16:creationId xmlns:a16="http://schemas.microsoft.com/office/drawing/2014/main" id="{C46883C1-CAE0-4F38-BA0F-0C2729A1A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203</xdr:row>
      <xdr:rowOff>0</xdr:rowOff>
    </xdr:from>
    <xdr:ext cx="1341783" cy="332252"/>
    <xdr:pic>
      <xdr:nvPicPr>
        <xdr:cNvPr id="9" name="図 8">
          <a:extLst>
            <a:ext uri="{FF2B5EF4-FFF2-40B4-BE49-F238E27FC236}">
              <a16:creationId xmlns:a16="http://schemas.microsoft.com/office/drawing/2014/main" id="{75202070-019F-4B95-9F2A-9AD3B42AF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232</xdr:row>
      <xdr:rowOff>0</xdr:rowOff>
    </xdr:from>
    <xdr:ext cx="1341783" cy="332252"/>
    <xdr:pic>
      <xdr:nvPicPr>
        <xdr:cNvPr id="10" name="図 9">
          <a:extLst>
            <a:ext uri="{FF2B5EF4-FFF2-40B4-BE49-F238E27FC236}">
              <a16:creationId xmlns:a16="http://schemas.microsoft.com/office/drawing/2014/main" id="{AE088D98-637B-49F6-B837-22C07F686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261</xdr:row>
      <xdr:rowOff>0</xdr:rowOff>
    </xdr:from>
    <xdr:ext cx="1341783" cy="332252"/>
    <xdr:pic>
      <xdr:nvPicPr>
        <xdr:cNvPr id="11" name="図 10">
          <a:extLst>
            <a:ext uri="{FF2B5EF4-FFF2-40B4-BE49-F238E27FC236}">
              <a16:creationId xmlns:a16="http://schemas.microsoft.com/office/drawing/2014/main" id="{B43CE82C-DB42-4DD6-8480-173A96B01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tijapan-my.sharepoint.com/Users/TKEA3376/Downloads/230712_&#12522;&#12473;&#12461;&#12523;&#30003;&#35531;&#26360;&#35352;&#36617;&#20363;%20-%20IPA&#26696;&#36861;&#211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目次"/>
      <sheetName val="申請書・総括票（第四次産業革命スキル習得講座）"/>
      <sheetName val="申請書・総括票（専門実践教育訓練給付金）"/>
      <sheetName val="施設別教育訓練講座票"/>
      <sheetName val="個票-1001"/>
      <sheetName val="訓練経費内訳票-1001"/>
      <sheetName val="講座運営管理状況_講師等経歴書-1001"/>
      <sheetName val="【使わない】スキル項目チェックシートｰ1002"/>
      <sheetName val="個票-1002"/>
      <sheetName val="個票-1002 (ipa案)"/>
      <sheetName val="【参照用】ロール対応表ｰ1002"/>
      <sheetName val="訓練経費内訳票-1002"/>
      <sheetName val="講座運営管理状況_講師等経歴書-1002"/>
      <sheetName val="04講座運営管理状況-1001"/>
    </sheetNames>
    <sheetDataSet>
      <sheetData sheetId="0">
        <row r="1">
          <cell r="X1" t="str">
            <v>ビジネス変革</v>
          </cell>
          <cell r="Y1"/>
          <cell r="Z1"/>
          <cell r="AA1" t="str">
            <v>データ活用</v>
          </cell>
          <cell r="AB1"/>
          <cell r="AC1"/>
          <cell r="AD1" t="str">
            <v>テクノロジー</v>
          </cell>
          <cell r="AE1"/>
          <cell r="AF1" t="str">
            <v>セキュリティ</v>
          </cell>
          <cell r="AG1"/>
        </row>
      </sheetData>
      <sheetData sheetId="1"/>
      <sheetData sheetId="2">
        <row r="2">
          <cell r="L2"/>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S1:S7" totalsRowShown="0">
  <autoFilter ref="S1:S7" xr:uid="{00000000-0009-0000-0100-000001000000}"/>
  <tableColumns count="1">
    <tableColumn id="1" xr3:uid="{00000000-0010-0000-0000-000001000000}"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AB1:AB11" totalsRowShown="0">
  <autoFilter ref="AB1:AB11" xr:uid="{00000000-0009-0000-0100-00000A000000}"/>
  <tableColumns count="1">
    <tableColumn id="1" xr3:uid="{00000000-0010-0000-0900-000001000000}" name="_10.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T1:T11" totalsRowShown="0">
  <autoFilter ref="T1:T11" xr:uid="{00000000-0009-0000-0100-000002000000}"/>
  <tableColumns count="1">
    <tableColumn id="1" xr3:uid="{00000000-0010-0000-0100-000001000000}"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U1:U4" totalsRowShown="0">
  <autoFilter ref="U1:U4" xr:uid="{00000000-0009-0000-0100-000003000000}"/>
  <tableColumns count="1">
    <tableColumn id="1" xr3:uid="{00000000-0010-0000-0200-000001000000}"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V1:V7" totalsRowShown="0">
  <autoFilter ref="V1:V7" xr:uid="{00000000-0009-0000-0100-000004000000}"/>
  <tableColumns count="1">
    <tableColumn id="1" xr3:uid="{00000000-0010-0000-0300-000001000000}"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W1:W6" totalsRowShown="0">
  <autoFilter ref="W1:W6" xr:uid="{00000000-0009-0000-0100-000005000000}"/>
  <tableColumns count="1">
    <tableColumn id="1" xr3:uid="{00000000-0010-0000-0400-000001000000}"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X1:X3" totalsRowShown="0">
  <autoFilter ref="X1:X3" xr:uid="{00000000-0009-0000-0100-000006000000}"/>
  <tableColumns count="1">
    <tableColumn id="1" xr3:uid="{00000000-0010-0000-0500-000001000000}"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Y1:Y4" totalsRowShown="0" dataDxfId="117">
  <autoFilter ref="Y1:Y4" xr:uid="{00000000-0009-0000-0100-000007000000}"/>
  <tableColumns count="1">
    <tableColumn id="1" xr3:uid="{00000000-0010-0000-0600-000001000000}" name="_7.セキュリティに関連する知識・技術" dataDxfId="11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Z1:Z13" totalsRowShown="0">
  <autoFilter ref="Z1:Z13" xr:uid="{00000000-0009-0000-0100-000008000000}"/>
  <tableColumns count="1">
    <tableColumn id="1" xr3:uid="{00000000-0010-0000-0700-000001000000}" name="_8.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AA1:AA19" totalsRowShown="0">
  <autoFilter ref="AA1:AA19" xr:uid="{00000000-0009-0000-0100-000009000000}"/>
  <tableColumns count="1">
    <tableColumn id="1" xr3:uid="{00000000-0010-0000-0800-000001000000}" name="_9.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13.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17.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21.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5.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9.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Z44"/>
  <sheetViews>
    <sheetView topLeftCell="AU1" workbookViewId="0">
      <selection activeCell="AW1" sqref="AW1:AZ44"/>
    </sheetView>
  </sheetViews>
  <sheetFormatPr defaultRowHeight="13.5"/>
  <cols>
    <col min="19" max="19" width="53.5" bestFit="1" customWidth="1"/>
    <col min="20" max="20" width="57.8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125" bestFit="1" customWidth="1"/>
    <col min="27" max="27" width="40" bestFit="1" customWidth="1"/>
    <col min="28" max="28" width="35.125" bestFit="1" customWidth="1"/>
    <col min="30" max="30" width="17.875" bestFit="1" customWidth="1"/>
    <col min="31" max="31" width="29.875" bestFit="1" customWidth="1"/>
    <col min="33" max="33" width="23.125" bestFit="1" customWidth="1"/>
    <col min="36" max="36" width="14.5" bestFit="1" customWidth="1"/>
    <col min="37" max="37" width="31.125" bestFit="1" customWidth="1"/>
    <col min="42" max="42" width="17.875" bestFit="1" customWidth="1"/>
    <col min="43" max="43" width="22.625" bestFit="1" customWidth="1"/>
    <col min="44" max="45" width="16.625" bestFit="1" customWidth="1"/>
    <col min="46" max="46" width="22.625" bestFit="1" customWidth="1"/>
    <col min="49" max="49" width="28.25" bestFit="1" customWidth="1"/>
    <col min="50" max="50" width="12.875" bestFit="1" customWidth="1"/>
    <col min="51" max="51" width="39.875" customWidth="1"/>
  </cols>
  <sheetData>
    <row r="1" spans="2:52">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c r="AW1" s="12" t="s">
        <v>28</v>
      </c>
      <c r="AX1" s="11" t="s">
        <v>29</v>
      </c>
      <c r="AY1" s="12" t="s">
        <v>30</v>
      </c>
    </row>
    <row r="2" spans="2:52" ht="24" customHeight="1">
      <c r="B2" t="s">
        <v>31</v>
      </c>
      <c r="F2" t="s">
        <v>32</v>
      </c>
      <c r="H2" t="s">
        <v>33</v>
      </c>
      <c r="I2" t="s">
        <v>34</v>
      </c>
      <c r="K2">
        <v>1002</v>
      </c>
      <c r="M2" t="s">
        <v>35</v>
      </c>
      <c r="O2" t="s">
        <v>36</v>
      </c>
      <c r="S2" t="s">
        <v>37</v>
      </c>
      <c r="T2" t="s">
        <v>38</v>
      </c>
      <c r="U2" t="s">
        <v>39</v>
      </c>
      <c r="V2" t="s">
        <v>40</v>
      </c>
      <c r="W2" t="s">
        <v>41</v>
      </c>
      <c r="X2" t="s">
        <v>40</v>
      </c>
      <c r="Y2" s="4" t="s">
        <v>40</v>
      </c>
      <c r="Z2" t="s">
        <v>42</v>
      </c>
      <c r="AA2" t="s">
        <v>43</v>
      </c>
      <c r="AB2" t="s">
        <v>44</v>
      </c>
      <c r="AD2" t="s">
        <v>35</v>
      </c>
      <c r="AE2" t="s">
        <v>45</v>
      </c>
      <c r="AF2" t="s">
        <v>46</v>
      </c>
      <c r="AG2" t="s">
        <v>47</v>
      </c>
      <c r="AH2" t="s">
        <v>48</v>
      </c>
      <c r="AI2" t="s">
        <v>49</v>
      </c>
      <c r="AJ2" t="s">
        <v>50</v>
      </c>
      <c r="AK2" t="s">
        <v>51</v>
      </c>
      <c r="AL2" t="s">
        <v>52</v>
      </c>
      <c r="AN2" t="s">
        <v>33</v>
      </c>
      <c r="AO2" t="s">
        <v>53</v>
      </c>
      <c r="AP2" t="s">
        <v>54</v>
      </c>
      <c r="AQ2" t="s">
        <v>55</v>
      </c>
      <c r="AR2" t="s">
        <v>56</v>
      </c>
      <c r="AS2" t="s">
        <v>56</v>
      </c>
      <c r="AT2" t="s">
        <v>57</v>
      </c>
      <c r="AU2" t="s">
        <v>58</v>
      </c>
      <c r="AW2" s="187" t="s">
        <v>59</v>
      </c>
      <c r="AX2" s="140" t="s">
        <v>60</v>
      </c>
      <c r="AY2" s="142" t="s">
        <v>61</v>
      </c>
      <c r="AZ2" t="s">
        <v>62</v>
      </c>
    </row>
    <row r="3" spans="2:52" ht="27">
      <c r="B3" t="s">
        <v>63</v>
      </c>
      <c r="F3" t="s">
        <v>64</v>
      </c>
      <c r="I3" t="s">
        <v>65</v>
      </c>
      <c r="K3">
        <v>1003</v>
      </c>
      <c r="M3" t="s">
        <v>66</v>
      </c>
      <c r="S3" t="s">
        <v>67</v>
      </c>
      <c r="T3" t="s">
        <v>68</v>
      </c>
      <c r="U3" t="s">
        <v>69</v>
      </c>
      <c r="V3" t="s">
        <v>70</v>
      </c>
      <c r="W3" t="s">
        <v>71</v>
      </c>
      <c r="X3" s="4" t="s">
        <v>72</v>
      </c>
      <c r="Y3" s="4" t="s">
        <v>73</v>
      </c>
      <c r="Z3" t="s">
        <v>74</v>
      </c>
      <c r="AA3" t="s">
        <v>75</v>
      </c>
      <c r="AB3" t="s">
        <v>76</v>
      </c>
      <c r="AK3" t="s">
        <v>77</v>
      </c>
      <c r="AO3" t="s">
        <v>78</v>
      </c>
      <c r="AP3" t="s">
        <v>79</v>
      </c>
      <c r="AQ3" t="s">
        <v>80</v>
      </c>
      <c r="AR3" t="s">
        <v>81</v>
      </c>
      <c r="AS3" t="s">
        <v>81</v>
      </c>
      <c r="AT3" t="s">
        <v>82</v>
      </c>
      <c r="AU3" t="s">
        <v>83</v>
      </c>
      <c r="AW3" s="19" t="s">
        <v>84</v>
      </c>
      <c r="AX3" s="140" t="s">
        <v>60</v>
      </c>
      <c r="AY3" s="142" t="s">
        <v>61</v>
      </c>
    </row>
    <row r="4" spans="2:52" ht="27">
      <c r="B4" t="s">
        <v>85</v>
      </c>
      <c r="I4" t="s">
        <v>86</v>
      </c>
      <c r="K4">
        <v>1004</v>
      </c>
      <c r="S4" t="s">
        <v>87</v>
      </c>
      <c r="T4" t="s">
        <v>88</v>
      </c>
      <c r="U4" t="s">
        <v>89</v>
      </c>
      <c r="V4" t="s">
        <v>90</v>
      </c>
      <c r="W4" t="s">
        <v>91</v>
      </c>
      <c r="Y4" s="4" t="s">
        <v>92</v>
      </c>
      <c r="Z4" t="s">
        <v>93</v>
      </c>
      <c r="AA4" s="4" t="s">
        <v>94</v>
      </c>
      <c r="AB4" t="s">
        <v>95</v>
      </c>
      <c r="AU4" t="s">
        <v>96</v>
      </c>
      <c r="AW4" s="19" t="s">
        <v>97</v>
      </c>
      <c r="AX4" s="140" t="s">
        <v>60</v>
      </c>
      <c r="AY4" s="142" t="s">
        <v>61</v>
      </c>
    </row>
    <row r="5" spans="2:52">
      <c r="B5" t="s">
        <v>98</v>
      </c>
      <c r="K5">
        <v>1005</v>
      </c>
      <c r="S5" t="s">
        <v>99</v>
      </c>
      <c r="T5" t="s">
        <v>100</v>
      </c>
      <c r="V5" t="s">
        <v>101</v>
      </c>
      <c r="W5" t="s">
        <v>102</v>
      </c>
      <c r="Z5" t="s">
        <v>103</v>
      </c>
      <c r="AA5" t="s">
        <v>104</v>
      </c>
      <c r="AB5" t="s">
        <v>105</v>
      </c>
      <c r="AU5" t="s">
        <v>106</v>
      </c>
      <c r="AW5" s="19" t="s">
        <v>107</v>
      </c>
      <c r="AX5" s="140" t="s">
        <v>60</v>
      </c>
      <c r="AY5" s="142" t="s">
        <v>61</v>
      </c>
    </row>
    <row r="6" spans="2:52">
      <c r="B6" t="s">
        <v>108</v>
      </c>
      <c r="K6">
        <v>1006</v>
      </c>
      <c r="S6" t="s">
        <v>109</v>
      </c>
      <c r="T6" t="s">
        <v>109</v>
      </c>
      <c r="V6" t="s">
        <v>110</v>
      </c>
      <c r="W6" t="s">
        <v>111</v>
      </c>
      <c r="Z6" t="s">
        <v>112</v>
      </c>
      <c r="AA6" t="s">
        <v>113</v>
      </c>
      <c r="AB6" t="s">
        <v>114</v>
      </c>
      <c r="AU6" t="s">
        <v>115</v>
      </c>
      <c r="AW6" s="19" t="s">
        <v>116</v>
      </c>
      <c r="AX6" s="140" t="s">
        <v>60</v>
      </c>
      <c r="AY6" s="142" t="s">
        <v>61</v>
      </c>
    </row>
    <row r="7" spans="2:52">
      <c r="B7" t="s">
        <v>117</v>
      </c>
      <c r="K7">
        <v>1007</v>
      </c>
      <c r="S7" t="s">
        <v>118</v>
      </c>
      <c r="T7" t="s">
        <v>118</v>
      </c>
      <c r="V7" t="s">
        <v>119</v>
      </c>
      <c r="Z7" t="s">
        <v>120</v>
      </c>
      <c r="AA7" t="s">
        <v>121</v>
      </c>
      <c r="AB7" t="s">
        <v>122</v>
      </c>
      <c r="AU7" t="s">
        <v>123</v>
      </c>
      <c r="AW7" s="19" t="s">
        <v>124</v>
      </c>
      <c r="AX7" s="140" t="s">
        <v>60</v>
      </c>
      <c r="AY7" s="142" t="s">
        <v>61</v>
      </c>
    </row>
    <row r="8" spans="2:52" ht="13.5" customHeight="1">
      <c r="K8">
        <v>1008</v>
      </c>
      <c r="T8" t="s">
        <v>125</v>
      </c>
      <c r="Z8" t="s">
        <v>126</v>
      </c>
      <c r="AA8" t="s">
        <v>127</v>
      </c>
      <c r="AB8" t="s">
        <v>128</v>
      </c>
      <c r="AU8" t="s">
        <v>129</v>
      </c>
      <c r="AW8" s="19" t="s">
        <v>130</v>
      </c>
      <c r="AX8" s="140" t="s">
        <v>60</v>
      </c>
      <c r="AY8" s="142" t="s">
        <v>131</v>
      </c>
    </row>
    <row r="9" spans="2:52">
      <c r="K9">
        <v>1009</v>
      </c>
      <c r="T9" t="s">
        <v>132</v>
      </c>
      <c r="Z9" t="s">
        <v>133</v>
      </c>
      <c r="AA9" t="s">
        <v>134</v>
      </c>
      <c r="AB9" t="s">
        <v>135</v>
      </c>
      <c r="AU9" t="s">
        <v>136</v>
      </c>
      <c r="AW9" s="19" t="s">
        <v>137</v>
      </c>
      <c r="AX9" s="140" t="s">
        <v>60</v>
      </c>
      <c r="AY9" s="142" t="s">
        <v>131</v>
      </c>
    </row>
    <row r="10" spans="2:52">
      <c r="K10">
        <v>1010</v>
      </c>
      <c r="T10" t="s">
        <v>138</v>
      </c>
      <c r="Z10" t="s">
        <v>139</v>
      </c>
      <c r="AA10" t="s">
        <v>140</v>
      </c>
      <c r="AB10" t="s">
        <v>141</v>
      </c>
      <c r="AU10" t="s">
        <v>142</v>
      </c>
      <c r="AW10" s="19" t="s">
        <v>143</v>
      </c>
      <c r="AX10" s="140" t="s">
        <v>60</v>
      </c>
      <c r="AY10" s="142" t="s">
        <v>131</v>
      </c>
    </row>
    <row r="11" spans="2:52">
      <c r="K11">
        <v>1011</v>
      </c>
      <c r="T11" t="s">
        <v>144</v>
      </c>
      <c r="Z11" t="s">
        <v>145</v>
      </c>
      <c r="AA11" t="s">
        <v>146</v>
      </c>
      <c r="AB11" t="s">
        <v>147</v>
      </c>
      <c r="AU11" t="s">
        <v>148</v>
      </c>
      <c r="AW11" s="19" t="s">
        <v>149</v>
      </c>
      <c r="AX11" s="140" t="s">
        <v>60</v>
      </c>
      <c r="AY11" s="142" t="s">
        <v>131</v>
      </c>
    </row>
    <row r="12" spans="2:52">
      <c r="K12">
        <v>1012</v>
      </c>
      <c r="Z12" t="s">
        <v>150</v>
      </c>
      <c r="AA12" t="s">
        <v>151</v>
      </c>
      <c r="AU12" t="s">
        <v>152</v>
      </c>
      <c r="AW12" s="19" t="s">
        <v>153</v>
      </c>
      <c r="AX12" s="140" t="s">
        <v>60</v>
      </c>
      <c r="AY12" s="142" t="s">
        <v>131</v>
      </c>
    </row>
    <row r="13" spans="2:52">
      <c r="K13">
        <v>1013</v>
      </c>
      <c r="Z13" t="s">
        <v>154</v>
      </c>
      <c r="AA13" t="s">
        <v>155</v>
      </c>
      <c r="AW13" s="19" t="s">
        <v>156</v>
      </c>
      <c r="AX13" s="140" t="s">
        <v>60</v>
      </c>
      <c r="AY13" s="142" t="s">
        <v>131</v>
      </c>
    </row>
    <row r="14" spans="2:52">
      <c r="K14">
        <v>1014</v>
      </c>
      <c r="AA14" t="s">
        <v>157</v>
      </c>
      <c r="AW14" s="19" t="s">
        <v>158</v>
      </c>
      <c r="AX14" s="140" t="s">
        <v>60</v>
      </c>
      <c r="AY14" s="142" t="s">
        <v>159</v>
      </c>
    </row>
    <row r="15" spans="2:52">
      <c r="K15">
        <v>1015</v>
      </c>
      <c r="AA15" t="s">
        <v>160</v>
      </c>
      <c r="AW15" s="19" t="s">
        <v>161</v>
      </c>
      <c r="AX15" s="140" t="s">
        <v>60</v>
      </c>
      <c r="AY15" s="142" t="s">
        <v>159</v>
      </c>
    </row>
    <row r="16" spans="2:52">
      <c r="K16">
        <v>1016</v>
      </c>
      <c r="AA16" t="s">
        <v>162</v>
      </c>
      <c r="AW16" s="19" t="s">
        <v>163</v>
      </c>
      <c r="AX16" s="140" t="s">
        <v>60</v>
      </c>
      <c r="AY16" s="142" t="s">
        <v>159</v>
      </c>
    </row>
    <row r="17" spans="11:51">
      <c r="K17">
        <v>1017</v>
      </c>
      <c r="AA17" t="s">
        <v>164</v>
      </c>
      <c r="AW17" s="19" t="s">
        <v>165</v>
      </c>
      <c r="AX17" s="140" t="s">
        <v>60</v>
      </c>
      <c r="AY17" s="142" t="s">
        <v>159</v>
      </c>
    </row>
    <row r="18" spans="11:51">
      <c r="K18">
        <v>1018</v>
      </c>
      <c r="AA18" t="s">
        <v>166</v>
      </c>
      <c r="AW18" s="19" t="s">
        <v>167</v>
      </c>
      <c r="AX18" s="140" t="s">
        <v>60</v>
      </c>
      <c r="AY18" s="142" t="s">
        <v>159</v>
      </c>
    </row>
    <row r="19" spans="11:51" ht="13.5" customHeight="1">
      <c r="K19">
        <v>1019</v>
      </c>
      <c r="AA19" t="s">
        <v>168</v>
      </c>
      <c r="AW19" s="19" t="s">
        <v>169</v>
      </c>
      <c r="AX19" s="141" t="s">
        <v>170</v>
      </c>
      <c r="AY19" s="142" t="s">
        <v>171</v>
      </c>
    </row>
    <row r="20" spans="11:51">
      <c r="K20">
        <v>1020</v>
      </c>
      <c r="AW20" s="19" t="s">
        <v>172</v>
      </c>
      <c r="AX20" s="141" t="s">
        <v>170</v>
      </c>
      <c r="AY20" s="142" t="s">
        <v>171</v>
      </c>
    </row>
    <row r="21" spans="11:51">
      <c r="K21">
        <v>2001</v>
      </c>
      <c r="AW21" s="19" t="s">
        <v>173</v>
      </c>
      <c r="AX21" s="141" t="s">
        <v>170</v>
      </c>
      <c r="AY21" s="142" t="s">
        <v>171</v>
      </c>
    </row>
    <row r="22" spans="11:51" ht="13.5" customHeight="1">
      <c r="K22">
        <v>2002</v>
      </c>
      <c r="AW22" s="19" t="s">
        <v>174</v>
      </c>
      <c r="AX22" s="141" t="s">
        <v>170</v>
      </c>
      <c r="AY22" s="142" t="s">
        <v>175</v>
      </c>
    </row>
    <row r="23" spans="11:51">
      <c r="K23">
        <v>2003</v>
      </c>
      <c r="AW23" s="19" t="s">
        <v>176</v>
      </c>
      <c r="AX23" s="141" t="s">
        <v>170</v>
      </c>
      <c r="AY23" s="142" t="s">
        <v>175</v>
      </c>
    </row>
    <row r="24" spans="11:51" ht="13.5" customHeight="1">
      <c r="K24">
        <v>2004</v>
      </c>
      <c r="AW24" s="19" t="s">
        <v>177</v>
      </c>
      <c r="AX24" s="141" t="s">
        <v>170</v>
      </c>
      <c r="AY24" s="142" t="s">
        <v>178</v>
      </c>
    </row>
    <row r="25" spans="11:51">
      <c r="K25">
        <v>2005</v>
      </c>
      <c r="AW25" s="19" t="s">
        <v>179</v>
      </c>
      <c r="AX25" s="141" t="s">
        <v>170</v>
      </c>
      <c r="AY25" s="142" t="s">
        <v>178</v>
      </c>
    </row>
    <row r="26" spans="11:51" ht="13.5" customHeight="1">
      <c r="K26">
        <v>2006</v>
      </c>
      <c r="AW26" s="19" t="s">
        <v>180</v>
      </c>
      <c r="AX26" s="141" t="s">
        <v>181</v>
      </c>
      <c r="AY26" s="142" t="s">
        <v>182</v>
      </c>
    </row>
    <row r="27" spans="11:51">
      <c r="K27">
        <v>2007</v>
      </c>
      <c r="AW27" s="19" t="s">
        <v>183</v>
      </c>
      <c r="AX27" s="141" t="s">
        <v>181</v>
      </c>
      <c r="AY27" s="142" t="s">
        <v>182</v>
      </c>
    </row>
    <row r="28" spans="11:51">
      <c r="K28">
        <v>2008</v>
      </c>
      <c r="AW28" s="19" t="s">
        <v>184</v>
      </c>
      <c r="AX28" s="141" t="s">
        <v>181</v>
      </c>
      <c r="AY28" s="142" t="s">
        <v>182</v>
      </c>
    </row>
    <row r="29" spans="11:51">
      <c r="K29">
        <v>2009</v>
      </c>
      <c r="AW29" s="19" t="s">
        <v>185</v>
      </c>
      <c r="AX29" s="141" t="s">
        <v>181</v>
      </c>
      <c r="AY29" s="142" t="s">
        <v>182</v>
      </c>
    </row>
    <row r="30" spans="11:51">
      <c r="K30">
        <v>2010</v>
      </c>
      <c r="AW30" s="19" t="s">
        <v>186</v>
      </c>
      <c r="AX30" s="141" t="s">
        <v>181</v>
      </c>
      <c r="AY30" s="142" t="s">
        <v>182</v>
      </c>
    </row>
    <row r="31" spans="11:51">
      <c r="K31">
        <v>2011</v>
      </c>
      <c r="AW31" s="19" t="s">
        <v>187</v>
      </c>
      <c r="AX31" s="141" t="s">
        <v>181</v>
      </c>
      <c r="AY31" s="142" t="s">
        <v>182</v>
      </c>
    </row>
    <row r="32" spans="11:51">
      <c r="K32">
        <v>2012</v>
      </c>
      <c r="AW32" s="19" t="s">
        <v>188</v>
      </c>
      <c r="AX32" s="141" t="s">
        <v>181</v>
      </c>
      <c r="AY32" s="142" t="s">
        <v>182</v>
      </c>
    </row>
    <row r="33" spans="11:51">
      <c r="K33">
        <v>2013</v>
      </c>
      <c r="AW33" s="19" t="s">
        <v>189</v>
      </c>
      <c r="AX33" s="141" t="s">
        <v>181</v>
      </c>
      <c r="AY33" s="142" t="s">
        <v>182</v>
      </c>
    </row>
    <row r="34" spans="11:51">
      <c r="K34">
        <v>2014</v>
      </c>
      <c r="AW34" s="19" t="s">
        <v>190</v>
      </c>
      <c r="AX34" s="141" t="s">
        <v>181</v>
      </c>
      <c r="AY34" s="142" t="s">
        <v>182</v>
      </c>
    </row>
    <row r="35" spans="11:51">
      <c r="K35">
        <v>2015</v>
      </c>
      <c r="AW35" s="19" t="s">
        <v>191</v>
      </c>
      <c r="AX35" s="141" t="s">
        <v>181</v>
      </c>
      <c r="AY35" s="142" t="s">
        <v>182</v>
      </c>
    </row>
    <row r="36" spans="11:51" ht="13.5" customHeight="1">
      <c r="K36">
        <v>2016</v>
      </c>
      <c r="AW36" s="19" t="s">
        <v>192</v>
      </c>
      <c r="AX36" s="141" t="s">
        <v>181</v>
      </c>
      <c r="AY36" s="142" t="s">
        <v>193</v>
      </c>
    </row>
    <row r="37" spans="11:51">
      <c r="K37">
        <v>2017</v>
      </c>
      <c r="AW37" s="19" t="s">
        <v>194</v>
      </c>
      <c r="AX37" s="141" t="s">
        <v>181</v>
      </c>
      <c r="AY37" s="142" t="s">
        <v>193</v>
      </c>
    </row>
    <row r="38" spans="11:51">
      <c r="K38">
        <v>2018</v>
      </c>
      <c r="AW38" s="19" t="s">
        <v>195</v>
      </c>
      <c r="AX38" s="141" t="s">
        <v>181</v>
      </c>
      <c r="AY38" s="142" t="s">
        <v>193</v>
      </c>
    </row>
    <row r="39" spans="11:51" ht="13.5" customHeight="1">
      <c r="K39">
        <v>2019</v>
      </c>
      <c r="AW39" s="19" t="s">
        <v>196</v>
      </c>
      <c r="AX39" s="141" t="s">
        <v>197</v>
      </c>
      <c r="AY39" s="142" t="s">
        <v>198</v>
      </c>
    </row>
    <row r="40" spans="11:51">
      <c r="K40">
        <v>2020</v>
      </c>
      <c r="AW40" s="19" t="s">
        <v>199</v>
      </c>
      <c r="AX40" s="141" t="s">
        <v>197</v>
      </c>
      <c r="AY40" s="142" t="s">
        <v>198</v>
      </c>
    </row>
    <row r="41" spans="11:51">
      <c r="AW41" s="19" t="s">
        <v>200</v>
      </c>
      <c r="AX41" s="141" t="s">
        <v>197</v>
      </c>
      <c r="AY41" s="142" t="s">
        <v>198</v>
      </c>
    </row>
    <row r="42" spans="11:51">
      <c r="AW42" s="19" t="s">
        <v>201</v>
      </c>
      <c r="AX42" s="141" t="s">
        <v>197</v>
      </c>
      <c r="AY42" s="142" t="s">
        <v>198</v>
      </c>
    </row>
    <row r="43" spans="11:51">
      <c r="AW43" s="19" t="s">
        <v>202</v>
      </c>
      <c r="AX43" s="141" t="s">
        <v>197</v>
      </c>
      <c r="AY43" s="142" t="s">
        <v>203</v>
      </c>
    </row>
    <row r="44" spans="11:51" ht="14.25" thickBot="1">
      <c r="AW44" s="21" t="s">
        <v>204</v>
      </c>
      <c r="AX44" s="141" t="s">
        <v>197</v>
      </c>
      <c r="AY44" s="142" t="s">
        <v>203</v>
      </c>
    </row>
  </sheetData>
  <phoneticPr fontId="16"/>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5CA2B-4DAC-4524-83AA-A1CEA399E9CF}">
  <sheetPr>
    <tabColor theme="0" tint="-0.14999847407452621"/>
  </sheetPr>
  <dimension ref="A1:X86"/>
  <sheetViews>
    <sheetView showGridLines="0" view="pageBreakPreview" zoomScale="115" zoomScaleNormal="100" zoomScaleSheetLayoutView="115" workbookViewId="0"/>
  </sheetViews>
  <sheetFormatPr defaultColWidth="9" defaultRowHeight="12"/>
  <cols>
    <col min="1" max="4" width="6.125" style="39" customWidth="1"/>
    <col min="5" max="6" width="8" style="39" customWidth="1"/>
    <col min="7" max="19" width="6.125" style="39" customWidth="1"/>
    <col min="20" max="23" width="6.125" style="1" customWidth="1"/>
    <col min="24" max="24" width="6.125" style="39" customWidth="1"/>
    <col min="25" max="16384" width="9" style="39"/>
  </cols>
  <sheetData>
    <row r="1" spans="1:24" ht="11.25" customHeight="1">
      <c r="A1" s="213"/>
      <c r="B1" s="213"/>
      <c r="C1" s="213"/>
      <c r="D1" s="213"/>
      <c r="E1" s="213"/>
      <c r="F1" s="213"/>
      <c r="G1" s="213"/>
      <c r="H1" s="213"/>
      <c r="I1" s="213"/>
      <c r="J1" s="213"/>
      <c r="K1" s="213"/>
      <c r="L1" s="213"/>
      <c r="M1" s="213"/>
      <c r="N1" s="213"/>
      <c r="O1" s="213"/>
      <c r="P1" s="213"/>
      <c r="Q1" s="213"/>
      <c r="R1" s="213"/>
      <c r="S1" s="213"/>
      <c r="T1" s="27"/>
      <c r="U1" s="213"/>
      <c r="V1" s="213"/>
      <c r="W1" s="213"/>
      <c r="X1" s="213"/>
    </row>
    <row r="2" spans="1:24" ht="18.75" customHeight="1">
      <c r="A2" s="746" t="s">
        <v>317</v>
      </c>
      <c r="B2" s="747"/>
      <c r="C2" s="747"/>
      <c r="D2" s="748"/>
      <c r="E2" s="755">
        <f>個票ｰ2002!C4</f>
        <v>0</v>
      </c>
      <c r="F2" s="756"/>
      <c r="G2" s="756"/>
      <c r="H2" s="756"/>
      <c r="I2" s="756"/>
      <c r="J2" s="756"/>
      <c r="K2" s="756"/>
      <c r="L2" s="756"/>
      <c r="M2" s="756"/>
      <c r="N2" s="756"/>
      <c r="O2" s="756"/>
      <c r="P2" s="756"/>
      <c r="Q2" s="757"/>
      <c r="R2" s="764" t="s">
        <v>477</v>
      </c>
      <c r="S2" s="765"/>
      <c r="T2" s="766"/>
      <c r="U2" s="767">
        <f>個票ｰ2002!P4</f>
        <v>2002</v>
      </c>
      <c r="V2" s="768"/>
      <c r="W2" s="768"/>
      <c r="X2" s="769"/>
    </row>
    <row r="3" spans="1:24" ht="22.5" customHeight="1">
      <c r="A3" s="749"/>
      <c r="B3" s="750"/>
      <c r="C3" s="750"/>
      <c r="D3" s="751"/>
      <c r="E3" s="758"/>
      <c r="F3" s="759"/>
      <c r="G3" s="759"/>
      <c r="H3" s="759"/>
      <c r="I3" s="759"/>
      <c r="J3" s="759"/>
      <c r="K3" s="759"/>
      <c r="L3" s="759"/>
      <c r="M3" s="759"/>
      <c r="N3" s="759"/>
      <c r="O3" s="759"/>
      <c r="P3" s="759"/>
      <c r="Q3" s="760"/>
      <c r="R3" s="770" t="s">
        <v>478</v>
      </c>
      <c r="S3" s="771"/>
      <c r="T3" s="772"/>
      <c r="U3" s="773">
        <f>個票ｰ2002!C5</f>
        <v>0</v>
      </c>
      <c r="V3" s="774"/>
      <c r="W3" s="774"/>
      <c r="X3" s="775"/>
    </row>
    <row r="4" spans="1:24" ht="18.75" customHeight="1">
      <c r="A4" s="752"/>
      <c r="B4" s="753"/>
      <c r="C4" s="753"/>
      <c r="D4" s="754"/>
      <c r="E4" s="761"/>
      <c r="F4" s="762"/>
      <c r="G4" s="762"/>
      <c r="H4" s="762"/>
      <c r="I4" s="762"/>
      <c r="J4" s="762"/>
      <c r="K4" s="762"/>
      <c r="L4" s="762"/>
      <c r="M4" s="762"/>
      <c r="N4" s="762"/>
      <c r="O4" s="762"/>
      <c r="P4" s="762"/>
      <c r="Q4" s="763"/>
      <c r="R4" s="413"/>
      <c r="S4" s="414"/>
      <c r="T4" s="415"/>
      <c r="U4" s="776"/>
      <c r="V4" s="777"/>
      <c r="W4" s="777"/>
      <c r="X4" s="778"/>
    </row>
    <row r="5" spans="1:24" ht="15" customHeight="1">
      <c r="X5" s="1"/>
    </row>
    <row r="6" spans="1:24" ht="18" customHeight="1">
      <c r="A6" s="29" t="s">
        <v>479</v>
      </c>
      <c r="H6" s="2"/>
      <c r="J6" s="2"/>
      <c r="K6" s="2"/>
      <c r="L6" s="2"/>
      <c r="M6" s="2"/>
      <c r="N6" s="2"/>
      <c r="O6" s="2"/>
      <c r="P6" s="2"/>
      <c r="Q6" s="2"/>
      <c r="R6" s="2"/>
      <c r="S6" s="59"/>
      <c r="T6" s="60"/>
      <c r="U6" s="60"/>
      <c r="V6" s="61"/>
      <c r="W6" s="61"/>
      <c r="X6" s="62"/>
    </row>
    <row r="7" spans="1:24" ht="4.5" customHeight="1">
      <c r="A7" s="46"/>
      <c r="H7" s="2"/>
      <c r="J7" s="2"/>
      <c r="K7" s="2"/>
      <c r="L7" s="2"/>
      <c r="M7" s="2"/>
      <c r="N7" s="2"/>
      <c r="O7" s="2"/>
      <c r="P7" s="2"/>
      <c r="Q7" s="2"/>
      <c r="R7" s="2"/>
      <c r="S7" s="59"/>
      <c r="T7" s="60"/>
      <c r="U7" s="60"/>
      <c r="V7" s="61"/>
      <c r="W7" s="61"/>
      <c r="X7" s="62"/>
    </row>
    <row r="8" spans="1:24" ht="34.35" customHeight="1">
      <c r="A8" s="833"/>
      <c r="B8" s="834"/>
      <c r="C8" s="843" t="s">
        <v>480</v>
      </c>
      <c r="D8" s="844"/>
      <c r="E8" s="844"/>
      <c r="F8" s="845"/>
      <c r="G8" s="835" t="s">
        <v>481</v>
      </c>
      <c r="H8" s="836"/>
      <c r="I8" s="458" t="s">
        <v>482</v>
      </c>
      <c r="J8" s="251"/>
      <c r="K8" s="249" t="s">
        <v>483</v>
      </c>
      <c r="L8" s="837"/>
      <c r="M8" s="458" t="s">
        <v>484</v>
      </c>
      <c r="N8" s="872"/>
      <c r="O8" s="249" t="s">
        <v>485</v>
      </c>
      <c r="P8" s="362"/>
      <c r="Q8" s="873" t="s">
        <v>486</v>
      </c>
      <c r="R8" s="874"/>
      <c r="S8" s="875"/>
      <c r="T8" s="62"/>
      <c r="U8" s="39"/>
      <c r="V8" s="39"/>
      <c r="W8" s="39"/>
    </row>
    <row r="9" spans="1:24" ht="18" customHeight="1">
      <c r="A9" s="675" t="s">
        <v>487</v>
      </c>
      <c r="B9" s="676"/>
      <c r="C9" s="307" t="s">
        <v>488</v>
      </c>
      <c r="D9" s="846"/>
      <c r="E9" s="846"/>
      <c r="F9" s="847"/>
      <c r="G9" s="716"/>
      <c r="H9" s="717"/>
      <c r="I9" s="718"/>
      <c r="J9" s="719"/>
      <c r="K9" s="719"/>
      <c r="L9" s="716"/>
      <c r="M9" s="718"/>
      <c r="N9" s="719"/>
      <c r="O9" s="719"/>
      <c r="P9" s="720"/>
      <c r="Q9" s="721">
        <f>SUM(G9:P9)</f>
        <v>0</v>
      </c>
      <c r="R9" s="721"/>
      <c r="S9" s="721"/>
      <c r="T9" s="62"/>
      <c r="U9" s="39"/>
      <c r="V9" s="39"/>
      <c r="W9" s="39"/>
    </row>
    <row r="10" spans="1:24" ht="18" customHeight="1">
      <c r="A10" s="677"/>
      <c r="B10" s="678"/>
      <c r="C10" s="323" t="s">
        <v>489</v>
      </c>
      <c r="D10" s="848" t="s">
        <v>490</v>
      </c>
      <c r="E10" s="849"/>
      <c r="F10" s="850"/>
      <c r="G10" s="724"/>
      <c r="H10" s="725"/>
      <c r="I10" s="725"/>
      <c r="J10" s="737"/>
      <c r="K10" s="738"/>
      <c r="L10" s="739"/>
      <c r="M10" s="740"/>
      <c r="N10" s="741"/>
      <c r="O10" s="738"/>
      <c r="P10" s="742"/>
      <c r="Q10" s="726">
        <f>SUM(G10:P10)</f>
        <v>0</v>
      </c>
      <c r="R10" s="727"/>
      <c r="S10" s="728"/>
      <c r="T10" s="62"/>
      <c r="U10" s="39"/>
      <c r="V10" s="39"/>
      <c r="W10" s="39"/>
    </row>
    <row r="11" spans="1:24" ht="18" customHeight="1">
      <c r="A11" s="677"/>
      <c r="B11" s="678"/>
      <c r="C11" s="722"/>
      <c r="D11" s="851" t="s">
        <v>491</v>
      </c>
      <c r="E11" s="852"/>
      <c r="F11" s="853"/>
      <c r="G11" s="838">
        <f>M84</f>
        <v>0</v>
      </c>
      <c r="H11" s="839"/>
      <c r="I11" s="840"/>
      <c r="J11" s="841"/>
      <c r="K11" s="683"/>
      <c r="L11" s="688"/>
      <c r="M11" s="684"/>
      <c r="N11" s="688"/>
      <c r="O11" s="683"/>
      <c r="P11" s="684"/>
      <c r="Q11" s="726">
        <f>SUM(G11:P11)</f>
        <v>0</v>
      </c>
      <c r="R11" s="727"/>
      <c r="S11" s="728"/>
      <c r="T11" s="62"/>
      <c r="U11" s="39"/>
      <c r="V11" s="39"/>
      <c r="W11" s="39"/>
    </row>
    <row r="12" spans="1:24" ht="18" customHeight="1">
      <c r="A12" s="677"/>
      <c r="B12" s="678"/>
      <c r="C12" s="722"/>
      <c r="D12" s="854" t="s">
        <v>492</v>
      </c>
      <c r="E12" s="855"/>
      <c r="F12" s="856"/>
      <c r="G12" s="729"/>
      <c r="H12" s="730"/>
      <c r="I12" s="730"/>
      <c r="J12" s="731"/>
      <c r="K12" s="732"/>
      <c r="L12" s="733"/>
      <c r="M12" s="734"/>
      <c r="N12" s="735"/>
      <c r="O12" s="736"/>
      <c r="P12" s="734"/>
      <c r="Q12" s="726">
        <f>SUM(G12:P12)</f>
        <v>0</v>
      </c>
      <c r="R12" s="727"/>
      <c r="S12" s="728"/>
      <c r="T12" s="62"/>
      <c r="U12" s="39"/>
      <c r="V12" s="39"/>
      <c r="W12" s="39"/>
    </row>
    <row r="13" spans="1:24" ht="18" customHeight="1" thickBot="1">
      <c r="A13" s="677"/>
      <c r="B13" s="678"/>
      <c r="C13" s="723"/>
      <c r="D13" s="857" t="s">
        <v>493</v>
      </c>
      <c r="E13" s="858"/>
      <c r="F13" s="859"/>
      <c r="G13" s="711">
        <f>SUM(G10:H12)</f>
        <v>0</v>
      </c>
      <c r="H13" s="712"/>
      <c r="I13" s="712">
        <f>SUM(I10:J12)</f>
        <v>0</v>
      </c>
      <c r="J13" s="713"/>
      <c r="K13" s="711">
        <f>SUM(K10:L12)</f>
        <v>0</v>
      </c>
      <c r="L13" s="714"/>
      <c r="M13" s="712">
        <f>SUM(M10:N12)</f>
        <v>0</v>
      </c>
      <c r="N13" s="713"/>
      <c r="O13" s="711">
        <f>SUM(O10:P12)</f>
        <v>0</v>
      </c>
      <c r="P13" s="714"/>
      <c r="Q13" s="743">
        <f>SUM(Q10:S12)</f>
        <v>0</v>
      </c>
      <c r="R13" s="744"/>
      <c r="S13" s="745"/>
      <c r="T13" s="63"/>
      <c r="U13" s="39"/>
      <c r="V13" s="39"/>
      <c r="W13" s="39"/>
    </row>
    <row r="14" spans="1:24" ht="18" customHeight="1" thickBot="1">
      <c r="A14" s="679"/>
      <c r="B14" s="715"/>
      <c r="C14" s="860" t="s">
        <v>494</v>
      </c>
      <c r="D14" s="861"/>
      <c r="E14" s="861"/>
      <c r="F14" s="862"/>
      <c r="G14" s="705">
        <f>G9+G13</f>
        <v>0</v>
      </c>
      <c r="H14" s="706"/>
      <c r="I14" s="707">
        <f>I9+I13</f>
        <v>0</v>
      </c>
      <c r="J14" s="708"/>
      <c r="K14" s="705">
        <f>K9+K13</f>
        <v>0</v>
      </c>
      <c r="L14" s="706"/>
      <c r="M14" s="707">
        <f>M9+M13</f>
        <v>0</v>
      </c>
      <c r="N14" s="708"/>
      <c r="O14" s="705">
        <f>O9+O13</f>
        <v>0</v>
      </c>
      <c r="P14" s="709"/>
      <c r="Q14" s="705">
        <f>Q9+Q13</f>
        <v>0</v>
      </c>
      <c r="R14" s="709"/>
      <c r="S14" s="710"/>
      <c r="T14" s="63"/>
      <c r="U14" s="39"/>
      <c r="V14" s="39"/>
      <c r="W14" s="39"/>
    </row>
    <row r="15" spans="1:24" ht="18" customHeight="1">
      <c r="A15" s="675" t="s">
        <v>495</v>
      </c>
      <c r="B15" s="676"/>
      <c r="C15" s="863" t="s">
        <v>496</v>
      </c>
      <c r="D15" s="864"/>
      <c r="E15" s="864"/>
      <c r="F15" s="865"/>
      <c r="G15" s="700">
        <f>M85</f>
        <v>0</v>
      </c>
      <c r="H15" s="701"/>
      <c r="I15" s="702"/>
      <c r="J15" s="703"/>
      <c r="K15" s="695"/>
      <c r="L15" s="704"/>
      <c r="M15" s="702"/>
      <c r="N15" s="703"/>
      <c r="O15" s="695"/>
      <c r="P15" s="696"/>
      <c r="Q15" s="697">
        <f>SUM(G15:P15)</f>
        <v>0</v>
      </c>
      <c r="R15" s="698"/>
      <c r="S15" s="699"/>
      <c r="T15" s="62"/>
      <c r="U15" s="39"/>
      <c r="V15" s="39"/>
      <c r="W15" s="39"/>
    </row>
    <row r="16" spans="1:24" ht="18" customHeight="1">
      <c r="A16" s="677"/>
      <c r="B16" s="678"/>
      <c r="C16" s="851" t="s">
        <v>497</v>
      </c>
      <c r="D16" s="852"/>
      <c r="E16" s="852"/>
      <c r="F16" s="853"/>
      <c r="G16" s="683"/>
      <c r="H16" s="688"/>
      <c r="I16" s="681"/>
      <c r="J16" s="682"/>
      <c r="K16" s="683"/>
      <c r="L16" s="688"/>
      <c r="M16" s="681"/>
      <c r="N16" s="682"/>
      <c r="O16" s="683"/>
      <c r="P16" s="684"/>
      <c r="Q16" s="685">
        <f>SUM(G16:P16)</f>
        <v>0</v>
      </c>
      <c r="R16" s="686"/>
      <c r="S16" s="687"/>
      <c r="T16" s="62"/>
      <c r="U16" s="39"/>
      <c r="V16" s="39"/>
      <c r="W16" s="39"/>
    </row>
    <row r="17" spans="1:24" ht="18" customHeight="1">
      <c r="A17" s="677"/>
      <c r="B17" s="678"/>
      <c r="C17" s="866" t="s">
        <v>498</v>
      </c>
      <c r="D17" s="867"/>
      <c r="E17" s="867"/>
      <c r="F17" s="868"/>
      <c r="G17" s="683"/>
      <c r="H17" s="688"/>
      <c r="I17" s="681"/>
      <c r="J17" s="682"/>
      <c r="K17" s="683"/>
      <c r="L17" s="688"/>
      <c r="M17" s="681"/>
      <c r="N17" s="682"/>
      <c r="O17" s="683"/>
      <c r="P17" s="684"/>
      <c r="Q17" s="685">
        <f>SUM(G17:P17)</f>
        <v>0</v>
      </c>
      <c r="R17" s="686"/>
      <c r="S17" s="687"/>
      <c r="T17" s="62"/>
      <c r="U17" s="39"/>
      <c r="V17" s="39"/>
      <c r="W17" s="39"/>
    </row>
    <row r="18" spans="1:24" ht="18" customHeight="1">
      <c r="A18" s="677"/>
      <c r="B18" s="678"/>
      <c r="C18" s="866" t="s">
        <v>499</v>
      </c>
      <c r="D18" s="867"/>
      <c r="E18" s="867"/>
      <c r="F18" s="868"/>
      <c r="G18" s="683"/>
      <c r="H18" s="688"/>
      <c r="I18" s="681"/>
      <c r="J18" s="682"/>
      <c r="K18" s="683"/>
      <c r="L18" s="688"/>
      <c r="M18" s="681"/>
      <c r="N18" s="682"/>
      <c r="O18" s="683"/>
      <c r="P18" s="684"/>
      <c r="Q18" s="692">
        <f>SUM(G18:P18)</f>
        <v>0</v>
      </c>
      <c r="R18" s="693"/>
      <c r="S18" s="694"/>
      <c r="T18" s="62"/>
      <c r="U18" s="39"/>
      <c r="V18" s="39"/>
      <c r="W18" s="39"/>
    </row>
    <row r="19" spans="1:24" ht="18" customHeight="1">
      <c r="A19" s="679"/>
      <c r="B19" s="680"/>
      <c r="C19" s="869" t="s">
        <v>500</v>
      </c>
      <c r="D19" s="870"/>
      <c r="E19" s="870"/>
      <c r="F19" s="871"/>
      <c r="G19" s="672">
        <f>G15+G16+G17+G18</f>
        <v>0</v>
      </c>
      <c r="H19" s="673"/>
      <c r="I19" s="673">
        <f>I15+I16+I17+I18</f>
        <v>0</v>
      </c>
      <c r="J19" s="674"/>
      <c r="K19" s="672">
        <f>K15+K16+K17+K18</f>
        <v>0</v>
      </c>
      <c r="L19" s="673"/>
      <c r="M19" s="673">
        <f>M15+M16+M17+M18</f>
        <v>0</v>
      </c>
      <c r="N19" s="674"/>
      <c r="O19" s="658">
        <f>O15+O16+O17+O18</f>
        <v>0</v>
      </c>
      <c r="P19" s="659"/>
      <c r="Q19" s="658">
        <f>SUM(Q15:S18)</f>
        <v>0</v>
      </c>
      <c r="R19" s="659"/>
      <c r="S19" s="660"/>
      <c r="T19" s="62"/>
      <c r="U19" s="39"/>
      <c r="V19" s="39"/>
      <c r="W19" s="39"/>
    </row>
    <row r="20" spans="1:24" ht="18" customHeight="1">
      <c r="A20" s="661" t="s">
        <v>501</v>
      </c>
      <c r="B20" s="662"/>
      <c r="C20" s="662"/>
      <c r="D20" s="662"/>
      <c r="E20" s="662"/>
      <c r="F20" s="198"/>
      <c r="G20" s="663">
        <f>G14+G19</f>
        <v>0</v>
      </c>
      <c r="H20" s="664"/>
      <c r="I20" s="665">
        <f>I14+I19</f>
        <v>0</v>
      </c>
      <c r="J20" s="666"/>
      <c r="K20" s="667">
        <f>K14+K19</f>
        <v>0</v>
      </c>
      <c r="L20" s="668"/>
      <c r="M20" s="668">
        <f>M14+M19</f>
        <v>0</v>
      </c>
      <c r="N20" s="669"/>
      <c r="O20" s="670">
        <f>O14+O19</f>
        <v>0</v>
      </c>
      <c r="P20" s="665"/>
      <c r="Q20" s="670">
        <f>Q14+Q19</f>
        <v>0</v>
      </c>
      <c r="R20" s="665"/>
      <c r="S20" s="671">
        <f>S14+S15+S16+S19</f>
        <v>0</v>
      </c>
      <c r="T20" s="62"/>
      <c r="U20" s="39"/>
      <c r="V20" s="39"/>
      <c r="W20" s="39"/>
    </row>
    <row r="21" spans="1:24" ht="15" customHeight="1">
      <c r="A21" s="842" t="s">
        <v>502</v>
      </c>
      <c r="B21" s="842"/>
      <c r="C21" s="842"/>
      <c r="D21" s="842"/>
      <c r="E21" s="842"/>
      <c r="F21" s="842"/>
      <c r="G21" s="842"/>
      <c r="H21" s="842"/>
      <c r="I21" s="842"/>
      <c r="J21" s="842"/>
      <c r="K21" s="842"/>
      <c r="L21" s="842"/>
      <c r="M21" s="842"/>
      <c r="N21" s="842"/>
      <c r="O21" s="842"/>
      <c r="P21" s="842"/>
      <c r="Q21" s="842"/>
      <c r="R21" s="842"/>
      <c r="S21" s="842"/>
      <c r="T21" s="842"/>
      <c r="U21" s="842"/>
      <c r="V21" s="842"/>
      <c r="W21" s="842"/>
      <c r="X21" s="842"/>
    </row>
    <row r="22" spans="1:24" ht="15" customHeight="1">
      <c r="A22" s="64" t="s">
        <v>503</v>
      </c>
      <c r="B22" s="215"/>
      <c r="C22" s="215"/>
      <c r="D22" s="215"/>
      <c r="E22" s="215"/>
      <c r="F22" s="215"/>
      <c r="G22" s="215"/>
      <c r="H22" s="215"/>
      <c r="I22" s="215"/>
      <c r="J22" s="215"/>
      <c r="K22" s="215"/>
      <c r="L22" s="215"/>
      <c r="M22" s="215"/>
      <c r="N22" s="215"/>
      <c r="O22" s="215"/>
      <c r="P22" s="215"/>
      <c r="Q22" s="215"/>
      <c r="R22" s="215"/>
      <c r="S22" s="215"/>
      <c r="T22" s="215"/>
      <c r="U22" s="215"/>
      <c r="V22" s="215"/>
      <c r="W22" s="215"/>
      <c r="X22" s="215"/>
    </row>
    <row r="23" spans="1:24" ht="15" customHeight="1">
      <c r="A23" s="810" t="s">
        <v>504</v>
      </c>
      <c r="B23" s="810"/>
      <c r="C23" s="810"/>
      <c r="D23" s="810"/>
      <c r="E23" s="810"/>
      <c r="F23" s="810"/>
      <c r="G23" s="810"/>
      <c r="H23" s="810"/>
      <c r="I23" s="810"/>
      <c r="J23" s="810"/>
      <c r="K23" s="810"/>
      <c r="L23" s="810"/>
      <c r="M23" s="810"/>
      <c r="N23" s="810"/>
      <c r="O23" s="810"/>
      <c r="P23" s="810"/>
      <c r="Q23" s="810"/>
      <c r="R23" s="810"/>
      <c r="S23" s="810"/>
      <c r="T23" s="810"/>
      <c r="U23" s="810"/>
      <c r="V23" s="810"/>
      <c r="W23" s="810"/>
      <c r="X23" s="810"/>
    </row>
    <row r="24" spans="1:24" ht="6" customHeight="1">
      <c r="A24" s="214"/>
      <c r="B24" s="214"/>
      <c r="C24" s="214"/>
      <c r="D24" s="214"/>
      <c r="E24" s="214"/>
      <c r="F24" s="214"/>
      <c r="G24" s="214"/>
      <c r="H24" s="214"/>
      <c r="I24" s="214"/>
      <c r="J24" s="214"/>
      <c r="K24" s="214"/>
      <c r="L24" s="214"/>
      <c r="M24" s="214"/>
      <c r="N24" s="214"/>
      <c r="O24" s="214"/>
      <c r="P24" s="214"/>
      <c r="Q24" s="214"/>
      <c r="R24" s="214"/>
      <c r="S24" s="214"/>
      <c r="T24" s="214"/>
      <c r="U24" s="214"/>
      <c r="V24" s="214"/>
      <c r="W24" s="214"/>
      <c r="X24" s="214"/>
    </row>
    <row r="25" spans="1:24" ht="31.5" customHeight="1">
      <c r="A25" s="811" t="s">
        <v>505</v>
      </c>
      <c r="B25" s="812"/>
      <c r="C25" s="689"/>
      <c r="D25" s="690"/>
      <c r="E25" s="690"/>
      <c r="F25" s="690"/>
      <c r="G25" s="690"/>
      <c r="H25" s="690"/>
      <c r="I25" s="691"/>
      <c r="J25" s="652" t="s">
        <v>506</v>
      </c>
      <c r="K25" s="653"/>
      <c r="L25" s="653"/>
      <c r="M25" s="654"/>
      <c r="N25" s="655"/>
      <c r="O25" s="656"/>
      <c r="P25" s="656"/>
      <c r="Q25" s="656"/>
      <c r="R25" s="656"/>
      <c r="S25" s="656"/>
      <c r="T25" s="656"/>
      <c r="U25" s="656"/>
      <c r="V25" s="656"/>
      <c r="W25" s="656"/>
      <c r="X25" s="657"/>
    </row>
    <row r="26" spans="1:24" ht="7.5" customHeight="1">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row>
    <row r="27" spans="1:24" ht="18.75" customHeight="1">
      <c r="A27" s="273" t="s">
        <v>507</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row>
    <row r="28" spans="1:24" ht="16.5" customHeight="1">
      <c r="A28" s="65" t="s">
        <v>508</v>
      </c>
    </row>
    <row r="29" spans="1:24" ht="25.5" customHeight="1">
      <c r="A29" s="628" t="s">
        <v>509</v>
      </c>
      <c r="B29" s="629"/>
      <c r="C29" s="629"/>
      <c r="D29" s="629"/>
      <c r="E29" s="630"/>
      <c r="F29" s="423"/>
      <c r="G29" s="424"/>
      <c r="H29" s="424"/>
      <c r="I29" s="424"/>
      <c r="J29" s="424"/>
      <c r="K29" s="424"/>
      <c r="L29" s="424"/>
      <c r="M29" s="424"/>
      <c r="N29" s="424"/>
      <c r="O29" s="424"/>
      <c r="P29" s="424"/>
      <c r="Q29" s="424"/>
      <c r="R29" s="424"/>
      <c r="S29" s="424"/>
      <c r="T29" s="424"/>
      <c r="U29" s="424"/>
      <c r="V29" s="424"/>
      <c r="W29" s="424"/>
      <c r="X29" s="425"/>
    </row>
    <row r="30" spans="1:24" ht="12" customHeight="1"/>
    <row r="31" spans="1:24" ht="16.5" customHeight="1">
      <c r="A31" s="631" t="s">
        <v>510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row>
    <row r="32" spans="1:24" ht="16.5" customHeight="1">
      <c r="A32" s="632" t="s">
        <v>511</v>
      </c>
      <c r="B32" s="633"/>
      <c r="C32" s="633"/>
      <c r="D32" s="633"/>
      <c r="E32" s="634"/>
      <c r="F32" s="632" t="s">
        <v>512</v>
      </c>
      <c r="G32" s="633"/>
      <c r="H32" s="633"/>
      <c r="I32" s="633"/>
      <c r="J32" s="633"/>
      <c r="K32" s="633"/>
      <c r="L32" s="633"/>
      <c r="M32" s="633"/>
      <c r="N32" s="633"/>
      <c r="O32" s="633"/>
      <c r="P32" s="633"/>
      <c r="Q32" s="633"/>
      <c r="R32" s="647"/>
      <c r="S32" s="641"/>
      <c r="T32" s="642"/>
      <c r="U32" s="216" t="s">
        <v>513</v>
      </c>
      <c r="V32" s="645" t="str">
        <f>IFERROR(ROUND(S32/$Q$13*100,1),"")</f>
        <v/>
      </c>
      <c r="W32" s="646"/>
      <c r="X32" s="166" t="s">
        <v>514</v>
      </c>
    </row>
    <row r="33" spans="1:24" ht="16.5" customHeight="1">
      <c r="A33" s="635"/>
      <c r="B33" s="636"/>
      <c r="C33" s="636"/>
      <c r="D33" s="636"/>
      <c r="E33" s="637"/>
      <c r="F33" s="648" t="s">
        <v>515</v>
      </c>
      <c r="G33" s="649"/>
      <c r="H33" s="649"/>
      <c r="I33" s="649"/>
      <c r="J33" s="649"/>
      <c r="K33" s="649"/>
      <c r="L33" s="649"/>
      <c r="M33" s="649"/>
      <c r="N33" s="649"/>
      <c r="O33" s="649"/>
      <c r="P33" s="649"/>
      <c r="Q33" s="649"/>
      <c r="R33" s="650"/>
      <c r="S33" s="643">
        <f>G11</f>
        <v>0</v>
      </c>
      <c r="T33" s="644"/>
      <c r="U33" s="216" t="s">
        <v>513</v>
      </c>
      <c r="V33" s="645" t="str">
        <f>IFERROR(ROUND(S33/$Q$13*100,1),"")</f>
        <v/>
      </c>
      <c r="W33" s="646"/>
      <c r="X33" s="199" t="s">
        <v>514</v>
      </c>
    </row>
    <row r="34" spans="1:24" ht="16.5" customHeight="1">
      <c r="A34" s="635"/>
      <c r="B34" s="636"/>
      <c r="C34" s="636"/>
      <c r="D34" s="636"/>
      <c r="E34" s="637"/>
      <c r="F34" s="648" t="s">
        <v>516</v>
      </c>
      <c r="G34" s="649"/>
      <c r="H34" s="649"/>
      <c r="I34" s="649"/>
      <c r="J34" s="649"/>
      <c r="K34" s="649"/>
      <c r="L34" s="649"/>
      <c r="M34" s="649"/>
      <c r="N34" s="649"/>
      <c r="O34" s="649"/>
      <c r="P34" s="649"/>
      <c r="Q34" s="649"/>
      <c r="R34" s="650"/>
      <c r="S34" s="641"/>
      <c r="T34" s="642"/>
      <c r="U34" s="216" t="s">
        <v>513</v>
      </c>
      <c r="V34" s="645" t="str">
        <f>IFERROR(ROUND(S34/$Q$13*100,1),"")</f>
        <v/>
      </c>
      <c r="W34" s="646"/>
      <c r="X34" s="166" t="s">
        <v>514</v>
      </c>
    </row>
    <row r="35" spans="1:24" ht="16.5" customHeight="1">
      <c r="A35" s="638"/>
      <c r="B35" s="639"/>
      <c r="C35" s="639"/>
      <c r="D35" s="639"/>
      <c r="E35" s="640"/>
      <c r="F35" s="638" t="s">
        <v>517</v>
      </c>
      <c r="G35" s="639"/>
      <c r="H35" s="639"/>
      <c r="I35" s="639"/>
      <c r="J35" s="639"/>
      <c r="K35" s="639"/>
      <c r="L35" s="639"/>
      <c r="M35" s="639"/>
      <c r="N35" s="639"/>
      <c r="O35" s="639"/>
      <c r="P35" s="639"/>
      <c r="Q35" s="639"/>
      <c r="R35" s="651"/>
      <c r="S35" s="643">
        <f>Q13-(S32+S33+S34)</f>
        <v>0</v>
      </c>
      <c r="T35" s="644"/>
      <c r="U35" s="216" t="s">
        <v>513</v>
      </c>
      <c r="V35" s="645" t="str">
        <f>IFERROR(ROUND(S35/$Q$13*100,1),"")</f>
        <v/>
      </c>
      <c r="W35" s="646"/>
      <c r="X35" s="66" t="s">
        <v>514</v>
      </c>
    </row>
    <row r="36" spans="1:24" ht="9" customHeight="1"/>
    <row r="37" spans="1:24" ht="9" customHeight="1">
      <c r="A37" s="818" t="s">
        <v>602</v>
      </c>
      <c r="B37" s="819"/>
      <c r="C37" s="819"/>
      <c r="D37" s="819"/>
      <c r="E37" s="819"/>
      <c r="F37" s="819"/>
      <c r="G37" s="819"/>
      <c r="H37" s="819"/>
      <c r="I37" s="819"/>
      <c r="J37" s="819"/>
      <c r="K37" s="819"/>
      <c r="L37" s="819"/>
      <c r="M37" s="819"/>
      <c r="N37" s="819"/>
      <c r="O37" s="819"/>
      <c r="P37" s="819"/>
      <c r="Q37" s="819"/>
      <c r="R37" s="819"/>
      <c r="S37" s="819"/>
      <c r="T37" s="819"/>
      <c r="U37" s="819"/>
    </row>
    <row r="38" spans="1:24" ht="27.75" customHeight="1">
      <c r="A38" s="819"/>
      <c r="B38" s="819"/>
      <c r="C38" s="819"/>
      <c r="D38" s="819"/>
      <c r="E38" s="819"/>
      <c r="F38" s="819"/>
      <c r="G38" s="819"/>
      <c r="H38" s="819"/>
      <c r="I38" s="819"/>
      <c r="J38" s="819"/>
      <c r="K38" s="819"/>
      <c r="L38" s="819"/>
      <c r="M38" s="819"/>
      <c r="N38" s="819"/>
      <c r="O38" s="819"/>
      <c r="P38" s="819"/>
      <c r="Q38" s="819"/>
      <c r="R38" s="819"/>
      <c r="S38" s="819"/>
      <c r="T38" s="819"/>
      <c r="U38" s="819"/>
    </row>
    <row r="39" spans="1:24" ht="9" customHeight="1">
      <c r="A39" s="300" t="s">
        <v>518</v>
      </c>
      <c r="B39" s="300"/>
      <c r="C39" s="300"/>
      <c r="D39" s="300"/>
      <c r="E39" s="300"/>
      <c r="F39" s="300"/>
    </row>
    <row r="40" spans="1:24" ht="9" customHeight="1">
      <c r="A40" s="300"/>
      <c r="B40" s="300"/>
      <c r="C40" s="300"/>
      <c r="D40" s="300"/>
      <c r="E40" s="300"/>
      <c r="F40" s="300"/>
    </row>
    <row r="41" spans="1:24" ht="9" customHeight="1">
      <c r="A41" s="820" t="s">
        <v>519</v>
      </c>
      <c r="B41" s="821"/>
      <c r="C41" s="821"/>
      <c r="D41" s="822"/>
      <c r="E41" s="261"/>
      <c r="F41" s="262"/>
      <c r="G41" s="262"/>
      <c r="H41" s="262"/>
      <c r="I41" s="262"/>
      <c r="J41" s="831" t="s">
        <v>520</v>
      </c>
      <c r="K41" s="831"/>
      <c r="L41" s="831"/>
      <c r="M41" s="297"/>
      <c r="N41" s="278"/>
      <c r="O41" s="278"/>
      <c r="P41" s="278"/>
      <c r="Q41" s="278"/>
      <c r="R41" s="278"/>
      <c r="S41" s="278"/>
      <c r="T41" s="278"/>
      <c r="U41" s="279"/>
    </row>
    <row r="42" spans="1:24" ht="9" customHeight="1">
      <c r="A42" s="823"/>
      <c r="B42" s="824"/>
      <c r="C42" s="824"/>
      <c r="D42" s="825"/>
      <c r="E42" s="829"/>
      <c r="F42" s="830"/>
      <c r="G42" s="830"/>
      <c r="H42" s="830"/>
      <c r="I42" s="830"/>
      <c r="J42" s="831"/>
      <c r="K42" s="831"/>
      <c r="L42" s="831"/>
      <c r="M42" s="302"/>
      <c r="N42" s="280"/>
      <c r="O42" s="280"/>
      <c r="P42" s="280"/>
      <c r="Q42" s="280"/>
      <c r="R42" s="280"/>
      <c r="S42" s="280"/>
      <c r="T42" s="280"/>
      <c r="U42" s="281"/>
    </row>
    <row r="43" spans="1:24" ht="9" customHeight="1">
      <c r="A43" s="826"/>
      <c r="B43" s="827"/>
      <c r="C43" s="827"/>
      <c r="D43" s="828"/>
      <c r="E43" s="264"/>
      <c r="F43" s="265"/>
      <c r="G43" s="265"/>
      <c r="H43" s="265"/>
      <c r="I43" s="265"/>
      <c r="J43" s="831"/>
      <c r="K43" s="831"/>
      <c r="L43" s="831"/>
      <c r="M43" s="298"/>
      <c r="N43" s="282"/>
      <c r="O43" s="282"/>
      <c r="P43" s="282"/>
      <c r="Q43" s="282"/>
      <c r="R43" s="282"/>
      <c r="S43" s="282"/>
      <c r="T43" s="282"/>
      <c r="U43" s="283"/>
    </row>
    <row r="44" spans="1:24" ht="9" customHeight="1">
      <c r="A44" s="820" t="s">
        <v>521</v>
      </c>
      <c r="B44" s="821"/>
      <c r="C44" s="821"/>
      <c r="D44" s="822"/>
      <c r="E44" s="297"/>
      <c r="F44" s="278"/>
      <c r="G44" s="278"/>
      <c r="H44" s="278"/>
      <c r="I44" s="278"/>
      <c r="J44" s="278"/>
      <c r="K44" s="278"/>
      <c r="L44" s="278"/>
      <c r="M44" s="278"/>
      <c r="N44" s="278"/>
      <c r="O44" s="278"/>
      <c r="P44" s="278"/>
      <c r="Q44" s="278"/>
      <c r="R44" s="278"/>
      <c r="S44" s="278"/>
      <c r="T44" s="278"/>
      <c r="U44" s="279"/>
    </row>
    <row r="45" spans="1:24" ht="9" customHeight="1">
      <c r="A45" s="823"/>
      <c r="B45" s="824"/>
      <c r="C45" s="824"/>
      <c r="D45" s="825"/>
      <c r="E45" s="302"/>
      <c r="F45" s="280"/>
      <c r="G45" s="280"/>
      <c r="H45" s="280"/>
      <c r="I45" s="280"/>
      <c r="J45" s="280"/>
      <c r="K45" s="280"/>
      <c r="L45" s="280"/>
      <c r="M45" s="280"/>
      <c r="N45" s="280"/>
      <c r="O45" s="280"/>
      <c r="P45" s="280"/>
      <c r="Q45" s="280"/>
      <c r="R45" s="280"/>
      <c r="S45" s="280"/>
      <c r="T45" s="280"/>
      <c r="U45" s="281"/>
    </row>
    <row r="46" spans="1:24" ht="9" customHeight="1">
      <c r="A46" s="826"/>
      <c r="B46" s="827"/>
      <c r="C46" s="827"/>
      <c r="D46" s="828"/>
      <c r="E46" s="298"/>
      <c r="F46" s="282"/>
      <c r="G46" s="282"/>
      <c r="H46" s="282"/>
      <c r="I46" s="282"/>
      <c r="J46" s="282"/>
      <c r="K46" s="282"/>
      <c r="L46" s="282"/>
      <c r="M46" s="282"/>
      <c r="N46" s="282"/>
      <c r="O46" s="282"/>
      <c r="P46" s="282"/>
      <c r="Q46" s="282"/>
      <c r="R46" s="282"/>
      <c r="S46" s="282"/>
      <c r="T46" s="282"/>
      <c r="U46" s="283"/>
    </row>
    <row r="47" spans="1:24" ht="9" customHeight="1">
      <c r="A47" s="308" t="s">
        <v>522</v>
      </c>
      <c r="B47" s="308"/>
      <c r="C47" s="308"/>
      <c r="D47" s="308"/>
      <c r="E47" s="297"/>
      <c r="F47" s="278"/>
      <c r="G47" s="278"/>
      <c r="H47" s="278"/>
      <c r="I47" s="278"/>
      <c r="J47" s="278"/>
      <c r="K47" s="278"/>
      <c r="L47" s="278"/>
      <c r="M47" s="278"/>
      <c r="N47" s="278"/>
      <c r="O47" s="278"/>
      <c r="P47" s="278"/>
      <c r="Q47" s="278"/>
      <c r="R47" s="278"/>
      <c r="S47" s="278"/>
      <c r="T47" s="278"/>
      <c r="U47" s="279"/>
    </row>
    <row r="48" spans="1:24" ht="9" customHeight="1">
      <c r="A48" s="308"/>
      <c r="B48" s="308"/>
      <c r="C48" s="308"/>
      <c r="D48" s="308"/>
      <c r="E48" s="302"/>
      <c r="F48" s="280"/>
      <c r="G48" s="280"/>
      <c r="H48" s="280"/>
      <c r="I48" s="280"/>
      <c r="J48" s="280"/>
      <c r="K48" s="280"/>
      <c r="L48" s="280"/>
      <c r="M48" s="280"/>
      <c r="N48" s="280"/>
      <c r="O48" s="280"/>
      <c r="P48" s="280"/>
      <c r="Q48" s="280"/>
      <c r="R48" s="280"/>
      <c r="S48" s="280"/>
      <c r="T48" s="280"/>
      <c r="U48" s="281"/>
    </row>
    <row r="49" spans="1:21" ht="9" customHeight="1">
      <c r="A49" s="308"/>
      <c r="B49" s="308"/>
      <c r="C49" s="308"/>
      <c r="D49" s="308"/>
      <c r="E49" s="298"/>
      <c r="F49" s="282"/>
      <c r="G49" s="282"/>
      <c r="H49" s="282"/>
      <c r="I49" s="282"/>
      <c r="J49" s="282"/>
      <c r="K49" s="282"/>
      <c r="L49" s="282"/>
      <c r="M49" s="282"/>
      <c r="N49" s="282"/>
      <c r="O49" s="282"/>
      <c r="P49" s="282"/>
      <c r="Q49" s="282"/>
      <c r="R49" s="282"/>
      <c r="S49" s="282"/>
      <c r="T49" s="282"/>
      <c r="U49" s="283"/>
    </row>
    <row r="50" spans="1:21" ht="9" customHeight="1">
      <c r="A50" s="207"/>
      <c r="B50" s="207"/>
      <c r="C50" s="207"/>
      <c r="D50" s="207"/>
      <c r="E50" s="68"/>
      <c r="F50" s="68"/>
      <c r="G50" s="68"/>
      <c r="H50" s="68"/>
      <c r="I50" s="68"/>
      <c r="J50" s="68"/>
      <c r="K50" s="68"/>
      <c r="L50" s="68"/>
      <c r="M50" s="68"/>
      <c r="N50" s="68"/>
      <c r="O50" s="68"/>
      <c r="P50" s="68"/>
      <c r="Q50" s="68"/>
      <c r="R50" s="68"/>
    </row>
    <row r="51" spans="1:21" ht="9" customHeight="1">
      <c r="A51" s="300" t="s">
        <v>523</v>
      </c>
      <c r="B51" s="300"/>
      <c r="C51" s="300"/>
      <c r="D51" s="300"/>
      <c r="E51" s="300"/>
      <c r="F51" s="300"/>
      <c r="G51" s="300"/>
      <c r="H51" s="300"/>
      <c r="I51" s="300"/>
    </row>
    <row r="52" spans="1:21" ht="9" customHeight="1">
      <c r="A52" s="300"/>
      <c r="B52" s="300"/>
      <c r="C52" s="300"/>
      <c r="D52" s="300"/>
      <c r="E52" s="300"/>
      <c r="F52" s="300"/>
      <c r="G52" s="300"/>
      <c r="H52" s="300"/>
      <c r="I52" s="300"/>
    </row>
    <row r="53" spans="1:21" ht="9" customHeight="1">
      <c r="A53" s="832" t="s">
        <v>524</v>
      </c>
      <c r="B53" s="832"/>
      <c r="C53" s="832"/>
      <c r="D53" s="832"/>
      <c r="E53" s="297"/>
      <c r="F53" s="278"/>
      <c r="G53" s="278"/>
      <c r="H53" s="278"/>
      <c r="I53" s="278"/>
      <c r="J53" s="278"/>
      <c r="K53" s="278"/>
      <c r="L53" s="278"/>
      <c r="M53" s="278"/>
      <c r="N53" s="278"/>
      <c r="O53" s="278"/>
      <c r="P53" s="278"/>
      <c r="Q53" s="278"/>
      <c r="R53" s="278"/>
      <c r="S53" s="278"/>
      <c r="T53" s="278"/>
      <c r="U53" s="279"/>
    </row>
    <row r="54" spans="1:21" ht="9" customHeight="1">
      <c r="A54" s="832"/>
      <c r="B54" s="832"/>
      <c r="C54" s="832"/>
      <c r="D54" s="832"/>
      <c r="E54" s="302"/>
      <c r="F54" s="280"/>
      <c r="G54" s="280"/>
      <c r="H54" s="280"/>
      <c r="I54" s="280"/>
      <c r="J54" s="280"/>
      <c r="K54" s="280"/>
      <c r="L54" s="280"/>
      <c r="M54" s="280"/>
      <c r="N54" s="280"/>
      <c r="O54" s="280"/>
      <c r="P54" s="280"/>
      <c r="Q54" s="280"/>
      <c r="R54" s="280"/>
      <c r="S54" s="280"/>
      <c r="T54" s="280"/>
      <c r="U54" s="281"/>
    </row>
    <row r="55" spans="1:21" ht="9" customHeight="1">
      <c r="A55" s="832"/>
      <c r="B55" s="832"/>
      <c r="C55" s="832"/>
      <c r="D55" s="832"/>
      <c r="E55" s="298"/>
      <c r="F55" s="282"/>
      <c r="G55" s="282"/>
      <c r="H55" s="282"/>
      <c r="I55" s="282"/>
      <c r="J55" s="282"/>
      <c r="K55" s="282"/>
      <c r="L55" s="282"/>
      <c r="M55" s="282"/>
      <c r="N55" s="282"/>
      <c r="O55" s="282"/>
      <c r="P55" s="282"/>
      <c r="Q55" s="282"/>
      <c r="R55" s="282"/>
      <c r="S55" s="282"/>
      <c r="T55" s="282"/>
      <c r="U55" s="283"/>
    </row>
    <row r="56" spans="1:21" ht="9" customHeight="1">
      <c r="A56" s="832" t="s">
        <v>525</v>
      </c>
      <c r="B56" s="832"/>
      <c r="C56" s="832"/>
      <c r="D56" s="832"/>
      <c r="E56" s="297"/>
      <c r="F56" s="278"/>
      <c r="G56" s="278"/>
      <c r="H56" s="278"/>
      <c r="I56" s="278"/>
      <c r="J56" s="278"/>
      <c r="K56" s="278"/>
      <c r="L56" s="278"/>
      <c r="M56" s="278"/>
      <c r="N56" s="278"/>
      <c r="O56" s="278"/>
      <c r="P56" s="278"/>
      <c r="Q56" s="278"/>
      <c r="R56" s="278"/>
      <c r="S56" s="278"/>
      <c r="T56" s="278"/>
      <c r="U56" s="279"/>
    </row>
    <row r="57" spans="1:21" ht="9" customHeight="1">
      <c r="A57" s="832"/>
      <c r="B57" s="832"/>
      <c r="C57" s="832"/>
      <c r="D57" s="832"/>
      <c r="E57" s="302"/>
      <c r="F57" s="280"/>
      <c r="G57" s="280"/>
      <c r="H57" s="280"/>
      <c r="I57" s="280"/>
      <c r="J57" s="280"/>
      <c r="K57" s="280"/>
      <c r="L57" s="280"/>
      <c r="M57" s="280"/>
      <c r="N57" s="280"/>
      <c r="O57" s="280"/>
      <c r="P57" s="280"/>
      <c r="Q57" s="280"/>
      <c r="R57" s="280"/>
      <c r="S57" s="280"/>
      <c r="T57" s="280"/>
      <c r="U57" s="281"/>
    </row>
    <row r="58" spans="1:21" ht="9" customHeight="1">
      <c r="A58" s="832"/>
      <c r="B58" s="832"/>
      <c r="C58" s="832"/>
      <c r="D58" s="832"/>
      <c r="E58" s="298"/>
      <c r="F58" s="282"/>
      <c r="G58" s="282"/>
      <c r="H58" s="282"/>
      <c r="I58" s="282"/>
      <c r="J58" s="282"/>
      <c r="K58" s="282"/>
      <c r="L58" s="282"/>
      <c r="M58" s="282"/>
      <c r="N58" s="282"/>
      <c r="O58" s="282"/>
      <c r="P58" s="282"/>
      <c r="Q58" s="282"/>
      <c r="R58" s="282"/>
      <c r="S58" s="282"/>
      <c r="T58" s="282"/>
      <c r="U58" s="283"/>
    </row>
    <row r="59" spans="1:21" ht="9" customHeight="1"/>
    <row r="60" spans="1:21" s="3" customFormat="1" ht="21" customHeight="1">
      <c r="A60" s="29" t="s">
        <v>526</v>
      </c>
      <c r="N60" s="26"/>
    </row>
    <row r="61" spans="1:21" s="3" customFormat="1" ht="21" customHeight="1">
      <c r="A61" s="29" t="s">
        <v>527</v>
      </c>
      <c r="N61" s="26"/>
    </row>
    <row r="62" spans="1:21" s="3" customFormat="1" ht="22.5" customHeight="1">
      <c r="A62" s="607" t="s">
        <v>528</v>
      </c>
      <c r="B62" s="608"/>
      <c r="C62" s="609" t="s">
        <v>529</v>
      </c>
      <c r="D62" s="610"/>
      <c r="E62" s="610"/>
      <c r="F62" s="610"/>
      <c r="G62" s="611"/>
      <c r="H62" s="609" t="s">
        <v>530</v>
      </c>
      <c r="I62" s="610"/>
      <c r="J62" s="610"/>
      <c r="K62" s="610"/>
      <c r="L62" s="611"/>
      <c r="M62" s="608" t="s">
        <v>531</v>
      </c>
      <c r="N62" s="608"/>
      <c r="O62" s="612"/>
    </row>
    <row r="63" spans="1:21" s="3" customFormat="1" ht="27" customHeight="1">
      <c r="A63" s="618">
        <v>1</v>
      </c>
      <c r="B63" s="619"/>
      <c r="C63" s="613"/>
      <c r="D63" s="614"/>
      <c r="E63" s="614"/>
      <c r="F63" s="614"/>
      <c r="G63" s="615"/>
      <c r="H63" s="613"/>
      <c r="I63" s="614"/>
      <c r="J63" s="614"/>
      <c r="K63" s="614"/>
      <c r="L63" s="615"/>
      <c r="M63" s="616"/>
      <c r="N63" s="617"/>
      <c r="O63" s="167" t="s">
        <v>513</v>
      </c>
    </row>
    <row r="64" spans="1:21" s="3" customFormat="1" ht="27" customHeight="1">
      <c r="A64" s="625">
        <v>2</v>
      </c>
      <c r="B64" s="626"/>
      <c r="C64" s="620"/>
      <c r="D64" s="621"/>
      <c r="E64" s="621"/>
      <c r="F64" s="621"/>
      <c r="G64" s="622"/>
      <c r="H64" s="620"/>
      <c r="I64" s="621"/>
      <c r="J64" s="621"/>
      <c r="K64" s="621"/>
      <c r="L64" s="622"/>
      <c r="M64" s="623"/>
      <c r="N64" s="624"/>
      <c r="O64" s="69" t="s">
        <v>513</v>
      </c>
    </row>
    <row r="65" spans="1:16" s="3" customFormat="1" ht="27" customHeight="1">
      <c r="A65" s="779">
        <v>3</v>
      </c>
      <c r="B65" s="780"/>
      <c r="C65" s="620"/>
      <c r="D65" s="621"/>
      <c r="E65" s="621"/>
      <c r="F65" s="621"/>
      <c r="G65" s="622"/>
      <c r="H65" s="620"/>
      <c r="I65" s="621"/>
      <c r="J65" s="621"/>
      <c r="K65" s="621"/>
      <c r="L65" s="622"/>
      <c r="M65" s="623"/>
      <c r="N65" s="624"/>
      <c r="O65" s="69" t="s">
        <v>513</v>
      </c>
    </row>
    <row r="66" spans="1:16" s="3" customFormat="1" ht="27" customHeight="1">
      <c r="A66" s="779">
        <v>4</v>
      </c>
      <c r="B66" s="780"/>
      <c r="C66" s="620"/>
      <c r="D66" s="621"/>
      <c r="E66" s="621"/>
      <c r="F66" s="621"/>
      <c r="G66" s="622"/>
      <c r="H66" s="620"/>
      <c r="I66" s="621"/>
      <c r="J66" s="621"/>
      <c r="K66" s="621"/>
      <c r="L66" s="622"/>
      <c r="M66" s="623"/>
      <c r="N66" s="624"/>
      <c r="O66" s="69" t="s">
        <v>513</v>
      </c>
    </row>
    <row r="67" spans="1:16" s="3" customFormat="1" ht="27" customHeight="1">
      <c r="A67" s="779">
        <v>5</v>
      </c>
      <c r="B67" s="780"/>
      <c r="C67" s="620"/>
      <c r="D67" s="621"/>
      <c r="E67" s="621"/>
      <c r="F67" s="621"/>
      <c r="G67" s="622"/>
      <c r="H67" s="620"/>
      <c r="I67" s="621"/>
      <c r="J67" s="621"/>
      <c r="K67" s="621"/>
      <c r="L67" s="622"/>
      <c r="M67" s="623"/>
      <c r="N67" s="624"/>
      <c r="O67" s="69" t="s">
        <v>513</v>
      </c>
    </row>
    <row r="68" spans="1:16" s="3" customFormat="1" ht="27" customHeight="1">
      <c r="A68" s="779">
        <v>6</v>
      </c>
      <c r="B68" s="780"/>
      <c r="C68" s="620"/>
      <c r="D68" s="621"/>
      <c r="E68" s="621"/>
      <c r="F68" s="621"/>
      <c r="G68" s="622"/>
      <c r="H68" s="620"/>
      <c r="I68" s="621"/>
      <c r="J68" s="621"/>
      <c r="K68" s="621"/>
      <c r="L68" s="622"/>
      <c r="M68" s="623"/>
      <c r="N68" s="624"/>
      <c r="O68" s="69" t="s">
        <v>513</v>
      </c>
    </row>
    <row r="69" spans="1:16" s="3" customFormat="1" ht="27" customHeight="1">
      <c r="A69" s="779">
        <v>7</v>
      </c>
      <c r="B69" s="780"/>
      <c r="C69" s="620"/>
      <c r="D69" s="621"/>
      <c r="E69" s="621"/>
      <c r="F69" s="621"/>
      <c r="G69" s="622"/>
      <c r="H69" s="620"/>
      <c r="I69" s="621"/>
      <c r="J69" s="621"/>
      <c r="K69" s="621"/>
      <c r="L69" s="622"/>
      <c r="M69" s="623"/>
      <c r="N69" s="624"/>
      <c r="O69" s="69" t="s">
        <v>513</v>
      </c>
    </row>
    <row r="70" spans="1:16" s="3" customFormat="1" ht="27" customHeight="1">
      <c r="A70" s="779">
        <v>8</v>
      </c>
      <c r="B70" s="780"/>
      <c r="C70" s="620"/>
      <c r="D70" s="621"/>
      <c r="E70" s="621"/>
      <c r="F70" s="621"/>
      <c r="G70" s="622"/>
      <c r="H70" s="620"/>
      <c r="I70" s="621"/>
      <c r="J70" s="621"/>
      <c r="K70" s="621"/>
      <c r="L70" s="622"/>
      <c r="M70" s="623"/>
      <c r="N70" s="624"/>
      <c r="O70" s="69" t="s">
        <v>513</v>
      </c>
    </row>
    <row r="71" spans="1:16" s="3" customFormat="1" ht="27" customHeight="1">
      <c r="A71" s="779">
        <v>9</v>
      </c>
      <c r="B71" s="780"/>
      <c r="C71" s="620"/>
      <c r="D71" s="621"/>
      <c r="E71" s="621"/>
      <c r="F71" s="621"/>
      <c r="G71" s="622"/>
      <c r="H71" s="620"/>
      <c r="I71" s="621"/>
      <c r="J71" s="621"/>
      <c r="K71" s="621"/>
      <c r="L71" s="622"/>
      <c r="M71" s="623"/>
      <c r="N71" s="624"/>
      <c r="O71" s="69" t="s">
        <v>513</v>
      </c>
    </row>
    <row r="72" spans="1:16" s="3" customFormat="1" ht="27" customHeight="1">
      <c r="A72" s="781">
        <v>10</v>
      </c>
      <c r="B72" s="782"/>
      <c r="C72" s="783"/>
      <c r="D72" s="784"/>
      <c r="E72" s="784"/>
      <c r="F72" s="784"/>
      <c r="G72" s="785"/>
      <c r="H72" s="786"/>
      <c r="I72" s="787"/>
      <c r="J72" s="787"/>
      <c r="K72" s="787"/>
      <c r="L72" s="788"/>
      <c r="M72" s="789"/>
      <c r="N72" s="790"/>
      <c r="O72" s="31" t="s">
        <v>513</v>
      </c>
    </row>
    <row r="73" spans="1:16" s="3" customFormat="1" ht="27" customHeight="1">
      <c r="A73" s="791" t="s">
        <v>532</v>
      </c>
      <c r="B73" s="792"/>
      <c r="C73" s="793" t="s">
        <v>529</v>
      </c>
      <c r="D73" s="794"/>
      <c r="E73" s="794"/>
      <c r="F73" s="794"/>
      <c r="G73" s="795"/>
      <c r="H73" s="796" t="s">
        <v>530</v>
      </c>
      <c r="I73" s="797"/>
      <c r="J73" s="797"/>
      <c r="K73" s="797"/>
      <c r="L73" s="792"/>
      <c r="M73" s="796" t="s">
        <v>531</v>
      </c>
      <c r="N73" s="797"/>
      <c r="O73" s="798"/>
      <c r="P73" s="70"/>
    </row>
    <row r="74" spans="1:16" s="3" customFormat="1" ht="27" customHeight="1">
      <c r="A74" s="813">
        <v>1</v>
      </c>
      <c r="B74" s="814"/>
      <c r="C74" s="620"/>
      <c r="D74" s="621"/>
      <c r="E74" s="621"/>
      <c r="F74" s="621"/>
      <c r="G74" s="622"/>
      <c r="H74" s="620"/>
      <c r="I74" s="621"/>
      <c r="J74" s="621"/>
      <c r="K74" s="621"/>
      <c r="L74" s="622"/>
      <c r="M74" s="815"/>
      <c r="N74" s="816"/>
      <c r="O74" s="71" t="s">
        <v>513</v>
      </c>
    </row>
    <row r="75" spans="1:16" s="3" customFormat="1" ht="27" customHeight="1">
      <c r="A75" s="802">
        <v>2</v>
      </c>
      <c r="B75" s="803"/>
      <c r="C75" s="620"/>
      <c r="D75" s="621"/>
      <c r="E75" s="621"/>
      <c r="F75" s="621"/>
      <c r="G75" s="622"/>
      <c r="H75" s="620"/>
      <c r="I75" s="621"/>
      <c r="J75" s="621"/>
      <c r="K75" s="621"/>
      <c r="L75" s="622"/>
      <c r="M75" s="623"/>
      <c r="N75" s="624"/>
      <c r="O75" s="69" t="s">
        <v>513</v>
      </c>
    </row>
    <row r="76" spans="1:16" s="3" customFormat="1" ht="27" customHeight="1">
      <c r="A76" s="817">
        <v>3</v>
      </c>
      <c r="B76" s="626"/>
      <c r="C76" s="620"/>
      <c r="D76" s="621"/>
      <c r="E76" s="621"/>
      <c r="F76" s="621"/>
      <c r="G76" s="622"/>
      <c r="H76" s="620"/>
      <c r="I76" s="621"/>
      <c r="J76" s="621"/>
      <c r="K76" s="621"/>
      <c r="L76" s="622"/>
      <c r="M76" s="623"/>
      <c r="N76" s="624"/>
      <c r="O76" s="69" t="s">
        <v>513</v>
      </c>
    </row>
    <row r="77" spans="1:16" s="3" customFormat="1" ht="27" customHeight="1">
      <c r="A77" s="625">
        <v>4</v>
      </c>
      <c r="B77" s="626"/>
      <c r="C77" s="620"/>
      <c r="D77" s="621"/>
      <c r="E77" s="621"/>
      <c r="F77" s="621"/>
      <c r="G77" s="622"/>
      <c r="H77" s="620"/>
      <c r="I77" s="621"/>
      <c r="J77" s="621"/>
      <c r="K77" s="621"/>
      <c r="L77" s="622"/>
      <c r="M77" s="623"/>
      <c r="N77" s="624"/>
      <c r="O77" s="69" t="s">
        <v>513</v>
      </c>
    </row>
    <row r="78" spans="1:16" s="3" customFormat="1" ht="27" customHeight="1">
      <c r="A78" s="625">
        <v>5</v>
      </c>
      <c r="B78" s="626"/>
      <c r="C78" s="620"/>
      <c r="D78" s="621"/>
      <c r="E78" s="621"/>
      <c r="F78" s="621"/>
      <c r="G78" s="622"/>
      <c r="H78" s="620"/>
      <c r="I78" s="621"/>
      <c r="J78" s="621"/>
      <c r="K78" s="621"/>
      <c r="L78" s="622"/>
      <c r="M78" s="623"/>
      <c r="N78" s="624"/>
      <c r="O78" s="69" t="s">
        <v>513</v>
      </c>
    </row>
    <row r="79" spans="1:16" s="3" customFormat="1" ht="27" customHeight="1">
      <c r="A79" s="625">
        <v>6</v>
      </c>
      <c r="B79" s="626"/>
      <c r="C79" s="620"/>
      <c r="D79" s="621"/>
      <c r="E79" s="621"/>
      <c r="F79" s="621"/>
      <c r="G79" s="622"/>
      <c r="H79" s="620"/>
      <c r="I79" s="621"/>
      <c r="J79" s="621"/>
      <c r="K79" s="621"/>
      <c r="L79" s="622"/>
      <c r="M79" s="623"/>
      <c r="N79" s="624"/>
      <c r="O79" s="69" t="s">
        <v>513</v>
      </c>
    </row>
    <row r="80" spans="1:16" s="3" customFormat="1" ht="27" customHeight="1">
      <c r="A80" s="625">
        <v>7</v>
      </c>
      <c r="B80" s="626"/>
      <c r="C80" s="620"/>
      <c r="D80" s="621"/>
      <c r="E80" s="621"/>
      <c r="F80" s="621"/>
      <c r="G80" s="622"/>
      <c r="H80" s="620"/>
      <c r="I80" s="621"/>
      <c r="J80" s="621"/>
      <c r="K80" s="621"/>
      <c r="L80" s="622"/>
      <c r="M80" s="623"/>
      <c r="N80" s="624"/>
      <c r="O80" s="69" t="s">
        <v>513</v>
      </c>
    </row>
    <row r="81" spans="1:15" s="3" customFormat="1" ht="27" customHeight="1">
      <c r="A81" s="779">
        <v>8</v>
      </c>
      <c r="B81" s="780"/>
      <c r="C81" s="620"/>
      <c r="D81" s="621"/>
      <c r="E81" s="621"/>
      <c r="F81" s="621"/>
      <c r="G81" s="622"/>
      <c r="H81" s="620"/>
      <c r="I81" s="621"/>
      <c r="J81" s="621"/>
      <c r="K81" s="621"/>
      <c r="L81" s="622"/>
      <c r="M81" s="623"/>
      <c r="N81" s="624"/>
      <c r="O81" s="69" t="s">
        <v>513</v>
      </c>
    </row>
    <row r="82" spans="1:15" s="3" customFormat="1" ht="27" customHeight="1">
      <c r="A82" s="802">
        <v>9</v>
      </c>
      <c r="B82" s="803"/>
      <c r="C82" s="620"/>
      <c r="D82" s="621"/>
      <c r="E82" s="621"/>
      <c r="F82" s="621"/>
      <c r="G82" s="622"/>
      <c r="H82" s="620"/>
      <c r="I82" s="621"/>
      <c r="J82" s="621"/>
      <c r="K82" s="621"/>
      <c r="L82" s="622"/>
      <c r="M82" s="623"/>
      <c r="N82" s="624"/>
      <c r="O82" s="69" t="s">
        <v>513</v>
      </c>
    </row>
    <row r="83" spans="1:15" s="3" customFormat="1" ht="27" customHeight="1">
      <c r="A83" s="781">
        <v>10</v>
      </c>
      <c r="B83" s="782"/>
      <c r="C83" s="783"/>
      <c r="D83" s="784"/>
      <c r="E83" s="784"/>
      <c r="F83" s="784"/>
      <c r="G83" s="785"/>
      <c r="H83" s="783"/>
      <c r="I83" s="784"/>
      <c r="J83" s="784"/>
      <c r="K83" s="784"/>
      <c r="L83" s="785"/>
      <c r="M83" s="804"/>
      <c r="N83" s="805"/>
      <c r="O83" s="72" t="s">
        <v>513</v>
      </c>
    </row>
    <row r="84" spans="1:15" s="3" customFormat="1" ht="30" customHeight="1">
      <c r="A84" s="806" t="s">
        <v>533</v>
      </c>
      <c r="B84" s="559"/>
      <c r="C84" s="559"/>
      <c r="D84" s="559"/>
      <c r="E84" s="559"/>
      <c r="F84" s="559"/>
      <c r="G84" s="559"/>
      <c r="H84" s="559"/>
      <c r="I84" s="559"/>
      <c r="J84" s="559"/>
      <c r="K84" s="559"/>
      <c r="L84" s="807"/>
      <c r="M84" s="808">
        <f>SUM(M63:N72)</f>
        <v>0</v>
      </c>
      <c r="N84" s="809"/>
      <c r="O84" s="168" t="s">
        <v>513</v>
      </c>
    </row>
    <row r="85" spans="1:15" s="3" customFormat="1" ht="30" customHeight="1">
      <c r="A85" s="335" t="s">
        <v>534</v>
      </c>
      <c r="B85" s="336"/>
      <c r="C85" s="336"/>
      <c r="D85" s="336"/>
      <c r="E85" s="336"/>
      <c r="F85" s="336"/>
      <c r="G85" s="336"/>
      <c r="H85" s="336"/>
      <c r="I85" s="336"/>
      <c r="J85" s="336"/>
      <c r="K85" s="336"/>
      <c r="L85" s="799"/>
      <c r="M85" s="800">
        <f>SUM(M74:N83)</f>
        <v>0</v>
      </c>
      <c r="N85" s="801"/>
      <c r="O85" s="73" t="s">
        <v>513</v>
      </c>
    </row>
    <row r="86" spans="1:15" s="3" customFormat="1" ht="21" customHeight="1">
      <c r="A86" s="30" t="s">
        <v>535</v>
      </c>
      <c r="N86" s="26"/>
    </row>
  </sheetData>
  <sheetProtection insertColumns="0" selectLockedCells="1"/>
  <mergeCells count="232">
    <mergeCell ref="A2:D4"/>
    <mergeCell ref="E2:Q4"/>
    <mergeCell ref="R2:T2"/>
    <mergeCell ref="U2:X2"/>
    <mergeCell ref="R3:T4"/>
    <mergeCell ref="U3:X4"/>
    <mergeCell ref="O8:P8"/>
    <mergeCell ref="Q8:S8"/>
    <mergeCell ref="A9:B14"/>
    <mergeCell ref="C9:F9"/>
    <mergeCell ref="G9:H9"/>
    <mergeCell ref="I9:J9"/>
    <mergeCell ref="K9:L9"/>
    <mergeCell ref="M9:N9"/>
    <mergeCell ref="O9:P9"/>
    <mergeCell ref="Q9:S9"/>
    <mergeCell ref="A8:B8"/>
    <mergeCell ref="C8:F8"/>
    <mergeCell ref="G8:H8"/>
    <mergeCell ref="I8:J8"/>
    <mergeCell ref="K8:L8"/>
    <mergeCell ref="M8:N8"/>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6"/>
  <conditionalFormatting sqref="E2:X2 E3:R3 U3:X3 E4:Q4">
    <cfRule type="cellIs" dxfId="70" priority="1" operator="equal">
      <formula>0</formula>
    </cfRule>
  </conditionalFormatting>
  <dataValidations count="5">
    <dataValidation allowBlank="1" showInputMessage="1" showErrorMessage="1" errorTitle="選択してください" error="必須もしくは任意を選択してください。" sqref="A63:B72 A74:B83" xr:uid="{88D417A4-BE5F-4C30-82BB-8D4AE3E6E188}"/>
    <dataValidation type="list" allowBlank="1" showInputMessage="1" showErrorMessage="1" sqref="E41" xr:uid="{E11B491B-575C-45E4-8C16-9823C17DAE7C}">
      <formula1>"貸与,贈与,その他（特定の条件等により贈与されるもの等）"</formula1>
    </dataValidation>
    <dataValidation allowBlank="1" showInputMessage="1" showErrorMessage="1" prompt="受講料に占めるそれぞれの内訳（ベースとなる考え方）を記載。" sqref="S32:T32 S34:T34" xr:uid="{C86ED13F-8917-4A07-A7CC-A8886FEEEB8E}"/>
    <dataValidation allowBlank="1" showInputMessage="1" showErrorMessage="1" prompt="費用の決定にあたり、参考とした例がある場合に記載。（社内基準で定めている場合は、その旨を記載。）" sqref="N25:X25" xr:uid="{E1857EAC-5B37-4590-A8EE-1FF6B0903D70}"/>
    <dataValidation allowBlank="1" showInputMessage="1" showErrorMessage="1" prompt="本様式４．教材費の内訳より自動計算されます" sqref="G15:H15 G11:H11" xr:uid="{6B7E5672-934A-4287-B548-A4C0734D5602}"/>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1D5DA75-4FB3-4FE6-8B69-0B3B83459F16}">
          <x14:formula1>
            <xm:f>リスト!$AO$1:$AO$3</xm:f>
          </x14:formula1>
          <xm:sqref>C25:I25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EB27A-FAB6-4250-8A57-0A39E3C9D788}">
  <dimension ref="A2:Z421"/>
  <sheetViews>
    <sheetView showGridLines="0" view="pageBreakPreview" zoomScaleNormal="100" zoomScaleSheetLayoutView="100" workbookViewId="0"/>
  </sheetViews>
  <sheetFormatPr defaultColWidth="9" defaultRowHeight="13.5" outlineLevelRow="1"/>
  <cols>
    <col min="1" max="1" width="0.875" style="85" customWidth="1"/>
    <col min="2" max="2" width="15.375" style="85" customWidth="1"/>
    <col min="3" max="3" width="16.5" style="85" customWidth="1"/>
    <col min="4" max="4" width="3.875" style="85" customWidth="1"/>
    <col min="5" max="5" width="16.5" style="85" customWidth="1"/>
    <col min="6" max="7" width="15" style="85" customWidth="1"/>
    <col min="8" max="8" width="6.875" style="85" customWidth="1"/>
    <col min="9" max="9" width="4.375" style="85" customWidth="1"/>
    <col min="10" max="10" width="6.875" style="85" customWidth="1"/>
    <col min="11" max="11" width="2.5" style="85" customWidth="1"/>
    <col min="12" max="16384" width="9" style="85"/>
  </cols>
  <sheetData>
    <row r="2" spans="1:26" s="90" customFormat="1" ht="18.75" customHeight="1">
      <c r="A2" s="86"/>
      <c r="B2" s="86"/>
      <c r="C2" s="86"/>
      <c r="D2" s="86"/>
      <c r="E2" s="86"/>
      <c r="F2" s="86"/>
      <c r="G2" s="87"/>
      <c r="H2" s="87"/>
      <c r="I2" s="87"/>
      <c r="J2" s="1009"/>
      <c r="K2" s="1009"/>
      <c r="L2" s="1009"/>
      <c r="M2" s="88"/>
      <c r="N2" s="968"/>
      <c r="O2" s="968"/>
      <c r="P2" s="968"/>
      <c r="Q2" s="968"/>
      <c r="R2" s="89"/>
      <c r="V2" s="88"/>
      <c r="W2" s="88"/>
      <c r="X2" s="88"/>
      <c r="Y2" s="88"/>
      <c r="Z2" s="89"/>
    </row>
    <row r="3" spans="1:26" ht="27.75" customHeight="1">
      <c r="B3" s="997" t="s">
        <v>537</v>
      </c>
      <c r="C3" s="999">
        <f>個票ｰ2002!C4</f>
        <v>0</v>
      </c>
      <c r="D3" s="1000"/>
      <c r="E3" s="1000"/>
      <c r="F3" s="1001"/>
      <c r="G3" s="83" t="s">
        <v>318</v>
      </c>
      <c r="H3" s="879">
        <f>個票ｰ2002!P4</f>
        <v>2002</v>
      </c>
      <c r="I3" s="880"/>
      <c r="J3" s="1005"/>
    </row>
    <row r="4" spans="1:26" ht="27.75" customHeight="1">
      <c r="B4" s="998"/>
      <c r="C4" s="1002"/>
      <c r="D4" s="1003"/>
      <c r="E4" s="1003"/>
      <c r="F4" s="1004"/>
      <c r="G4" s="204" t="s">
        <v>536</v>
      </c>
      <c r="H4" s="1006">
        <f>個票ｰ2002!C5</f>
        <v>0</v>
      </c>
      <c r="I4" s="1007"/>
      <c r="J4" s="1008"/>
    </row>
    <row r="5" spans="1:26" ht="15" customHeight="1"/>
    <row r="6" spans="1:26" ht="15" customHeight="1"/>
    <row r="7" spans="1:26" ht="15" customHeight="1">
      <c r="B7" s="85" t="s">
        <v>538</v>
      </c>
    </row>
    <row r="8" spans="1:26" ht="6.6" customHeight="1" thickBot="1"/>
    <row r="9" spans="1:26" ht="33.75" customHeight="1">
      <c r="B9" s="91" t="s">
        <v>539</v>
      </c>
      <c r="C9" s="955">
        <f>個票ｰ2002!B151</f>
        <v>0</v>
      </c>
      <c r="D9" s="956"/>
      <c r="E9" s="956"/>
      <c r="F9" s="957"/>
      <c r="G9" s="92" t="s">
        <v>540</v>
      </c>
      <c r="H9" s="963">
        <v>1</v>
      </c>
      <c r="I9" s="964"/>
      <c r="J9" s="965"/>
    </row>
    <row r="10" spans="1:26" ht="30" customHeight="1">
      <c r="B10" s="221" t="s">
        <v>541</v>
      </c>
      <c r="C10" s="949" t="s">
        <v>542</v>
      </c>
      <c r="D10" s="950"/>
      <c r="E10" s="950"/>
      <c r="F10" s="950"/>
      <c r="G10" s="950"/>
      <c r="H10" s="950"/>
      <c r="I10" s="950"/>
      <c r="J10" s="951"/>
    </row>
    <row r="11" spans="1:26" ht="30" customHeight="1">
      <c r="B11" s="218" t="s">
        <v>543</v>
      </c>
      <c r="C11" s="945">
        <f>個票ｰ2002!S151</f>
        <v>0</v>
      </c>
      <c r="D11" s="946"/>
      <c r="E11" s="946"/>
      <c r="F11" s="946"/>
      <c r="G11" s="946"/>
      <c r="H11" s="946"/>
      <c r="I11" s="946"/>
      <c r="J11" s="947"/>
    </row>
    <row r="12" spans="1:26" ht="30" customHeight="1">
      <c r="B12" s="219" t="s">
        <v>544</v>
      </c>
      <c r="C12" s="930"/>
      <c r="D12" s="966"/>
      <c r="E12" s="966"/>
      <c r="F12" s="966"/>
      <c r="G12" s="966"/>
      <c r="H12" s="966"/>
      <c r="I12" s="966"/>
      <c r="J12" s="967"/>
    </row>
    <row r="13" spans="1:26" ht="14.25" customHeight="1">
      <c r="B13" s="948" t="s">
        <v>545</v>
      </c>
      <c r="C13" s="912" t="s">
        <v>546</v>
      </c>
      <c r="D13" s="958"/>
      <c r="E13" s="959"/>
      <c r="F13" s="912" t="s">
        <v>547</v>
      </c>
      <c r="G13" s="958"/>
      <c r="H13" s="958"/>
      <c r="I13" s="958"/>
      <c r="J13" s="960"/>
    </row>
    <row r="14" spans="1:26" ht="34.5" customHeight="1">
      <c r="B14" s="948"/>
      <c r="C14" s="74"/>
      <c r="D14" s="201" t="s">
        <v>310</v>
      </c>
      <c r="E14" s="74"/>
      <c r="F14" s="952"/>
      <c r="G14" s="953"/>
      <c r="H14" s="953"/>
      <c r="I14" s="953"/>
      <c r="J14" s="954"/>
    </row>
    <row r="15" spans="1:26" ht="34.5" customHeight="1">
      <c r="B15" s="948"/>
      <c r="C15" s="74"/>
      <c r="D15" s="93" t="s">
        <v>310</v>
      </c>
      <c r="E15" s="74"/>
      <c r="F15" s="904"/>
      <c r="G15" s="961"/>
      <c r="H15" s="961"/>
      <c r="I15" s="961"/>
      <c r="J15" s="962"/>
    </row>
    <row r="16" spans="1:26" ht="34.5" customHeight="1">
      <c r="B16" s="948"/>
      <c r="C16" s="74"/>
      <c r="D16" s="93" t="s">
        <v>310</v>
      </c>
      <c r="E16" s="74"/>
      <c r="F16" s="904"/>
      <c r="G16" s="961"/>
      <c r="H16" s="961"/>
      <c r="I16" s="961"/>
      <c r="J16" s="962"/>
    </row>
    <row r="17" spans="1:26" ht="34.5" customHeight="1">
      <c r="B17" s="948"/>
      <c r="C17" s="74"/>
      <c r="D17" s="93" t="s">
        <v>310</v>
      </c>
      <c r="E17" s="74"/>
      <c r="F17" s="904"/>
      <c r="G17" s="961"/>
      <c r="H17" s="961"/>
      <c r="I17" s="961"/>
      <c r="J17" s="962"/>
    </row>
    <row r="18" spans="1:26" ht="34.5" customHeight="1">
      <c r="B18" s="948"/>
      <c r="C18" s="74"/>
      <c r="D18" s="94" t="s">
        <v>310</v>
      </c>
      <c r="E18" s="74"/>
      <c r="F18" s="969"/>
      <c r="G18" s="970"/>
      <c r="H18" s="970"/>
      <c r="I18" s="970"/>
      <c r="J18" s="971"/>
    </row>
    <row r="19" spans="1:26" ht="15" customHeight="1">
      <c r="B19" s="909" t="s">
        <v>548</v>
      </c>
      <c r="C19" s="912" t="s">
        <v>546</v>
      </c>
      <c r="D19" s="958"/>
      <c r="E19" s="959"/>
      <c r="F19" s="912" t="s">
        <v>549</v>
      </c>
      <c r="G19" s="958"/>
      <c r="H19" s="958"/>
      <c r="I19" s="958"/>
      <c r="J19" s="960"/>
    </row>
    <row r="20" spans="1:26" ht="31.5" customHeight="1">
      <c r="B20" s="889"/>
      <c r="C20" s="75"/>
      <c r="D20" s="95" t="s">
        <v>550</v>
      </c>
      <c r="E20" s="76"/>
      <c r="F20" s="914"/>
      <c r="G20" s="914"/>
      <c r="H20" s="915"/>
      <c r="I20" s="915"/>
      <c r="J20" s="916"/>
    </row>
    <row r="21" spans="1:26" ht="31.5" customHeight="1">
      <c r="B21" s="889"/>
      <c r="C21" s="77"/>
      <c r="D21" s="96" t="s">
        <v>550</v>
      </c>
      <c r="E21" s="78"/>
      <c r="F21" s="903"/>
      <c r="G21" s="903"/>
      <c r="H21" s="904"/>
      <c r="I21" s="904"/>
      <c r="J21" s="905"/>
    </row>
    <row r="22" spans="1:26" ht="31.5" customHeight="1">
      <c r="B22" s="889"/>
      <c r="C22" s="77"/>
      <c r="D22" s="96" t="s">
        <v>550</v>
      </c>
      <c r="E22" s="78"/>
      <c r="F22" s="903"/>
      <c r="G22" s="903"/>
      <c r="H22" s="904"/>
      <c r="I22" s="904"/>
      <c r="J22" s="905"/>
    </row>
    <row r="23" spans="1:26" ht="31.5" customHeight="1">
      <c r="B23" s="889"/>
      <c r="C23" s="77"/>
      <c r="D23" s="96" t="s">
        <v>550</v>
      </c>
      <c r="E23" s="78"/>
      <c r="F23" s="903"/>
      <c r="G23" s="903"/>
      <c r="H23" s="904"/>
      <c r="I23" s="904"/>
      <c r="J23" s="905"/>
    </row>
    <row r="24" spans="1:26" ht="31.5" customHeight="1">
      <c r="B24" s="910"/>
      <c r="C24" s="79"/>
      <c r="D24" s="97" t="s">
        <v>550</v>
      </c>
      <c r="E24" s="80"/>
      <c r="F24" s="938"/>
      <c r="G24" s="938"/>
      <c r="H24" s="939"/>
      <c r="I24" s="939"/>
      <c r="J24" s="940"/>
    </row>
    <row r="25" spans="1:26" ht="15" customHeight="1">
      <c r="B25" s="888" t="s">
        <v>551</v>
      </c>
      <c r="C25" s="891" t="s">
        <v>552</v>
      </c>
      <c r="D25" s="892"/>
      <c r="E25" s="893"/>
      <c r="F25" s="894" t="s">
        <v>553</v>
      </c>
      <c r="G25" s="895"/>
      <c r="H25" s="895"/>
      <c r="I25" s="895"/>
      <c r="J25" s="896"/>
    </row>
    <row r="26" spans="1:26" ht="30" customHeight="1">
      <c r="B26" s="889"/>
      <c r="C26" s="77"/>
      <c r="D26" s="96" t="s">
        <v>550</v>
      </c>
      <c r="E26" s="74"/>
      <c r="F26" s="900"/>
      <c r="G26" s="900"/>
      <c r="H26" s="901"/>
      <c r="I26" s="901"/>
      <c r="J26" s="902"/>
    </row>
    <row r="27" spans="1:26" ht="30" customHeight="1">
      <c r="B27" s="889"/>
      <c r="C27" s="77"/>
      <c r="D27" s="96" t="s">
        <v>550</v>
      </c>
      <c r="E27" s="74"/>
      <c r="F27" s="903"/>
      <c r="G27" s="903"/>
      <c r="H27" s="904"/>
      <c r="I27" s="904"/>
      <c r="J27" s="905"/>
    </row>
    <row r="28" spans="1:26" ht="30" customHeight="1">
      <c r="B28" s="889"/>
      <c r="C28" s="77"/>
      <c r="D28" s="96" t="s">
        <v>550</v>
      </c>
      <c r="E28" s="74"/>
      <c r="F28" s="903"/>
      <c r="G28" s="903"/>
      <c r="H28" s="904"/>
      <c r="I28" s="904"/>
      <c r="J28" s="905"/>
    </row>
    <row r="29" spans="1:26" ht="30" customHeight="1" thickBot="1">
      <c r="B29" s="890"/>
      <c r="C29" s="81"/>
      <c r="D29" s="98" t="s">
        <v>550</v>
      </c>
      <c r="E29" s="82"/>
      <c r="F29" s="906"/>
      <c r="G29" s="906"/>
      <c r="H29" s="907"/>
      <c r="I29" s="907"/>
      <c r="J29" s="908"/>
    </row>
    <row r="30" spans="1:26" s="90" customFormat="1" ht="18.75" customHeight="1" thickBot="1">
      <c r="A30" s="86"/>
      <c r="B30" s="99"/>
      <c r="C30" s="86"/>
      <c r="D30" s="86"/>
      <c r="E30" s="86"/>
      <c r="F30" s="86"/>
      <c r="G30" s="87"/>
      <c r="H30" s="87"/>
      <c r="I30" s="87"/>
      <c r="J30" s="87"/>
      <c r="K30" s="87"/>
      <c r="L30" s="87"/>
      <c r="M30" s="88"/>
      <c r="N30" s="968"/>
      <c r="O30" s="968"/>
      <c r="P30" s="968"/>
      <c r="Q30" s="968"/>
      <c r="R30" s="89"/>
      <c r="V30" s="88"/>
      <c r="W30" s="88"/>
      <c r="X30" s="88"/>
      <c r="Y30" s="88"/>
      <c r="Z30" s="89"/>
    </row>
    <row r="31" spans="1:26" ht="18.75" customHeight="1">
      <c r="B31" s="972" t="s">
        <v>554</v>
      </c>
      <c r="C31" s="974"/>
      <c r="D31" s="975"/>
      <c r="E31" s="975"/>
      <c r="F31" s="975"/>
      <c r="G31" s="975"/>
      <c r="H31" s="975"/>
      <c r="I31" s="975"/>
      <c r="J31" s="976"/>
    </row>
    <row r="32" spans="1:26" ht="18.75" customHeight="1">
      <c r="B32" s="918"/>
      <c r="C32" s="923"/>
      <c r="D32" s="924"/>
      <c r="E32" s="924"/>
      <c r="F32" s="924"/>
      <c r="G32" s="924"/>
      <c r="H32" s="924"/>
      <c r="I32" s="924"/>
      <c r="J32" s="925"/>
    </row>
    <row r="33" spans="2:11" ht="18.75" customHeight="1">
      <c r="B33" s="973"/>
      <c r="C33" s="977"/>
      <c r="D33" s="978"/>
      <c r="E33" s="978"/>
      <c r="F33" s="978"/>
      <c r="G33" s="978"/>
      <c r="H33" s="978"/>
      <c r="I33" s="978"/>
      <c r="J33" s="979"/>
    </row>
    <row r="34" spans="2:11" ht="18.75" customHeight="1">
      <c r="B34" s="917" t="s">
        <v>555</v>
      </c>
      <c r="C34" s="920"/>
      <c r="D34" s="921"/>
      <c r="E34" s="921"/>
      <c r="F34" s="921"/>
      <c r="G34" s="921"/>
      <c r="H34" s="921"/>
      <c r="I34" s="921"/>
      <c r="J34" s="922"/>
    </row>
    <row r="35" spans="2:11" ht="18.75" customHeight="1">
      <c r="B35" s="918"/>
      <c r="C35" s="923"/>
      <c r="D35" s="924"/>
      <c r="E35" s="924"/>
      <c r="F35" s="924"/>
      <c r="G35" s="924"/>
      <c r="H35" s="924"/>
      <c r="I35" s="924"/>
      <c r="J35" s="925"/>
    </row>
    <row r="36" spans="2:11" ht="18.75" customHeight="1" thickBot="1">
      <c r="B36" s="919"/>
      <c r="C36" s="926"/>
      <c r="D36" s="927"/>
      <c r="E36" s="927"/>
      <c r="F36" s="927"/>
      <c r="G36" s="927"/>
      <c r="H36" s="927"/>
      <c r="I36" s="927"/>
      <c r="J36" s="928"/>
    </row>
    <row r="37" spans="2:11" ht="18.75" customHeight="1" thickBot="1">
      <c r="B37" s="100"/>
      <c r="C37" s="101"/>
      <c r="D37" s="101"/>
      <c r="E37" s="101"/>
      <c r="F37" s="101"/>
      <c r="G37" s="101"/>
      <c r="H37" s="101"/>
      <c r="I37" s="101"/>
      <c r="J37" s="101"/>
    </row>
    <row r="38" spans="2:11" ht="18.75" customHeight="1">
      <c r="B38" s="102" t="s">
        <v>556</v>
      </c>
      <c r="C38" s="103"/>
      <c r="D38" s="103"/>
      <c r="E38" s="103"/>
      <c r="F38" s="104"/>
      <c r="G38" s="104"/>
      <c r="H38" s="104"/>
      <c r="I38" s="104"/>
      <c r="J38" s="105"/>
    </row>
    <row r="39" spans="2:11" ht="18.75" customHeight="1">
      <c r="B39" s="876"/>
      <c r="C39" s="877"/>
      <c r="D39" s="877"/>
      <c r="E39" s="877"/>
      <c r="F39" s="877"/>
      <c r="G39" s="877"/>
      <c r="H39" s="877"/>
      <c r="I39" s="877"/>
      <c r="J39" s="878"/>
    </row>
    <row r="40" spans="2:11" ht="12" customHeight="1" thickBot="1">
      <c r="B40" s="217"/>
      <c r="C40" s="106"/>
      <c r="D40" s="106"/>
      <c r="E40" s="106"/>
      <c r="F40" s="106"/>
      <c r="G40" s="106"/>
      <c r="H40" s="106"/>
      <c r="I40" s="106"/>
      <c r="J40" s="107"/>
    </row>
    <row r="41" spans="2:11" ht="17.25" customHeight="1"/>
    <row r="42" spans="2:11" ht="17.25" customHeight="1">
      <c r="B42" s="202"/>
      <c r="C42" s="202"/>
      <c r="D42" s="202"/>
      <c r="E42" s="202"/>
      <c r="F42" s="202"/>
      <c r="G42" s="202"/>
      <c r="H42" s="202"/>
      <c r="I42" s="202"/>
      <c r="J42" s="202"/>
      <c r="K42" s="202"/>
    </row>
    <row r="43" spans="2:11" ht="33.75" customHeight="1">
      <c r="B43" s="108" t="s">
        <v>539</v>
      </c>
      <c r="C43" s="882">
        <f>個票ｰ2002!B152</f>
        <v>0</v>
      </c>
      <c r="D43" s="883"/>
      <c r="E43" s="883"/>
      <c r="F43" s="884"/>
      <c r="G43" s="109" t="s">
        <v>540</v>
      </c>
      <c r="H43" s="879">
        <v>2</v>
      </c>
      <c r="I43" s="880"/>
      <c r="J43" s="881"/>
    </row>
    <row r="44" spans="2:11" ht="30" customHeight="1" outlineLevel="1">
      <c r="B44" s="221" t="s">
        <v>541</v>
      </c>
      <c r="C44" s="980" t="s">
        <v>542</v>
      </c>
      <c r="D44" s="981"/>
      <c r="E44" s="981"/>
      <c r="F44" s="981"/>
      <c r="G44" s="981"/>
      <c r="H44" s="981"/>
      <c r="I44" s="981"/>
      <c r="J44" s="982"/>
    </row>
    <row r="45" spans="2:11" ht="30" customHeight="1" outlineLevel="1">
      <c r="B45" s="218" t="s">
        <v>543</v>
      </c>
      <c r="C45" s="945">
        <f>個票ｰ2002!S152</f>
        <v>0</v>
      </c>
      <c r="D45" s="946"/>
      <c r="E45" s="946"/>
      <c r="F45" s="946"/>
      <c r="G45" s="946"/>
      <c r="H45" s="946"/>
      <c r="I45" s="946"/>
      <c r="J45" s="947"/>
    </row>
    <row r="46" spans="2:11" ht="30" customHeight="1" outlineLevel="1">
      <c r="B46" s="219" t="s">
        <v>544</v>
      </c>
      <c r="C46" s="929"/>
      <c r="D46" s="929"/>
      <c r="E46" s="929"/>
      <c r="F46" s="929"/>
      <c r="G46" s="929"/>
      <c r="H46" s="930"/>
      <c r="I46" s="930"/>
      <c r="J46" s="931"/>
    </row>
    <row r="47" spans="2:11" ht="14.25" customHeight="1" outlineLevel="1">
      <c r="B47" s="948" t="s">
        <v>557</v>
      </c>
      <c r="C47" s="911" t="s">
        <v>546</v>
      </c>
      <c r="D47" s="911"/>
      <c r="E47" s="911"/>
      <c r="F47" s="911" t="s">
        <v>547</v>
      </c>
      <c r="G47" s="911"/>
      <c r="H47" s="912"/>
      <c r="I47" s="912"/>
      <c r="J47" s="913"/>
    </row>
    <row r="48" spans="2:11" ht="34.5" customHeight="1" outlineLevel="1">
      <c r="B48" s="948"/>
      <c r="C48" s="74"/>
      <c r="D48" s="201" t="s">
        <v>310</v>
      </c>
      <c r="E48" s="74"/>
      <c r="F48" s="914"/>
      <c r="G48" s="914"/>
      <c r="H48" s="915"/>
      <c r="I48" s="915"/>
      <c r="J48" s="916"/>
    </row>
    <row r="49" spans="1:26" ht="34.5" customHeight="1" outlineLevel="1">
      <c r="B49" s="948"/>
      <c r="C49" s="74"/>
      <c r="D49" s="93" t="s">
        <v>310</v>
      </c>
      <c r="E49" s="74"/>
      <c r="F49" s="903"/>
      <c r="G49" s="903"/>
      <c r="H49" s="904"/>
      <c r="I49" s="904"/>
      <c r="J49" s="905"/>
    </row>
    <row r="50" spans="1:26" ht="34.5" customHeight="1" outlineLevel="1">
      <c r="B50" s="948"/>
      <c r="C50" s="74"/>
      <c r="D50" s="93" t="s">
        <v>310</v>
      </c>
      <c r="E50" s="74"/>
      <c r="F50" s="903"/>
      <c r="G50" s="903"/>
      <c r="H50" s="904"/>
      <c r="I50" s="904"/>
      <c r="J50" s="905"/>
    </row>
    <row r="51" spans="1:26" ht="34.5" customHeight="1" outlineLevel="1">
      <c r="B51" s="948"/>
      <c r="C51" s="74"/>
      <c r="D51" s="93" t="s">
        <v>310</v>
      </c>
      <c r="E51" s="74"/>
      <c r="F51" s="903"/>
      <c r="G51" s="903"/>
      <c r="H51" s="904"/>
      <c r="I51" s="904"/>
      <c r="J51" s="905"/>
    </row>
    <row r="52" spans="1:26" ht="34.5" customHeight="1" outlineLevel="1">
      <c r="B52" s="948"/>
      <c r="C52" s="74"/>
      <c r="D52" s="94" t="s">
        <v>310</v>
      </c>
      <c r="E52" s="74"/>
      <c r="F52" s="941"/>
      <c r="G52" s="942"/>
      <c r="H52" s="943"/>
      <c r="I52" s="943"/>
      <c r="J52" s="944"/>
    </row>
    <row r="53" spans="1:26" ht="15" customHeight="1" outlineLevel="1">
      <c r="B53" s="909" t="s">
        <v>548</v>
      </c>
      <c r="C53" s="911" t="s">
        <v>546</v>
      </c>
      <c r="D53" s="911"/>
      <c r="E53" s="911"/>
      <c r="F53" s="911" t="s">
        <v>549</v>
      </c>
      <c r="G53" s="911"/>
      <c r="H53" s="912"/>
      <c r="I53" s="912"/>
      <c r="J53" s="913"/>
    </row>
    <row r="54" spans="1:26" ht="31.5" customHeight="1" outlineLevel="1">
      <c r="B54" s="889"/>
      <c r="C54" s="75"/>
      <c r="D54" s="95" t="s">
        <v>550</v>
      </c>
      <c r="E54" s="76"/>
      <c r="F54" s="914"/>
      <c r="G54" s="914"/>
      <c r="H54" s="915"/>
      <c r="I54" s="915"/>
      <c r="J54" s="916"/>
    </row>
    <row r="55" spans="1:26" ht="31.5" customHeight="1" outlineLevel="1">
      <c r="B55" s="889"/>
      <c r="C55" s="77"/>
      <c r="D55" s="96" t="s">
        <v>550</v>
      </c>
      <c r="E55" s="78"/>
      <c r="F55" s="903"/>
      <c r="G55" s="903"/>
      <c r="H55" s="904"/>
      <c r="I55" s="904"/>
      <c r="J55" s="905"/>
    </row>
    <row r="56" spans="1:26" ht="31.5" customHeight="1" outlineLevel="1">
      <c r="B56" s="889"/>
      <c r="C56" s="77"/>
      <c r="D56" s="96" t="s">
        <v>550</v>
      </c>
      <c r="E56" s="78"/>
      <c r="F56" s="903"/>
      <c r="G56" s="903"/>
      <c r="H56" s="904"/>
      <c r="I56" s="904"/>
      <c r="J56" s="905"/>
    </row>
    <row r="57" spans="1:26" ht="31.5" customHeight="1" outlineLevel="1">
      <c r="B57" s="889"/>
      <c r="C57" s="77"/>
      <c r="D57" s="96" t="s">
        <v>550</v>
      </c>
      <c r="E57" s="78"/>
      <c r="F57" s="903"/>
      <c r="G57" s="903"/>
      <c r="H57" s="904"/>
      <c r="I57" s="904"/>
      <c r="J57" s="905"/>
    </row>
    <row r="58" spans="1:26" ht="31.5" customHeight="1" outlineLevel="1">
      <c r="B58" s="910"/>
      <c r="C58" s="79"/>
      <c r="D58" s="97" t="s">
        <v>550</v>
      </c>
      <c r="E58" s="80"/>
      <c r="F58" s="938"/>
      <c r="G58" s="938"/>
      <c r="H58" s="939"/>
      <c r="I58" s="939"/>
      <c r="J58" s="940"/>
    </row>
    <row r="59" spans="1:26" ht="15" customHeight="1" outlineLevel="1">
      <c r="B59" s="888" t="s">
        <v>551</v>
      </c>
      <c r="C59" s="891" t="s">
        <v>552</v>
      </c>
      <c r="D59" s="892"/>
      <c r="E59" s="893"/>
      <c r="F59" s="894" t="s">
        <v>553</v>
      </c>
      <c r="G59" s="895"/>
      <c r="H59" s="895"/>
      <c r="I59" s="895"/>
      <c r="J59" s="896"/>
    </row>
    <row r="60" spans="1:26" ht="30" customHeight="1" outlineLevel="1">
      <c r="B60" s="889"/>
      <c r="C60" s="77"/>
      <c r="D60" s="96" t="s">
        <v>550</v>
      </c>
      <c r="E60" s="74"/>
      <c r="F60" s="900"/>
      <c r="G60" s="900"/>
      <c r="H60" s="901"/>
      <c r="I60" s="901"/>
      <c r="J60" s="902"/>
    </row>
    <row r="61" spans="1:26" ht="30" customHeight="1" outlineLevel="1">
      <c r="B61" s="889"/>
      <c r="C61" s="77"/>
      <c r="D61" s="96" t="s">
        <v>550</v>
      </c>
      <c r="E61" s="74"/>
      <c r="F61" s="903"/>
      <c r="G61" s="903"/>
      <c r="H61" s="904"/>
      <c r="I61" s="904"/>
      <c r="J61" s="905"/>
    </row>
    <row r="62" spans="1:26" ht="30" customHeight="1" outlineLevel="1">
      <c r="B62" s="889"/>
      <c r="C62" s="77"/>
      <c r="D62" s="96" t="s">
        <v>550</v>
      </c>
      <c r="E62" s="74"/>
      <c r="F62" s="903"/>
      <c r="G62" s="903"/>
      <c r="H62" s="904"/>
      <c r="I62" s="904"/>
      <c r="J62" s="905"/>
    </row>
    <row r="63" spans="1:26" ht="30" customHeight="1" outlineLevel="1" thickBot="1">
      <c r="B63" s="890"/>
      <c r="C63" s="81"/>
      <c r="D63" s="98" t="s">
        <v>550</v>
      </c>
      <c r="E63" s="82"/>
      <c r="F63" s="906"/>
      <c r="G63" s="906"/>
      <c r="H63" s="907"/>
      <c r="I63" s="907"/>
      <c r="J63" s="908"/>
    </row>
    <row r="64" spans="1:26" s="90" customFormat="1" ht="18.75" customHeight="1" outlineLevel="1" thickBot="1">
      <c r="A64" s="86"/>
      <c r="B64" s="99"/>
      <c r="C64" s="86"/>
      <c r="D64" s="86"/>
      <c r="E64" s="86"/>
      <c r="F64" s="86"/>
      <c r="G64" s="87"/>
      <c r="H64" s="87"/>
      <c r="I64" s="87"/>
      <c r="J64" s="87"/>
      <c r="K64" s="87"/>
      <c r="L64" s="87"/>
      <c r="M64" s="88"/>
      <c r="N64" s="968"/>
      <c r="O64" s="968"/>
      <c r="P64" s="968"/>
      <c r="Q64" s="968"/>
      <c r="R64" s="89"/>
      <c r="V64" s="88"/>
      <c r="W64" s="88"/>
      <c r="X64" s="88"/>
      <c r="Y64" s="88"/>
      <c r="Z64" s="89"/>
    </row>
    <row r="65" spans="1:18" ht="18.75" customHeight="1" outlineLevel="1">
      <c r="B65" s="972" t="s">
        <v>554</v>
      </c>
      <c r="C65" s="974"/>
      <c r="D65" s="975"/>
      <c r="E65" s="975"/>
      <c r="F65" s="975"/>
      <c r="G65" s="975"/>
      <c r="H65" s="975"/>
      <c r="I65" s="975"/>
      <c r="J65" s="976"/>
    </row>
    <row r="66" spans="1:18" ht="18.75" customHeight="1" outlineLevel="1">
      <c r="B66" s="918"/>
      <c r="C66" s="923"/>
      <c r="D66" s="924"/>
      <c r="E66" s="924"/>
      <c r="F66" s="924"/>
      <c r="G66" s="924"/>
      <c r="H66" s="924"/>
      <c r="I66" s="924"/>
      <c r="J66" s="925"/>
    </row>
    <row r="67" spans="1:18" ht="18.75" customHeight="1" outlineLevel="1">
      <c r="B67" s="973"/>
      <c r="C67" s="977"/>
      <c r="D67" s="978"/>
      <c r="E67" s="978"/>
      <c r="F67" s="978"/>
      <c r="G67" s="978"/>
      <c r="H67" s="978"/>
      <c r="I67" s="978"/>
      <c r="J67" s="979"/>
    </row>
    <row r="68" spans="1:18" ht="18.75" customHeight="1" outlineLevel="1">
      <c r="B68" s="917" t="s">
        <v>555</v>
      </c>
      <c r="C68" s="920"/>
      <c r="D68" s="921"/>
      <c r="E68" s="921"/>
      <c r="F68" s="921"/>
      <c r="G68" s="921"/>
      <c r="H68" s="921"/>
      <c r="I68" s="921"/>
      <c r="J68" s="922"/>
    </row>
    <row r="69" spans="1:18" ht="18.75" customHeight="1" outlineLevel="1">
      <c r="B69" s="918"/>
      <c r="C69" s="923"/>
      <c r="D69" s="924"/>
      <c r="E69" s="924"/>
      <c r="F69" s="924"/>
      <c r="G69" s="924"/>
      <c r="H69" s="924"/>
      <c r="I69" s="924"/>
      <c r="J69" s="925"/>
    </row>
    <row r="70" spans="1:18" ht="18.75" customHeight="1" outlineLevel="1" thickBot="1">
      <c r="B70" s="919"/>
      <c r="C70" s="926"/>
      <c r="D70" s="927"/>
      <c r="E70" s="927"/>
      <c r="F70" s="927"/>
      <c r="G70" s="927"/>
      <c r="H70" s="927"/>
      <c r="I70" s="927"/>
      <c r="J70" s="928"/>
    </row>
    <row r="71" spans="1:18" ht="18.75" customHeight="1" outlineLevel="1" thickBot="1">
      <c r="B71" s="100"/>
      <c r="C71" s="101"/>
      <c r="D71" s="101"/>
      <c r="E71" s="101"/>
      <c r="F71" s="101"/>
      <c r="G71" s="101"/>
      <c r="H71" s="101"/>
      <c r="I71" s="101"/>
      <c r="J71" s="101"/>
    </row>
    <row r="72" spans="1:18" ht="18.75" customHeight="1" outlineLevel="1">
      <c r="B72" s="102" t="s">
        <v>556</v>
      </c>
      <c r="C72" s="103"/>
      <c r="D72" s="103"/>
      <c r="E72" s="103"/>
      <c r="F72" s="104"/>
      <c r="G72" s="104"/>
      <c r="H72" s="104"/>
      <c r="I72" s="104"/>
      <c r="J72" s="105"/>
    </row>
    <row r="73" spans="1:18" ht="18.75" customHeight="1" outlineLevel="1">
      <c r="B73" s="876"/>
      <c r="C73" s="877"/>
      <c r="D73" s="877"/>
      <c r="E73" s="877"/>
      <c r="F73" s="877"/>
      <c r="G73" s="877"/>
      <c r="H73" s="877"/>
      <c r="I73" s="877"/>
      <c r="J73" s="878"/>
    </row>
    <row r="74" spans="1:18" ht="12" customHeight="1" outlineLevel="1" thickBot="1">
      <c r="B74" s="217"/>
      <c r="C74" s="106"/>
      <c r="D74" s="106"/>
      <c r="E74" s="106"/>
      <c r="F74" s="106"/>
      <c r="G74" s="106"/>
      <c r="H74" s="106"/>
      <c r="I74" s="106"/>
      <c r="J74" s="107"/>
    </row>
    <row r="75" spans="1:18" ht="17.25" customHeight="1"/>
    <row r="76" spans="1:18" ht="17.25" customHeight="1"/>
    <row r="77" spans="1:18" ht="15" customHeight="1">
      <c r="B77" s="85" t="s">
        <v>558</v>
      </c>
    </row>
    <row r="78" spans="1:18" ht="6.6" customHeight="1"/>
    <row r="79" spans="1:18">
      <c r="B79" s="88" t="s">
        <v>559</v>
      </c>
      <c r="C79" s="110"/>
    </row>
    <row r="80" spans="1:18" s="2" customFormat="1" ht="14.25" customHeight="1" thickBot="1">
      <c r="A80" s="111" t="s">
        <v>560</v>
      </c>
      <c r="B80" s="983"/>
      <c r="C80" s="983"/>
      <c r="D80" s="983"/>
      <c r="E80" s="983"/>
      <c r="F80" s="983"/>
      <c r="G80" s="983"/>
      <c r="H80" s="983"/>
      <c r="I80" s="983"/>
      <c r="J80" s="983"/>
      <c r="K80" s="983"/>
      <c r="L80" s="983"/>
      <c r="M80" s="983"/>
      <c r="N80" s="983"/>
      <c r="O80" s="983"/>
      <c r="P80" s="983"/>
      <c r="Q80" s="983"/>
      <c r="R80" s="983"/>
    </row>
    <row r="81" spans="2:10" ht="33.75" customHeight="1">
      <c r="B81" s="91" t="s">
        <v>539</v>
      </c>
      <c r="C81" s="955">
        <f>個票ｰ2002!B155</f>
        <v>0</v>
      </c>
      <c r="D81" s="956"/>
      <c r="E81" s="956"/>
      <c r="F81" s="957"/>
      <c r="G81" s="92" t="s">
        <v>540</v>
      </c>
      <c r="H81" s="963">
        <v>11</v>
      </c>
      <c r="I81" s="964"/>
      <c r="J81" s="965"/>
    </row>
    <row r="82" spans="2:10" ht="30" customHeight="1" outlineLevel="1">
      <c r="B82" s="221" t="s">
        <v>541</v>
      </c>
      <c r="C82" s="885">
        <f>個票ｰ2002!U155</f>
        <v>0</v>
      </c>
      <c r="D82" s="886"/>
      <c r="E82" s="886"/>
      <c r="F82" s="886"/>
      <c r="G82" s="886"/>
      <c r="H82" s="886"/>
      <c r="I82" s="886"/>
      <c r="J82" s="887"/>
    </row>
    <row r="83" spans="2:10" ht="30" customHeight="1" outlineLevel="1">
      <c r="B83" s="218" t="s">
        <v>543</v>
      </c>
      <c r="C83" s="945">
        <f>個票ｰ2002!S155</f>
        <v>0</v>
      </c>
      <c r="D83" s="946"/>
      <c r="E83" s="946"/>
      <c r="F83" s="946"/>
      <c r="G83" s="946"/>
      <c r="H83" s="946"/>
      <c r="I83" s="946"/>
      <c r="J83" s="947"/>
    </row>
    <row r="84" spans="2:10" ht="30" customHeight="1" outlineLevel="1">
      <c r="B84" s="219" t="s">
        <v>544</v>
      </c>
      <c r="C84" s="929"/>
      <c r="D84" s="929"/>
      <c r="E84" s="929"/>
      <c r="F84" s="929"/>
      <c r="G84" s="929"/>
      <c r="H84" s="930"/>
      <c r="I84" s="930"/>
      <c r="J84" s="931"/>
    </row>
    <row r="85" spans="2:10" ht="14.25" customHeight="1" outlineLevel="1">
      <c r="B85" s="948" t="s">
        <v>557</v>
      </c>
      <c r="C85" s="911" t="s">
        <v>546</v>
      </c>
      <c r="D85" s="911"/>
      <c r="E85" s="911"/>
      <c r="F85" s="911" t="s">
        <v>547</v>
      </c>
      <c r="G85" s="911"/>
      <c r="H85" s="912"/>
      <c r="I85" s="912"/>
      <c r="J85" s="913"/>
    </row>
    <row r="86" spans="2:10" ht="34.5" customHeight="1" outlineLevel="1">
      <c r="B86" s="948"/>
      <c r="C86" s="74"/>
      <c r="D86" s="201" t="s">
        <v>310</v>
      </c>
      <c r="E86" s="74"/>
      <c r="F86" s="914"/>
      <c r="G86" s="914"/>
      <c r="H86" s="915"/>
      <c r="I86" s="915"/>
      <c r="J86" s="916"/>
    </row>
    <row r="87" spans="2:10" ht="34.5" customHeight="1" outlineLevel="1">
      <c r="B87" s="948"/>
      <c r="C87" s="74"/>
      <c r="D87" s="93" t="s">
        <v>310</v>
      </c>
      <c r="E87" s="74"/>
      <c r="F87" s="903"/>
      <c r="G87" s="903"/>
      <c r="H87" s="904"/>
      <c r="I87" s="904"/>
      <c r="J87" s="905"/>
    </row>
    <row r="88" spans="2:10" ht="34.5" customHeight="1" outlineLevel="1">
      <c r="B88" s="948"/>
      <c r="C88" s="74"/>
      <c r="D88" s="93" t="s">
        <v>310</v>
      </c>
      <c r="E88" s="74"/>
      <c r="F88" s="903"/>
      <c r="G88" s="903"/>
      <c r="H88" s="904"/>
      <c r="I88" s="904"/>
      <c r="J88" s="905"/>
    </row>
    <row r="89" spans="2:10" ht="34.5" customHeight="1" outlineLevel="1">
      <c r="B89" s="948"/>
      <c r="C89" s="74"/>
      <c r="D89" s="93" t="s">
        <v>310</v>
      </c>
      <c r="E89" s="74"/>
      <c r="F89" s="903"/>
      <c r="G89" s="903"/>
      <c r="H89" s="904"/>
      <c r="I89" s="904"/>
      <c r="J89" s="905"/>
    </row>
    <row r="90" spans="2:10" ht="34.5" customHeight="1" outlineLevel="1">
      <c r="B90" s="948"/>
      <c r="C90" s="74"/>
      <c r="D90" s="94" t="s">
        <v>310</v>
      </c>
      <c r="E90" s="74"/>
      <c r="F90" s="941"/>
      <c r="G90" s="942"/>
      <c r="H90" s="943"/>
      <c r="I90" s="943"/>
      <c r="J90" s="944"/>
    </row>
    <row r="91" spans="2:10" ht="15" customHeight="1" outlineLevel="1">
      <c r="B91" s="909" t="s">
        <v>548</v>
      </c>
      <c r="C91" s="911" t="s">
        <v>546</v>
      </c>
      <c r="D91" s="911"/>
      <c r="E91" s="911"/>
      <c r="F91" s="911" t="s">
        <v>549</v>
      </c>
      <c r="G91" s="911"/>
      <c r="H91" s="912"/>
      <c r="I91" s="912"/>
      <c r="J91" s="913"/>
    </row>
    <row r="92" spans="2:10" ht="31.5" customHeight="1" outlineLevel="1">
      <c r="B92" s="889"/>
      <c r="C92" s="75"/>
      <c r="D92" s="95" t="s">
        <v>550</v>
      </c>
      <c r="E92" s="76"/>
      <c r="F92" s="914"/>
      <c r="G92" s="914"/>
      <c r="H92" s="915"/>
      <c r="I92" s="915"/>
      <c r="J92" s="916"/>
    </row>
    <row r="93" spans="2:10" ht="31.5" customHeight="1" outlineLevel="1">
      <c r="B93" s="889"/>
      <c r="C93" s="77"/>
      <c r="D93" s="96" t="s">
        <v>550</v>
      </c>
      <c r="E93" s="78"/>
      <c r="F93" s="903"/>
      <c r="G93" s="903"/>
      <c r="H93" s="904"/>
      <c r="I93" s="904"/>
      <c r="J93" s="905"/>
    </row>
    <row r="94" spans="2:10" ht="31.5" customHeight="1" outlineLevel="1">
      <c r="B94" s="889"/>
      <c r="C94" s="77"/>
      <c r="D94" s="96" t="s">
        <v>550</v>
      </c>
      <c r="E94" s="78"/>
      <c r="F94" s="903"/>
      <c r="G94" s="903"/>
      <c r="H94" s="904"/>
      <c r="I94" s="904"/>
      <c r="J94" s="905"/>
    </row>
    <row r="95" spans="2:10" ht="31.5" customHeight="1" outlineLevel="1">
      <c r="B95" s="889"/>
      <c r="C95" s="77"/>
      <c r="D95" s="96" t="s">
        <v>550</v>
      </c>
      <c r="E95" s="78"/>
      <c r="F95" s="903"/>
      <c r="G95" s="903"/>
      <c r="H95" s="904"/>
      <c r="I95" s="904"/>
      <c r="J95" s="905"/>
    </row>
    <row r="96" spans="2:10" ht="31.5" customHeight="1" outlineLevel="1">
      <c r="B96" s="910"/>
      <c r="C96" s="79"/>
      <c r="D96" s="97" t="s">
        <v>550</v>
      </c>
      <c r="E96" s="80"/>
      <c r="F96" s="938"/>
      <c r="G96" s="938"/>
      <c r="H96" s="939"/>
      <c r="I96" s="939"/>
      <c r="J96" s="940"/>
    </row>
    <row r="97" spans="1:26" ht="15" customHeight="1" outlineLevel="1">
      <c r="B97" s="888" t="s">
        <v>551</v>
      </c>
      <c r="C97" s="891" t="s">
        <v>552</v>
      </c>
      <c r="D97" s="892"/>
      <c r="E97" s="893"/>
      <c r="F97" s="894" t="s">
        <v>553</v>
      </c>
      <c r="G97" s="895"/>
      <c r="H97" s="895"/>
      <c r="I97" s="895"/>
      <c r="J97" s="896"/>
    </row>
    <row r="98" spans="1:26" ht="30" customHeight="1" outlineLevel="1">
      <c r="B98" s="889"/>
      <c r="C98" s="77"/>
      <c r="D98" s="96" t="s">
        <v>550</v>
      </c>
      <c r="E98" s="74"/>
      <c r="F98" s="900"/>
      <c r="G98" s="900"/>
      <c r="H98" s="901"/>
      <c r="I98" s="901"/>
      <c r="J98" s="902"/>
    </row>
    <row r="99" spans="1:26" ht="30" customHeight="1" outlineLevel="1">
      <c r="B99" s="889"/>
      <c r="C99" s="77"/>
      <c r="D99" s="96" t="s">
        <v>550</v>
      </c>
      <c r="E99" s="74"/>
      <c r="F99" s="903"/>
      <c r="G99" s="903"/>
      <c r="H99" s="904"/>
      <c r="I99" s="904"/>
      <c r="J99" s="905"/>
    </row>
    <row r="100" spans="1:26" ht="30" customHeight="1" outlineLevel="1">
      <c r="B100" s="889"/>
      <c r="C100" s="77"/>
      <c r="D100" s="96" t="s">
        <v>550</v>
      </c>
      <c r="E100" s="74"/>
      <c r="F100" s="903"/>
      <c r="G100" s="903"/>
      <c r="H100" s="904"/>
      <c r="I100" s="904"/>
      <c r="J100" s="905"/>
    </row>
    <row r="101" spans="1:26" ht="30" customHeight="1" outlineLevel="1" thickBot="1">
      <c r="B101" s="890"/>
      <c r="C101" s="81"/>
      <c r="D101" s="98" t="s">
        <v>550</v>
      </c>
      <c r="E101" s="82"/>
      <c r="F101" s="906"/>
      <c r="G101" s="906"/>
      <c r="H101" s="907"/>
      <c r="I101" s="907"/>
      <c r="J101" s="908"/>
    </row>
    <row r="102" spans="1:26" s="90" customFormat="1" ht="18.75" customHeight="1" outlineLevel="1" thickBot="1">
      <c r="A102" s="86"/>
      <c r="B102" s="99"/>
      <c r="C102" s="86"/>
      <c r="D102" s="86"/>
      <c r="E102" s="86"/>
      <c r="F102" s="86"/>
      <c r="G102" s="87"/>
      <c r="H102" s="87"/>
      <c r="I102" s="87"/>
      <c r="J102" s="87"/>
      <c r="K102" s="87"/>
      <c r="L102" s="87"/>
      <c r="M102" s="88"/>
      <c r="N102" s="968"/>
      <c r="O102" s="968"/>
      <c r="P102" s="968"/>
      <c r="Q102" s="968"/>
      <c r="R102" s="89"/>
      <c r="V102" s="88"/>
      <c r="W102" s="88"/>
      <c r="X102" s="88"/>
      <c r="Y102" s="88"/>
      <c r="Z102" s="89"/>
    </row>
    <row r="103" spans="1:26" ht="18.75" customHeight="1" outlineLevel="1">
      <c r="B103" s="972" t="s">
        <v>554</v>
      </c>
      <c r="C103" s="974"/>
      <c r="D103" s="975"/>
      <c r="E103" s="975"/>
      <c r="F103" s="975"/>
      <c r="G103" s="975"/>
      <c r="H103" s="975"/>
      <c r="I103" s="975"/>
      <c r="J103" s="976"/>
    </row>
    <row r="104" spans="1:26" ht="18.75" customHeight="1" outlineLevel="1">
      <c r="B104" s="918"/>
      <c r="C104" s="923"/>
      <c r="D104" s="924"/>
      <c r="E104" s="924"/>
      <c r="F104" s="924"/>
      <c r="G104" s="924"/>
      <c r="H104" s="924"/>
      <c r="I104" s="924"/>
      <c r="J104" s="925"/>
    </row>
    <row r="105" spans="1:26" ht="18.75" customHeight="1" outlineLevel="1">
      <c r="B105" s="973"/>
      <c r="C105" s="977"/>
      <c r="D105" s="978"/>
      <c r="E105" s="978"/>
      <c r="F105" s="978"/>
      <c r="G105" s="978"/>
      <c r="H105" s="978"/>
      <c r="I105" s="978"/>
      <c r="J105" s="979"/>
    </row>
    <row r="106" spans="1:26" ht="18.75" customHeight="1" outlineLevel="1">
      <c r="B106" s="917" t="s">
        <v>555</v>
      </c>
      <c r="C106" s="920"/>
      <c r="D106" s="921"/>
      <c r="E106" s="921"/>
      <c r="F106" s="921"/>
      <c r="G106" s="921"/>
      <c r="H106" s="921"/>
      <c r="I106" s="921"/>
      <c r="J106" s="922"/>
    </row>
    <row r="107" spans="1:26" ht="18.75" customHeight="1" outlineLevel="1">
      <c r="B107" s="918"/>
      <c r="C107" s="923"/>
      <c r="D107" s="924"/>
      <c r="E107" s="924"/>
      <c r="F107" s="924"/>
      <c r="G107" s="924"/>
      <c r="H107" s="924"/>
      <c r="I107" s="924"/>
      <c r="J107" s="925"/>
    </row>
    <row r="108" spans="1:26" ht="18.75" customHeight="1" outlineLevel="1" thickBot="1">
      <c r="B108" s="919"/>
      <c r="C108" s="926"/>
      <c r="D108" s="927"/>
      <c r="E108" s="927"/>
      <c r="F108" s="927"/>
      <c r="G108" s="927"/>
      <c r="H108" s="927"/>
      <c r="I108" s="927"/>
      <c r="J108" s="928"/>
    </row>
    <row r="109" spans="1:26" ht="18.75" customHeight="1" outlineLevel="1" thickBot="1">
      <c r="B109" s="100"/>
      <c r="C109" s="101"/>
      <c r="D109" s="101"/>
      <c r="E109" s="101"/>
      <c r="F109" s="101"/>
      <c r="G109" s="101"/>
      <c r="H109" s="101"/>
      <c r="I109" s="101"/>
      <c r="J109" s="101"/>
    </row>
    <row r="110" spans="1:26" ht="18.75" customHeight="1" outlineLevel="1">
      <c r="B110" s="102" t="s">
        <v>556</v>
      </c>
      <c r="C110" s="103"/>
      <c r="D110" s="103"/>
      <c r="E110" s="103"/>
      <c r="F110" s="104"/>
      <c r="G110" s="104"/>
      <c r="H110" s="104"/>
      <c r="I110" s="104"/>
      <c r="J110" s="105"/>
    </row>
    <row r="111" spans="1:26" ht="18.75" customHeight="1" outlineLevel="1">
      <c r="B111" s="876"/>
      <c r="C111" s="877"/>
      <c r="D111" s="877"/>
      <c r="E111" s="877"/>
      <c r="F111" s="877"/>
      <c r="G111" s="877"/>
      <c r="H111" s="877"/>
      <c r="I111" s="877"/>
      <c r="J111" s="878"/>
    </row>
    <row r="112" spans="1:26" ht="12" customHeight="1" outlineLevel="1" thickBot="1">
      <c r="B112" s="217"/>
      <c r="C112" s="106"/>
      <c r="D112" s="106"/>
      <c r="E112" s="106"/>
      <c r="F112" s="106"/>
      <c r="G112" s="106"/>
      <c r="H112" s="106"/>
      <c r="I112" s="106"/>
      <c r="J112" s="107"/>
    </row>
    <row r="115" spans="2:11" ht="17.25" customHeight="1">
      <c r="B115" s="202"/>
      <c r="C115" s="202"/>
      <c r="D115" s="202"/>
      <c r="E115" s="202"/>
      <c r="F115" s="202"/>
      <c r="G115" s="202"/>
      <c r="H115" s="202"/>
      <c r="I115" s="202"/>
      <c r="J115" s="202"/>
      <c r="K115" s="202"/>
    </row>
    <row r="116" spans="2:11" ht="33.75" customHeight="1">
      <c r="B116" s="108" t="s">
        <v>539</v>
      </c>
      <c r="C116" s="882">
        <f>個票ｰ2002!B156</f>
        <v>0</v>
      </c>
      <c r="D116" s="883"/>
      <c r="E116" s="883"/>
      <c r="F116" s="884"/>
      <c r="G116" s="109" t="s">
        <v>540</v>
      </c>
      <c r="H116" s="879">
        <v>12</v>
      </c>
      <c r="I116" s="880"/>
      <c r="J116" s="881"/>
    </row>
    <row r="117" spans="2:11" ht="30" customHeight="1" outlineLevel="1">
      <c r="B117" s="221" t="s">
        <v>541</v>
      </c>
      <c r="C117" s="885">
        <f>個票ｰ2002!U156</f>
        <v>0</v>
      </c>
      <c r="D117" s="886"/>
      <c r="E117" s="886"/>
      <c r="F117" s="886"/>
      <c r="G117" s="886"/>
      <c r="H117" s="886"/>
      <c r="I117" s="886"/>
      <c r="J117" s="887"/>
    </row>
    <row r="118" spans="2:11" ht="30" customHeight="1" outlineLevel="1">
      <c r="B118" s="218" t="s">
        <v>543</v>
      </c>
      <c r="C118" s="945">
        <f>個票ｰ2002!S156</f>
        <v>0</v>
      </c>
      <c r="D118" s="946"/>
      <c r="E118" s="946"/>
      <c r="F118" s="946"/>
      <c r="G118" s="946"/>
      <c r="H118" s="946"/>
      <c r="I118" s="946"/>
      <c r="J118" s="947"/>
    </row>
    <row r="119" spans="2:11" ht="30" customHeight="1" outlineLevel="1">
      <c r="B119" s="219" t="s">
        <v>544</v>
      </c>
      <c r="C119" s="929"/>
      <c r="D119" s="929"/>
      <c r="E119" s="929"/>
      <c r="F119" s="929"/>
      <c r="G119" s="929"/>
      <c r="H119" s="930"/>
      <c r="I119" s="930"/>
      <c r="J119" s="931"/>
    </row>
    <row r="120" spans="2:11" ht="14.25" customHeight="1" outlineLevel="1">
      <c r="B120" s="948" t="s">
        <v>557</v>
      </c>
      <c r="C120" s="911" t="s">
        <v>546</v>
      </c>
      <c r="D120" s="911"/>
      <c r="E120" s="911"/>
      <c r="F120" s="911" t="s">
        <v>547</v>
      </c>
      <c r="G120" s="911"/>
      <c r="H120" s="912"/>
      <c r="I120" s="912"/>
      <c r="J120" s="913"/>
    </row>
    <row r="121" spans="2:11" ht="34.5" customHeight="1" outlineLevel="1">
      <c r="B121" s="948"/>
      <c r="C121" s="74"/>
      <c r="D121" s="201" t="s">
        <v>310</v>
      </c>
      <c r="E121" s="74"/>
      <c r="F121" s="914"/>
      <c r="G121" s="914"/>
      <c r="H121" s="915"/>
      <c r="I121" s="915"/>
      <c r="J121" s="916"/>
    </row>
    <row r="122" spans="2:11" ht="34.5" customHeight="1" outlineLevel="1">
      <c r="B122" s="948"/>
      <c r="C122" s="74"/>
      <c r="D122" s="93" t="s">
        <v>310</v>
      </c>
      <c r="E122" s="74"/>
      <c r="F122" s="903"/>
      <c r="G122" s="903"/>
      <c r="H122" s="904"/>
      <c r="I122" s="904"/>
      <c r="J122" s="905"/>
    </row>
    <row r="123" spans="2:11" ht="34.5" customHeight="1" outlineLevel="1">
      <c r="B123" s="948"/>
      <c r="C123" s="74"/>
      <c r="D123" s="93" t="s">
        <v>310</v>
      </c>
      <c r="E123" s="74"/>
      <c r="F123" s="903"/>
      <c r="G123" s="903"/>
      <c r="H123" s="904"/>
      <c r="I123" s="904"/>
      <c r="J123" s="905"/>
    </row>
    <row r="124" spans="2:11" ht="34.5" customHeight="1" outlineLevel="1">
      <c r="B124" s="948"/>
      <c r="C124" s="74"/>
      <c r="D124" s="93" t="s">
        <v>310</v>
      </c>
      <c r="E124" s="74"/>
      <c r="F124" s="903"/>
      <c r="G124" s="903"/>
      <c r="H124" s="904"/>
      <c r="I124" s="904"/>
      <c r="J124" s="905"/>
    </row>
    <row r="125" spans="2:11" ht="34.5" customHeight="1" outlineLevel="1">
      <c r="B125" s="948"/>
      <c r="C125" s="74"/>
      <c r="D125" s="94" t="s">
        <v>310</v>
      </c>
      <c r="E125" s="74"/>
      <c r="F125" s="941"/>
      <c r="G125" s="942"/>
      <c r="H125" s="943"/>
      <c r="I125" s="943"/>
      <c r="J125" s="944"/>
    </row>
    <row r="126" spans="2:11" ht="15" customHeight="1" outlineLevel="1">
      <c r="B126" s="909" t="s">
        <v>548</v>
      </c>
      <c r="C126" s="984" t="s">
        <v>546</v>
      </c>
      <c r="D126" s="984"/>
      <c r="E126" s="984"/>
      <c r="F126" s="984" t="s">
        <v>549</v>
      </c>
      <c r="G126" s="984"/>
      <c r="H126" s="985"/>
      <c r="I126" s="985"/>
      <c r="J126" s="986"/>
    </row>
    <row r="127" spans="2:11" ht="31.5" customHeight="1" outlineLevel="1">
      <c r="B127" s="889"/>
      <c r="C127" s="75"/>
      <c r="D127" s="95" t="s">
        <v>550</v>
      </c>
      <c r="E127" s="76"/>
      <c r="F127" s="914"/>
      <c r="G127" s="914"/>
      <c r="H127" s="915"/>
      <c r="I127" s="915"/>
      <c r="J127" s="916"/>
    </row>
    <row r="128" spans="2:11" ht="31.5" customHeight="1" outlineLevel="1">
      <c r="B128" s="889"/>
      <c r="C128" s="77"/>
      <c r="D128" s="96" t="s">
        <v>550</v>
      </c>
      <c r="E128" s="78"/>
      <c r="F128" s="903"/>
      <c r="G128" s="903"/>
      <c r="H128" s="904"/>
      <c r="I128" s="904"/>
      <c r="J128" s="905"/>
    </row>
    <row r="129" spans="1:26" ht="31.5" customHeight="1" outlineLevel="1">
      <c r="B129" s="889"/>
      <c r="C129" s="77"/>
      <c r="D129" s="96" t="s">
        <v>550</v>
      </c>
      <c r="E129" s="78"/>
      <c r="F129" s="903"/>
      <c r="G129" s="903"/>
      <c r="H129" s="904"/>
      <c r="I129" s="904"/>
      <c r="J129" s="905"/>
    </row>
    <row r="130" spans="1:26" ht="31.5" customHeight="1" outlineLevel="1">
      <c r="B130" s="889"/>
      <c r="C130" s="77"/>
      <c r="D130" s="96" t="s">
        <v>550</v>
      </c>
      <c r="E130" s="78"/>
      <c r="F130" s="903"/>
      <c r="G130" s="903"/>
      <c r="H130" s="904"/>
      <c r="I130" s="904"/>
      <c r="J130" s="905"/>
    </row>
    <row r="131" spans="1:26" ht="31.5" customHeight="1" outlineLevel="1">
      <c r="B131" s="910"/>
      <c r="C131" s="79"/>
      <c r="D131" s="97" t="s">
        <v>550</v>
      </c>
      <c r="E131" s="80"/>
      <c r="F131" s="938"/>
      <c r="G131" s="938"/>
      <c r="H131" s="939"/>
      <c r="I131" s="939"/>
      <c r="J131" s="940"/>
    </row>
    <row r="132" spans="1:26" ht="15" customHeight="1" outlineLevel="1">
      <c r="B132" s="888" t="s">
        <v>551</v>
      </c>
      <c r="C132" s="891" t="s">
        <v>552</v>
      </c>
      <c r="D132" s="892"/>
      <c r="E132" s="893"/>
      <c r="F132" s="894" t="s">
        <v>553</v>
      </c>
      <c r="G132" s="895"/>
      <c r="H132" s="895"/>
      <c r="I132" s="895"/>
      <c r="J132" s="896"/>
    </row>
    <row r="133" spans="1:26" ht="30" customHeight="1" outlineLevel="1">
      <c r="B133" s="889"/>
      <c r="C133" s="77"/>
      <c r="D133" s="96" t="s">
        <v>550</v>
      </c>
      <c r="E133" s="74"/>
      <c r="F133" s="900"/>
      <c r="G133" s="900"/>
      <c r="H133" s="901"/>
      <c r="I133" s="901"/>
      <c r="J133" s="902"/>
    </row>
    <row r="134" spans="1:26" ht="30" customHeight="1" outlineLevel="1">
      <c r="B134" s="889"/>
      <c r="C134" s="77"/>
      <c r="D134" s="96" t="s">
        <v>550</v>
      </c>
      <c r="E134" s="74"/>
      <c r="F134" s="903"/>
      <c r="G134" s="903"/>
      <c r="H134" s="904"/>
      <c r="I134" s="904"/>
      <c r="J134" s="905"/>
    </row>
    <row r="135" spans="1:26" ht="30" customHeight="1" outlineLevel="1">
      <c r="B135" s="889"/>
      <c r="C135" s="77"/>
      <c r="D135" s="96" t="s">
        <v>550</v>
      </c>
      <c r="E135" s="74"/>
      <c r="F135" s="903"/>
      <c r="G135" s="903"/>
      <c r="H135" s="904"/>
      <c r="I135" s="904"/>
      <c r="J135" s="905"/>
    </row>
    <row r="136" spans="1:26" ht="30" customHeight="1" outlineLevel="1" thickBot="1">
      <c r="B136" s="890"/>
      <c r="C136" s="81"/>
      <c r="D136" s="98" t="s">
        <v>550</v>
      </c>
      <c r="E136" s="82"/>
      <c r="F136" s="906"/>
      <c r="G136" s="906"/>
      <c r="H136" s="907"/>
      <c r="I136" s="907"/>
      <c r="J136" s="908"/>
    </row>
    <row r="137" spans="1:26" s="90" customFormat="1" ht="18.75" customHeight="1" outlineLevel="1" thickBot="1">
      <c r="A137" s="86"/>
      <c r="B137" s="99"/>
      <c r="C137" s="86"/>
      <c r="D137" s="86"/>
      <c r="E137" s="86"/>
      <c r="F137" s="86"/>
      <c r="G137" s="87"/>
      <c r="H137" s="87"/>
      <c r="I137" s="87"/>
      <c r="J137" s="87"/>
      <c r="K137" s="87"/>
      <c r="L137" s="87"/>
      <c r="M137" s="88"/>
      <c r="N137" s="968"/>
      <c r="O137" s="968"/>
      <c r="P137" s="968"/>
      <c r="Q137" s="968"/>
      <c r="R137" s="89"/>
      <c r="V137" s="88"/>
      <c r="W137" s="88"/>
      <c r="X137" s="88"/>
      <c r="Y137" s="88"/>
      <c r="Z137" s="89"/>
    </row>
    <row r="138" spans="1:26" ht="18.75" customHeight="1" outlineLevel="1">
      <c r="B138" s="972" t="s">
        <v>554</v>
      </c>
      <c r="C138" s="974"/>
      <c r="D138" s="975"/>
      <c r="E138" s="975"/>
      <c r="F138" s="975"/>
      <c r="G138" s="975"/>
      <c r="H138" s="975"/>
      <c r="I138" s="975"/>
      <c r="J138" s="976"/>
    </row>
    <row r="139" spans="1:26" ht="18.75" customHeight="1" outlineLevel="1">
      <c r="B139" s="918"/>
      <c r="C139" s="923"/>
      <c r="D139" s="924"/>
      <c r="E139" s="924"/>
      <c r="F139" s="924"/>
      <c r="G139" s="924"/>
      <c r="H139" s="924"/>
      <c r="I139" s="924"/>
      <c r="J139" s="925"/>
    </row>
    <row r="140" spans="1:26" ht="18.75" customHeight="1" outlineLevel="1">
      <c r="B140" s="973"/>
      <c r="C140" s="977"/>
      <c r="D140" s="978"/>
      <c r="E140" s="978"/>
      <c r="F140" s="978"/>
      <c r="G140" s="978"/>
      <c r="H140" s="978"/>
      <c r="I140" s="978"/>
      <c r="J140" s="979"/>
    </row>
    <row r="141" spans="1:26" ht="18.75" customHeight="1" outlineLevel="1">
      <c r="B141" s="917" t="s">
        <v>555</v>
      </c>
      <c r="C141" s="920"/>
      <c r="D141" s="921"/>
      <c r="E141" s="921"/>
      <c r="F141" s="921"/>
      <c r="G141" s="921"/>
      <c r="H141" s="921"/>
      <c r="I141" s="921"/>
      <c r="J141" s="922"/>
    </row>
    <row r="142" spans="1:26" ht="18.75" customHeight="1" outlineLevel="1">
      <c r="B142" s="918"/>
      <c r="C142" s="923"/>
      <c r="D142" s="924"/>
      <c r="E142" s="924"/>
      <c r="F142" s="924"/>
      <c r="G142" s="924"/>
      <c r="H142" s="924"/>
      <c r="I142" s="924"/>
      <c r="J142" s="925"/>
    </row>
    <row r="143" spans="1:26" ht="18.75" customHeight="1" outlineLevel="1" thickBot="1">
      <c r="B143" s="919"/>
      <c r="C143" s="926"/>
      <c r="D143" s="927"/>
      <c r="E143" s="927"/>
      <c r="F143" s="927"/>
      <c r="G143" s="927"/>
      <c r="H143" s="927"/>
      <c r="I143" s="927"/>
      <c r="J143" s="928"/>
    </row>
    <row r="144" spans="1:26" ht="18.75" customHeight="1" outlineLevel="1" thickBot="1">
      <c r="B144" s="100"/>
      <c r="C144" s="101"/>
      <c r="D144" s="101"/>
      <c r="E144" s="101"/>
      <c r="F144" s="101"/>
      <c r="G144" s="101"/>
      <c r="H144" s="101"/>
      <c r="I144" s="101"/>
      <c r="J144" s="101"/>
    </row>
    <row r="145" spans="2:10" ht="18.75" customHeight="1" outlineLevel="1">
      <c r="B145" s="102" t="s">
        <v>556</v>
      </c>
      <c r="C145" s="103"/>
      <c r="D145" s="103"/>
      <c r="E145" s="103"/>
      <c r="F145" s="104"/>
      <c r="G145" s="104"/>
      <c r="H145" s="104"/>
      <c r="I145" s="104"/>
      <c r="J145" s="105"/>
    </row>
    <row r="146" spans="2:10" ht="18.75" customHeight="1" outlineLevel="1">
      <c r="B146" s="876"/>
      <c r="C146" s="877"/>
      <c r="D146" s="877"/>
      <c r="E146" s="877"/>
      <c r="F146" s="877"/>
      <c r="G146" s="877"/>
      <c r="H146" s="877"/>
      <c r="I146" s="877"/>
      <c r="J146" s="878"/>
    </row>
    <row r="147" spans="2:10" ht="12" customHeight="1" outlineLevel="1" thickBot="1">
      <c r="B147" s="217"/>
      <c r="C147" s="106"/>
      <c r="D147" s="106"/>
      <c r="E147" s="106"/>
      <c r="F147" s="106"/>
      <c r="G147" s="106"/>
      <c r="H147" s="106"/>
      <c r="I147" s="106"/>
      <c r="J147" s="107"/>
    </row>
    <row r="148" spans="2:10" ht="17.25" customHeight="1"/>
    <row r="150" spans="2:10" ht="33.75" customHeight="1">
      <c r="B150" s="108" t="s">
        <v>539</v>
      </c>
      <c r="C150" s="882">
        <f>個票ｰ2002!B157</f>
        <v>0</v>
      </c>
      <c r="D150" s="883"/>
      <c r="E150" s="883"/>
      <c r="F150" s="884"/>
      <c r="G150" s="109" t="s">
        <v>540</v>
      </c>
      <c r="H150" s="879">
        <v>13</v>
      </c>
      <c r="I150" s="880"/>
      <c r="J150" s="881"/>
    </row>
    <row r="151" spans="2:10" ht="30" customHeight="1" outlineLevel="1">
      <c r="B151" s="221" t="s">
        <v>541</v>
      </c>
      <c r="C151" s="990">
        <f>個票ｰ2002!U157</f>
        <v>0</v>
      </c>
      <c r="D151" s="991"/>
      <c r="E151" s="991"/>
      <c r="F151" s="991"/>
      <c r="G151" s="991"/>
      <c r="H151" s="991"/>
      <c r="I151" s="991"/>
      <c r="J151" s="992"/>
    </row>
    <row r="152" spans="2:10" ht="30" customHeight="1" outlineLevel="1">
      <c r="B152" s="218" t="s">
        <v>543</v>
      </c>
      <c r="C152" s="987">
        <f>個票ｰ2002!S157</f>
        <v>0</v>
      </c>
      <c r="D152" s="988"/>
      <c r="E152" s="988"/>
      <c r="F152" s="988"/>
      <c r="G152" s="988"/>
      <c r="H152" s="988"/>
      <c r="I152" s="988"/>
      <c r="J152" s="989"/>
    </row>
    <row r="153" spans="2:10" ht="30" customHeight="1" outlineLevel="1">
      <c r="B153" s="219" t="s">
        <v>544</v>
      </c>
      <c r="C153" s="929"/>
      <c r="D153" s="929"/>
      <c r="E153" s="929"/>
      <c r="F153" s="929"/>
      <c r="G153" s="929"/>
      <c r="H153" s="930"/>
      <c r="I153" s="930"/>
      <c r="J153" s="931"/>
    </row>
    <row r="154" spans="2:10" ht="14.25" customHeight="1" outlineLevel="1">
      <c r="B154" s="993" t="s">
        <v>561</v>
      </c>
      <c r="C154" s="911" t="s">
        <v>546</v>
      </c>
      <c r="D154" s="911"/>
      <c r="E154" s="911"/>
      <c r="F154" s="911" t="s">
        <v>547</v>
      </c>
      <c r="G154" s="911"/>
      <c r="H154" s="912"/>
      <c r="I154" s="912"/>
      <c r="J154" s="913"/>
    </row>
    <row r="155" spans="2:10" ht="34.5" customHeight="1" outlineLevel="1">
      <c r="B155" s="993"/>
      <c r="C155" s="74"/>
      <c r="D155" s="201" t="s">
        <v>310</v>
      </c>
      <c r="E155" s="74"/>
      <c r="F155" s="914"/>
      <c r="G155" s="914"/>
      <c r="H155" s="915"/>
      <c r="I155" s="915"/>
      <c r="J155" s="916"/>
    </row>
    <row r="156" spans="2:10" ht="34.5" customHeight="1" outlineLevel="1">
      <c r="B156" s="993"/>
      <c r="C156" s="74"/>
      <c r="D156" s="93" t="s">
        <v>310</v>
      </c>
      <c r="E156" s="74"/>
      <c r="F156" s="903"/>
      <c r="G156" s="903"/>
      <c r="H156" s="904"/>
      <c r="I156" s="904"/>
      <c r="J156" s="905"/>
    </row>
    <row r="157" spans="2:10" ht="34.5" customHeight="1" outlineLevel="1">
      <c r="B157" s="993"/>
      <c r="C157" s="74"/>
      <c r="D157" s="93" t="s">
        <v>310</v>
      </c>
      <c r="E157" s="74"/>
      <c r="F157" s="903"/>
      <c r="G157" s="903"/>
      <c r="H157" s="904"/>
      <c r="I157" s="904"/>
      <c r="J157" s="905"/>
    </row>
    <row r="158" spans="2:10" ht="34.5" customHeight="1" outlineLevel="1">
      <c r="B158" s="993"/>
      <c r="C158" s="74"/>
      <c r="D158" s="93" t="s">
        <v>310</v>
      </c>
      <c r="E158" s="74"/>
      <c r="F158" s="903"/>
      <c r="G158" s="903"/>
      <c r="H158" s="904"/>
      <c r="I158" s="904"/>
      <c r="J158" s="905"/>
    </row>
    <row r="159" spans="2:10" ht="34.5" customHeight="1" outlineLevel="1">
      <c r="B159" s="993"/>
      <c r="C159" s="74"/>
      <c r="D159" s="94" t="s">
        <v>310</v>
      </c>
      <c r="E159" s="74"/>
      <c r="F159" s="941"/>
      <c r="G159" s="942"/>
      <c r="H159" s="943"/>
      <c r="I159" s="943"/>
      <c r="J159" s="944"/>
    </row>
    <row r="160" spans="2:10" ht="15" customHeight="1" outlineLevel="1">
      <c r="B160" s="994" t="s">
        <v>562</v>
      </c>
      <c r="C160" s="911" t="s">
        <v>546</v>
      </c>
      <c r="D160" s="911"/>
      <c r="E160" s="911"/>
      <c r="F160" s="911" t="s">
        <v>549</v>
      </c>
      <c r="G160" s="911"/>
      <c r="H160" s="912"/>
      <c r="I160" s="912"/>
      <c r="J160" s="913"/>
    </row>
    <row r="161" spans="1:26" ht="31.5" customHeight="1" outlineLevel="1">
      <c r="B161" s="995"/>
      <c r="C161" s="75"/>
      <c r="D161" s="95" t="s">
        <v>550</v>
      </c>
      <c r="E161" s="76"/>
      <c r="F161" s="914"/>
      <c r="G161" s="914"/>
      <c r="H161" s="915"/>
      <c r="I161" s="915"/>
      <c r="J161" s="916"/>
    </row>
    <row r="162" spans="1:26" ht="31.5" customHeight="1" outlineLevel="1">
      <c r="B162" s="995"/>
      <c r="C162" s="77"/>
      <c r="D162" s="96" t="s">
        <v>550</v>
      </c>
      <c r="E162" s="78"/>
      <c r="F162" s="903"/>
      <c r="G162" s="903"/>
      <c r="H162" s="904"/>
      <c r="I162" s="904"/>
      <c r="J162" s="905"/>
    </row>
    <row r="163" spans="1:26" ht="31.5" customHeight="1" outlineLevel="1">
      <c r="B163" s="995"/>
      <c r="C163" s="77"/>
      <c r="D163" s="96" t="s">
        <v>550</v>
      </c>
      <c r="E163" s="78"/>
      <c r="F163" s="903"/>
      <c r="G163" s="903"/>
      <c r="H163" s="904"/>
      <c r="I163" s="904"/>
      <c r="J163" s="905"/>
    </row>
    <row r="164" spans="1:26" ht="31.5" customHeight="1" outlineLevel="1">
      <c r="B164" s="995"/>
      <c r="C164" s="77"/>
      <c r="D164" s="96" t="s">
        <v>550</v>
      </c>
      <c r="E164" s="78"/>
      <c r="F164" s="903"/>
      <c r="G164" s="903"/>
      <c r="H164" s="904"/>
      <c r="I164" s="904"/>
      <c r="J164" s="905"/>
    </row>
    <row r="165" spans="1:26" ht="31.5" customHeight="1" outlineLevel="1">
      <c r="B165" s="996"/>
      <c r="C165" s="79"/>
      <c r="D165" s="97" t="s">
        <v>550</v>
      </c>
      <c r="E165" s="80"/>
      <c r="F165" s="938"/>
      <c r="G165" s="938"/>
      <c r="H165" s="939"/>
      <c r="I165" s="939"/>
      <c r="J165" s="940"/>
    </row>
    <row r="166" spans="1:26" ht="15" customHeight="1" outlineLevel="1">
      <c r="B166" s="888" t="s">
        <v>563</v>
      </c>
      <c r="C166" s="891" t="s">
        <v>552</v>
      </c>
      <c r="D166" s="892"/>
      <c r="E166" s="893"/>
      <c r="F166" s="894" t="s">
        <v>553</v>
      </c>
      <c r="G166" s="895"/>
      <c r="H166" s="895"/>
      <c r="I166" s="895"/>
      <c r="J166" s="896"/>
    </row>
    <row r="167" spans="1:26" ht="30" customHeight="1" outlineLevel="1">
      <c r="B167" s="889"/>
      <c r="C167" s="77"/>
      <c r="D167" s="96" t="s">
        <v>550</v>
      </c>
      <c r="E167" s="74"/>
      <c r="F167" s="900"/>
      <c r="G167" s="900"/>
      <c r="H167" s="901"/>
      <c r="I167" s="901"/>
      <c r="J167" s="902"/>
    </row>
    <row r="168" spans="1:26" ht="30" customHeight="1" outlineLevel="1">
      <c r="B168" s="889"/>
      <c r="C168" s="77"/>
      <c r="D168" s="96" t="s">
        <v>550</v>
      </c>
      <c r="E168" s="74"/>
      <c r="F168" s="903"/>
      <c r="G168" s="903"/>
      <c r="H168" s="904"/>
      <c r="I168" s="904"/>
      <c r="J168" s="905"/>
    </row>
    <row r="169" spans="1:26" ht="30" customHeight="1" outlineLevel="1">
      <c r="B169" s="889"/>
      <c r="C169" s="77"/>
      <c r="D169" s="96" t="s">
        <v>550</v>
      </c>
      <c r="E169" s="74"/>
      <c r="F169" s="903"/>
      <c r="G169" s="903"/>
      <c r="H169" s="904"/>
      <c r="I169" s="904"/>
      <c r="J169" s="905"/>
    </row>
    <row r="170" spans="1:26" ht="30" customHeight="1" outlineLevel="1" thickBot="1">
      <c r="B170" s="890"/>
      <c r="C170" s="81"/>
      <c r="D170" s="98" t="s">
        <v>550</v>
      </c>
      <c r="E170" s="82"/>
      <c r="F170" s="906"/>
      <c r="G170" s="906"/>
      <c r="H170" s="907"/>
      <c r="I170" s="907"/>
      <c r="J170" s="908"/>
    </row>
    <row r="171" spans="1:26" s="90" customFormat="1" ht="18.75" customHeight="1" outlineLevel="1" thickBot="1">
      <c r="A171" s="86"/>
      <c r="B171" s="99"/>
      <c r="C171" s="86"/>
      <c r="D171" s="86"/>
      <c r="E171" s="86"/>
      <c r="F171" s="86"/>
      <c r="G171" s="87"/>
      <c r="H171" s="87"/>
      <c r="I171" s="87"/>
      <c r="J171" s="87"/>
      <c r="K171" s="87"/>
      <c r="L171" s="87"/>
      <c r="M171" s="88"/>
      <c r="N171" s="968"/>
      <c r="O171" s="968"/>
      <c r="P171" s="968"/>
      <c r="Q171" s="968"/>
      <c r="R171" s="89"/>
      <c r="V171" s="88"/>
      <c r="W171" s="88"/>
      <c r="X171" s="88"/>
      <c r="Y171" s="88"/>
      <c r="Z171" s="89"/>
    </row>
    <row r="172" spans="1:26" ht="18.75" customHeight="1" outlineLevel="1">
      <c r="B172" s="972" t="s">
        <v>554</v>
      </c>
      <c r="C172" s="974"/>
      <c r="D172" s="975"/>
      <c r="E172" s="975"/>
      <c r="F172" s="975"/>
      <c r="G172" s="975"/>
      <c r="H172" s="975"/>
      <c r="I172" s="975"/>
      <c r="J172" s="976"/>
    </row>
    <row r="173" spans="1:26" ht="18.75" customHeight="1" outlineLevel="1">
      <c r="B173" s="918"/>
      <c r="C173" s="923"/>
      <c r="D173" s="924"/>
      <c r="E173" s="924"/>
      <c r="F173" s="924"/>
      <c r="G173" s="924"/>
      <c r="H173" s="924"/>
      <c r="I173" s="924"/>
      <c r="J173" s="925"/>
    </row>
    <row r="174" spans="1:26" ht="18.75" customHeight="1" outlineLevel="1">
      <c r="B174" s="973"/>
      <c r="C174" s="977"/>
      <c r="D174" s="978"/>
      <c r="E174" s="978"/>
      <c r="F174" s="978"/>
      <c r="G174" s="978"/>
      <c r="H174" s="978"/>
      <c r="I174" s="978"/>
      <c r="J174" s="979"/>
    </row>
    <row r="175" spans="1:26" ht="18.75" customHeight="1" outlineLevel="1">
      <c r="B175" s="917" t="s">
        <v>555</v>
      </c>
      <c r="C175" s="920"/>
      <c r="D175" s="921"/>
      <c r="E175" s="921"/>
      <c r="F175" s="921"/>
      <c r="G175" s="921"/>
      <c r="H175" s="921"/>
      <c r="I175" s="921"/>
      <c r="J175" s="922"/>
    </row>
    <row r="176" spans="1:26" ht="18.75" customHeight="1" outlineLevel="1">
      <c r="B176" s="918"/>
      <c r="C176" s="923"/>
      <c r="D176" s="924"/>
      <c r="E176" s="924"/>
      <c r="F176" s="924"/>
      <c r="G176" s="924"/>
      <c r="H176" s="924"/>
      <c r="I176" s="924"/>
      <c r="J176" s="925"/>
    </row>
    <row r="177" spans="2:10" ht="18.75" customHeight="1" outlineLevel="1" thickBot="1">
      <c r="B177" s="919"/>
      <c r="C177" s="926"/>
      <c r="D177" s="927"/>
      <c r="E177" s="927"/>
      <c r="F177" s="927"/>
      <c r="G177" s="927"/>
      <c r="H177" s="927"/>
      <c r="I177" s="927"/>
      <c r="J177" s="928"/>
    </row>
    <row r="178" spans="2:10" ht="18.75" customHeight="1" outlineLevel="1" thickBot="1">
      <c r="B178" s="100"/>
      <c r="C178" s="101"/>
      <c r="D178" s="101"/>
      <c r="E178" s="101"/>
      <c r="F178" s="101"/>
      <c r="G178" s="101"/>
      <c r="H178" s="101"/>
      <c r="I178" s="101"/>
      <c r="J178" s="101"/>
    </row>
    <row r="179" spans="2:10" ht="18.75" customHeight="1" outlineLevel="1">
      <c r="B179" s="102" t="s">
        <v>556</v>
      </c>
      <c r="C179" s="103"/>
      <c r="D179" s="103"/>
      <c r="E179" s="103"/>
      <c r="F179" s="104"/>
      <c r="G179" s="104"/>
      <c r="H179" s="104"/>
      <c r="I179" s="104"/>
      <c r="J179" s="105"/>
    </row>
    <row r="180" spans="2:10" ht="18.75" customHeight="1" outlineLevel="1">
      <c r="B180" s="876"/>
      <c r="C180" s="877"/>
      <c r="D180" s="877"/>
      <c r="E180" s="877"/>
      <c r="F180" s="877"/>
      <c r="G180" s="877"/>
      <c r="H180" s="877"/>
      <c r="I180" s="877"/>
      <c r="J180" s="878"/>
    </row>
    <row r="181" spans="2:10" ht="12" customHeight="1" outlineLevel="1" thickBot="1">
      <c r="B181" s="217"/>
      <c r="C181" s="106"/>
      <c r="D181" s="106"/>
      <c r="E181" s="106"/>
      <c r="F181" s="106"/>
      <c r="G181" s="106"/>
      <c r="H181" s="106"/>
      <c r="I181" s="106"/>
      <c r="J181" s="107"/>
    </row>
    <row r="184" spans="2:10" ht="33.75" customHeight="1">
      <c r="B184" s="108" t="s">
        <v>539</v>
      </c>
      <c r="C184" s="882">
        <f>個票ｰ2002!B158</f>
        <v>0</v>
      </c>
      <c r="D184" s="883"/>
      <c r="E184" s="883"/>
      <c r="F184" s="884"/>
      <c r="G184" s="109" t="s">
        <v>540</v>
      </c>
      <c r="H184" s="879">
        <v>14</v>
      </c>
      <c r="I184" s="880"/>
      <c r="J184" s="881"/>
    </row>
    <row r="185" spans="2:10" ht="30" customHeight="1" outlineLevel="1">
      <c r="B185" s="221" t="s">
        <v>541</v>
      </c>
      <c r="C185" s="990">
        <f>個票ｰ2002!U158</f>
        <v>0</v>
      </c>
      <c r="D185" s="991"/>
      <c r="E185" s="991"/>
      <c r="F185" s="991"/>
      <c r="G185" s="991"/>
      <c r="H185" s="991"/>
      <c r="I185" s="991"/>
      <c r="J185" s="992"/>
    </row>
    <row r="186" spans="2:10" ht="30" customHeight="1" outlineLevel="1">
      <c r="B186" s="218" t="s">
        <v>543</v>
      </c>
      <c r="C186" s="945">
        <f>個票ｰ2002!S158</f>
        <v>0</v>
      </c>
      <c r="D186" s="946"/>
      <c r="E186" s="946"/>
      <c r="F186" s="946"/>
      <c r="G186" s="946"/>
      <c r="H186" s="946"/>
      <c r="I186" s="946"/>
      <c r="J186" s="947"/>
    </row>
    <row r="187" spans="2:10" ht="30" customHeight="1" outlineLevel="1">
      <c r="B187" s="219" t="s">
        <v>544</v>
      </c>
      <c r="C187" s="929"/>
      <c r="D187" s="929"/>
      <c r="E187" s="929"/>
      <c r="F187" s="929"/>
      <c r="G187" s="929"/>
      <c r="H187" s="930"/>
      <c r="I187" s="930"/>
      <c r="J187" s="931"/>
    </row>
    <row r="188" spans="2:10" ht="14.25" customHeight="1" outlineLevel="1">
      <c r="B188" s="948" t="s">
        <v>557</v>
      </c>
      <c r="C188" s="911" t="s">
        <v>546</v>
      </c>
      <c r="D188" s="911"/>
      <c r="E188" s="911"/>
      <c r="F188" s="911" t="s">
        <v>547</v>
      </c>
      <c r="G188" s="911"/>
      <c r="H188" s="912"/>
      <c r="I188" s="912"/>
      <c r="J188" s="913"/>
    </row>
    <row r="189" spans="2:10" ht="34.5" customHeight="1" outlineLevel="1">
      <c r="B189" s="948"/>
      <c r="C189" s="74"/>
      <c r="D189" s="201" t="s">
        <v>310</v>
      </c>
      <c r="E189" s="74"/>
      <c r="F189" s="914"/>
      <c r="G189" s="914"/>
      <c r="H189" s="915"/>
      <c r="I189" s="915"/>
      <c r="J189" s="916"/>
    </row>
    <row r="190" spans="2:10" ht="34.5" customHeight="1" outlineLevel="1">
      <c r="B190" s="948"/>
      <c r="C190" s="74"/>
      <c r="D190" s="93" t="s">
        <v>310</v>
      </c>
      <c r="E190" s="74"/>
      <c r="F190" s="903"/>
      <c r="G190" s="903"/>
      <c r="H190" s="904"/>
      <c r="I190" s="904"/>
      <c r="J190" s="905"/>
    </row>
    <row r="191" spans="2:10" ht="34.5" customHeight="1" outlineLevel="1">
      <c r="B191" s="948"/>
      <c r="C191" s="74"/>
      <c r="D191" s="93" t="s">
        <v>310</v>
      </c>
      <c r="E191" s="74"/>
      <c r="F191" s="903"/>
      <c r="G191" s="903"/>
      <c r="H191" s="904"/>
      <c r="I191" s="904"/>
      <c r="J191" s="905"/>
    </row>
    <row r="192" spans="2:10" ht="34.5" customHeight="1" outlineLevel="1">
      <c r="B192" s="948"/>
      <c r="C192" s="74"/>
      <c r="D192" s="93" t="s">
        <v>310</v>
      </c>
      <c r="E192" s="74"/>
      <c r="F192" s="903"/>
      <c r="G192" s="903"/>
      <c r="H192" s="904"/>
      <c r="I192" s="904"/>
      <c r="J192" s="905"/>
    </row>
    <row r="193" spans="1:26" ht="34.5" customHeight="1" outlineLevel="1">
      <c r="B193" s="948"/>
      <c r="C193" s="74"/>
      <c r="D193" s="94" t="s">
        <v>310</v>
      </c>
      <c r="E193" s="74"/>
      <c r="F193" s="941"/>
      <c r="G193" s="942"/>
      <c r="H193" s="943"/>
      <c r="I193" s="943"/>
      <c r="J193" s="944"/>
    </row>
    <row r="194" spans="1:26" ht="15" customHeight="1" outlineLevel="1">
      <c r="B194" s="909" t="s">
        <v>548</v>
      </c>
      <c r="C194" s="911" t="s">
        <v>546</v>
      </c>
      <c r="D194" s="911"/>
      <c r="E194" s="911"/>
      <c r="F194" s="911" t="s">
        <v>549</v>
      </c>
      <c r="G194" s="911"/>
      <c r="H194" s="912"/>
      <c r="I194" s="912"/>
      <c r="J194" s="913"/>
    </row>
    <row r="195" spans="1:26" ht="31.5" customHeight="1" outlineLevel="1">
      <c r="B195" s="889"/>
      <c r="C195" s="75"/>
      <c r="D195" s="95" t="s">
        <v>550</v>
      </c>
      <c r="E195" s="76"/>
      <c r="F195" s="914"/>
      <c r="G195" s="914"/>
      <c r="H195" s="915"/>
      <c r="I195" s="915"/>
      <c r="J195" s="916"/>
    </row>
    <row r="196" spans="1:26" ht="31.5" customHeight="1" outlineLevel="1">
      <c r="B196" s="889"/>
      <c r="C196" s="77"/>
      <c r="D196" s="96" t="s">
        <v>550</v>
      </c>
      <c r="E196" s="78"/>
      <c r="F196" s="903"/>
      <c r="G196" s="903"/>
      <c r="H196" s="904"/>
      <c r="I196" s="904"/>
      <c r="J196" s="905"/>
    </row>
    <row r="197" spans="1:26" ht="31.5" customHeight="1" outlineLevel="1">
      <c r="B197" s="889"/>
      <c r="C197" s="77"/>
      <c r="D197" s="96" t="s">
        <v>550</v>
      </c>
      <c r="E197" s="78"/>
      <c r="F197" s="903"/>
      <c r="G197" s="903"/>
      <c r="H197" s="904"/>
      <c r="I197" s="904"/>
      <c r="J197" s="905"/>
    </row>
    <row r="198" spans="1:26" ht="31.5" customHeight="1" outlineLevel="1">
      <c r="B198" s="889"/>
      <c r="C198" s="77"/>
      <c r="D198" s="96" t="s">
        <v>550</v>
      </c>
      <c r="E198" s="78"/>
      <c r="F198" s="903"/>
      <c r="G198" s="903"/>
      <c r="H198" s="904"/>
      <c r="I198" s="904"/>
      <c r="J198" s="905"/>
    </row>
    <row r="199" spans="1:26" ht="31.5" customHeight="1" outlineLevel="1">
      <c r="B199" s="910"/>
      <c r="C199" s="79"/>
      <c r="D199" s="97" t="s">
        <v>550</v>
      </c>
      <c r="E199" s="80"/>
      <c r="F199" s="938"/>
      <c r="G199" s="938"/>
      <c r="H199" s="939"/>
      <c r="I199" s="939"/>
      <c r="J199" s="940"/>
    </row>
    <row r="200" spans="1:26" ht="15" customHeight="1" outlineLevel="1">
      <c r="B200" s="888" t="s">
        <v>551</v>
      </c>
      <c r="C200" s="891" t="s">
        <v>552</v>
      </c>
      <c r="D200" s="892"/>
      <c r="E200" s="893"/>
      <c r="F200" s="894" t="s">
        <v>553</v>
      </c>
      <c r="G200" s="895"/>
      <c r="H200" s="895"/>
      <c r="I200" s="895"/>
      <c r="J200" s="896"/>
    </row>
    <row r="201" spans="1:26" ht="30" customHeight="1" outlineLevel="1">
      <c r="B201" s="889"/>
      <c r="C201" s="77"/>
      <c r="D201" s="96" t="s">
        <v>550</v>
      </c>
      <c r="E201" s="74"/>
      <c r="F201" s="900"/>
      <c r="G201" s="900"/>
      <c r="H201" s="901"/>
      <c r="I201" s="901"/>
      <c r="J201" s="902"/>
    </row>
    <row r="202" spans="1:26" ht="30" customHeight="1" outlineLevel="1">
      <c r="B202" s="889"/>
      <c r="C202" s="77"/>
      <c r="D202" s="96" t="s">
        <v>550</v>
      </c>
      <c r="E202" s="74"/>
      <c r="F202" s="903"/>
      <c r="G202" s="903"/>
      <c r="H202" s="904"/>
      <c r="I202" s="904"/>
      <c r="J202" s="905"/>
    </row>
    <row r="203" spans="1:26" ht="30" customHeight="1" outlineLevel="1">
      <c r="B203" s="889"/>
      <c r="C203" s="77"/>
      <c r="D203" s="96" t="s">
        <v>550</v>
      </c>
      <c r="E203" s="74"/>
      <c r="F203" s="903"/>
      <c r="G203" s="903"/>
      <c r="H203" s="904"/>
      <c r="I203" s="904"/>
      <c r="J203" s="905"/>
    </row>
    <row r="204" spans="1:26" ht="30" customHeight="1" outlineLevel="1" thickBot="1">
      <c r="B204" s="890"/>
      <c r="C204" s="81"/>
      <c r="D204" s="98" t="s">
        <v>550</v>
      </c>
      <c r="E204" s="82"/>
      <c r="F204" s="906"/>
      <c r="G204" s="906"/>
      <c r="H204" s="907"/>
      <c r="I204" s="907"/>
      <c r="J204" s="908"/>
    </row>
    <row r="205" spans="1:26" s="90" customFormat="1" ht="18.75" customHeight="1" outlineLevel="1" thickBot="1">
      <c r="A205" s="86"/>
      <c r="B205" s="99"/>
      <c r="C205" s="86"/>
      <c r="D205" s="86"/>
      <c r="E205" s="86"/>
      <c r="F205" s="86"/>
      <c r="G205" s="87"/>
      <c r="H205" s="87"/>
      <c r="I205" s="87"/>
      <c r="J205" s="87"/>
      <c r="K205" s="87"/>
      <c r="L205" s="87"/>
      <c r="M205" s="88"/>
      <c r="N205" s="968"/>
      <c r="O205" s="968"/>
      <c r="P205" s="968"/>
      <c r="Q205" s="968"/>
      <c r="R205" s="89"/>
      <c r="V205" s="88"/>
      <c r="W205" s="88"/>
      <c r="X205" s="88"/>
      <c r="Y205" s="88"/>
      <c r="Z205" s="89"/>
    </row>
    <row r="206" spans="1:26" ht="18.75" customHeight="1" outlineLevel="1">
      <c r="B206" s="972" t="s">
        <v>554</v>
      </c>
      <c r="C206" s="974"/>
      <c r="D206" s="975"/>
      <c r="E206" s="975"/>
      <c r="F206" s="975"/>
      <c r="G206" s="975"/>
      <c r="H206" s="975"/>
      <c r="I206" s="975"/>
      <c r="J206" s="976"/>
    </row>
    <row r="207" spans="1:26" ht="18.75" customHeight="1" outlineLevel="1">
      <c r="B207" s="918"/>
      <c r="C207" s="923"/>
      <c r="D207" s="924"/>
      <c r="E207" s="924"/>
      <c r="F207" s="924"/>
      <c r="G207" s="924"/>
      <c r="H207" s="924"/>
      <c r="I207" s="924"/>
      <c r="J207" s="925"/>
    </row>
    <row r="208" spans="1:26" ht="18.75" customHeight="1" outlineLevel="1">
      <c r="B208" s="973"/>
      <c r="C208" s="977"/>
      <c r="D208" s="978"/>
      <c r="E208" s="978"/>
      <c r="F208" s="978"/>
      <c r="G208" s="978"/>
      <c r="H208" s="978"/>
      <c r="I208" s="978"/>
      <c r="J208" s="979"/>
    </row>
    <row r="209" spans="2:11" ht="18.75" customHeight="1" outlineLevel="1">
      <c r="B209" s="917" t="s">
        <v>555</v>
      </c>
      <c r="C209" s="920"/>
      <c r="D209" s="921"/>
      <c r="E209" s="921"/>
      <c r="F209" s="921"/>
      <c r="G209" s="921"/>
      <c r="H209" s="921"/>
      <c r="I209" s="921"/>
      <c r="J209" s="922"/>
    </row>
    <row r="210" spans="2:11" ht="18.75" customHeight="1" outlineLevel="1">
      <c r="B210" s="918"/>
      <c r="C210" s="923"/>
      <c r="D210" s="924"/>
      <c r="E210" s="924"/>
      <c r="F210" s="924"/>
      <c r="G210" s="924"/>
      <c r="H210" s="924"/>
      <c r="I210" s="924"/>
      <c r="J210" s="925"/>
    </row>
    <row r="211" spans="2:11" ht="18.75" customHeight="1" outlineLevel="1" thickBot="1">
      <c r="B211" s="919"/>
      <c r="C211" s="926"/>
      <c r="D211" s="927"/>
      <c r="E211" s="927"/>
      <c r="F211" s="927"/>
      <c r="G211" s="927"/>
      <c r="H211" s="927"/>
      <c r="I211" s="927"/>
      <c r="J211" s="928"/>
    </row>
    <row r="212" spans="2:11" ht="18.75" customHeight="1" outlineLevel="1" thickBot="1">
      <c r="B212" s="100"/>
      <c r="C212" s="101"/>
      <c r="D212" s="101"/>
      <c r="E212" s="101"/>
      <c r="F212" s="101"/>
      <c r="G212" s="101"/>
      <c r="H212" s="101"/>
      <c r="I212" s="101"/>
      <c r="J212" s="101"/>
    </row>
    <row r="213" spans="2:11" ht="18.75" customHeight="1" outlineLevel="1">
      <c r="B213" s="102" t="s">
        <v>556</v>
      </c>
      <c r="C213" s="103"/>
      <c r="D213" s="103"/>
      <c r="E213" s="103"/>
      <c r="F213" s="104"/>
      <c r="G213" s="104"/>
      <c r="H213" s="104"/>
      <c r="I213" s="104"/>
      <c r="J213" s="105"/>
    </row>
    <row r="214" spans="2:11" ht="18.75" customHeight="1" outlineLevel="1">
      <c r="B214" s="876"/>
      <c r="C214" s="877"/>
      <c r="D214" s="877"/>
      <c r="E214" s="877"/>
      <c r="F214" s="877"/>
      <c r="G214" s="877"/>
      <c r="H214" s="877"/>
      <c r="I214" s="877"/>
      <c r="J214" s="878"/>
    </row>
    <row r="215" spans="2:11" ht="12" customHeight="1" outlineLevel="1" thickBot="1">
      <c r="B215" s="217"/>
      <c r="C215" s="106"/>
      <c r="D215" s="106"/>
      <c r="E215" s="106"/>
      <c r="F215" s="106"/>
      <c r="G215" s="106"/>
      <c r="H215" s="106"/>
      <c r="I215" s="106"/>
      <c r="J215" s="107"/>
    </row>
    <row r="218" spans="2:11" ht="17.25" customHeight="1">
      <c r="B218" s="202"/>
      <c r="C218" s="202"/>
      <c r="D218" s="202"/>
      <c r="E218" s="202"/>
      <c r="F218" s="202"/>
      <c r="G218" s="202"/>
      <c r="H218" s="202"/>
      <c r="I218" s="202"/>
      <c r="J218" s="202"/>
      <c r="K218" s="202"/>
    </row>
    <row r="219" spans="2:11" ht="33.75" customHeight="1">
      <c r="B219" s="108" t="s">
        <v>539</v>
      </c>
      <c r="C219" s="882">
        <f>個票ｰ2002!B159</f>
        <v>0</v>
      </c>
      <c r="D219" s="883"/>
      <c r="E219" s="883"/>
      <c r="F219" s="884"/>
      <c r="G219" s="109" t="s">
        <v>540</v>
      </c>
      <c r="H219" s="879">
        <v>15</v>
      </c>
      <c r="I219" s="880"/>
      <c r="J219" s="881"/>
    </row>
    <row r="220" spans="2:11" ht="30" customHeight="1" outlineLevel="1">
      <c r="B220" s="221" t="s">
        <v>541</v>
      </c>
      <c r="C220" s="885">
        <f>個票ｰ2002!U159</f>
        <v>0</v>
      </c>
      <c r="D220" s="886"/>
      <c r="E220" s="886"/>
      <c r="F220" s="886"/>
      <c r="G220" s="886"/>
      <c r="H220" s="886"/>
      <c r="I220" s="886"/>
      <c r="J220" s="887"/>
    </row>
    <row r="221" spans="2:11" ht="30" customHeight="1" outlineLevel="1">
      <c r="B221" s="218" t="s">
        <v>543</v>
      </c>
      <c r="C221" s="945">
        <f>個票ｰ2002!S159</f>
        <v>0</v>
      </c>
      <c r="D221" s="946"/>
      <c r="E221" s="946"/>
      <c r="F221" s="946"/>
      <c r="G221" s="946"/>
      <c r="H221" s="946"/>
      <c r="I221" s="946"/>
      <c r="J221" s="947"/>
    </row>
    <row r="222" spans="2:11" ht="30" customHeight="1" outlineLevel="1">
      <c r="B222" s="219" t="s">
        <v>544</v>
      </c>
      <c r="C222" s="929"/>
      <c r="D222" s="929"/>
      <c r="E222" s="929"/>
      <c r="F222" s="929"/>
      <c r="G222" s="929"/>
      <c r="H222" s="930"/>
      <c r="I222" s="930"/>
      <c r="J222" s="931"/>
    </row>
    <row r="223" spans="2:11" ht="14.25" customHeight="1" outlineLevel="1">
      <c r="B223" s="948" t="s">
        <v>557</v>
      </c>
      <c r="C223" s="911" t="s">
        <v>546</v>
      </c>
      <c r="D223" s="911"/>
      <c r="E223" s="911"/>
      <c r="F223" s="911" t="s">
        <v>547</v>
      </c>
      <c r="G223" s="911"/>
      <c r="H223" s="912"/>
      <c r="I223" s="912"/>
      <c r="J223" s="913"/>
    </row>
    <row r="224" spans="2:11" ht="34.5" customHeight="1" outlineLevel="1">
      <c r="B224" s="948"/>
      <c r="C224" s="74"/>
      <c r="D224" s="201" t="s">
        <v>310</v>
      </c>
      <c r="E224" s="74"/>
      <c r="F224" s="914"/>
      <c r="G224" s="914"/>
      <c r="H224" s="915"/>
      <c r="I224" s="915"/>
      <c r="J224" s="916"/>
    </row>
    <row r="225" spans="1:26" ht="34.5" customHeight="1" outlineLevel="1">
      <c r="B225" s="948"/>
      <c r="C225" s="74"/>
      <c r="D225" s="93" t="s">
        <v>310</v>
      </c>
      <c r="E225" s="74"/>
      <c r="F225" s="903"/>
      <c r="G225" s="903"/>
      <c r="H225" s="904"/>
      <c r="I225" s="904"/>
      <c r="J225" s="905"/>
    </row>
    <row r="226" spans="1:26" ht="34.5" customHeight="1" outlineLevel="1">
      <c r="B226" s="948"/>
      <c r="C226" s="74"/>
      <c r="D226" s="93" t="s">
        <v>310</v>
      </c>
      <c r="E226" s="74"/>
      <c r="F226" s="903"/>
      <c r="G226" s="903"/>
      <c r="H226" s="904"/>
      <c r="I226" s="904"/>
      <c r="J226" s="905"/>
    </row>
    <row r="227" spans="1:26" ht="34.5" customHeight="1" outlineLevel="1">
      <c r="B227" s="948"/>
      <c r="C227" s="74"/>
      <c r="D227" s="93" t="s">
        <v>310</v>
      </c>
      <c r="E227" s="74"/>
      <c r="F227" s="903"/>
      <c r="G227" s="903"/>
      <c r="H227" s="904"/>
      <c r="I227" s="904"/>
      <c r="J227" s="905"/>
    </row>
    <row r="228" spans="1:26" ht="34.5" customHeight="1" outlineLevel="1">
      <c r="B228" s="948"/>
      <c r="C228" s="74"/>
      <c r="D228" s="94" t="s">
        <v>310</v>
      </c>
      <c r="E228" s="74"/>
      <c r="F228" s="941"/>
      <c r="G228" s="942"/>
      <c r="H228" s="943"/>
      <c r="I228" s="943"/>
      <c r="J228" s="944"/>
    </row>
    <row r="229" spans="1:26" ht="15" customHeight="1" outlineLevel="1">
      <c r="B229" s="909" t="s">
        <v>548</v>
      </c>
      <c r="C229" s="911" t="s">
        <v>546</v>
      </c>
      <c r="D229" s="911"/>
      <c r="E229" s="911"/>
      <c r="F229" s="911" t="s">
        <v>549</v>
      </c>
      <c r="G229" s="911"/>
      <c r="H229" s="912"/>
      <c r="I229" s="912"/>
      <c r="J229" s="913"/>
    </row>
    <row r="230" spans="1:26" ht="31.5" customHeight="1" outlineLevel="1">
      <c r="B230" s="889"/>
      <c r="C230" s="75"/>
      <c r="D230" s="95" t="s">
        <v>550</v>
      </c>
      <c r="E230" s="76"/>
      <c r="F230" s="914"/>
      <c r="G230" s="914"/>
      <c r="H230" s="915"/>
      <c r="I230" s="915"/>
      <c r="J230" s="916"/>
    </row>
    <row r="231" spans="1:26" ht="31.5" customHeight="1" outlineLevel="1">
      <c r="B231" s="889"/>
      <c r="C231" s="77"/>
      <c r="D231" s="96" t="s">
        <v>550</v>
      </c>
      <c r="E231" s="78"/>
      <c r="F231" s="903"/>
      <c r="G231" s="903"/>
      <c r="H231" s="904"/>
      <c r="I231" s="904"/>
      <c r="J231" s="905"/>
    </row>
    <row r="232" spans="1:26" ht="31.5" customHeight="1" outlineLevel="1">
      <c r="B232" s="889"/>
      <c r="C232" s="77"/>
      <c r="D232" s="96" t="s">
        <v>550</v>
      </c>
      <c r="E232" s="78"/>
      <c r="F232" s="903"/>
      <c r="G232" s="903"/>
      <c r="H232" s="904"/>
      <c r="I232" s="904"/>
      <c r="J232" s="905"/>
    </row>
    <row r="233" spans="1:26" ht="31.5" customHeight="1" outlineLevel="1">
      <c r="B233" s="889"/>
      <c r="C233" s="77"/>
      <c r="D233" s="96" t="s">
        <v>550</v>
      </c>
      <c r="E233" s="78"/>
      <c r="F233" s="903"/>
      <c r="G233" s="903"/>
      <c r="H233" s="904"/>
      <c r="I233" s="904"/>
      <c r="J233" s="905"/>
    </row>
    <row r="234" spans="1:26" ht="31.5" customHeight="1" outlineLevel="1">
      <c r="B234" s="910"/>
      <c r="C234" s="79"/>
      <c r="D234" s="97" t="s">
        <v>550</v>
      </c>
      <c r="E234" s="80"/>
      <c r="F234" s="938"/>
      <c r="G234" s="938"/>
      <c r="H234" s="939"/>
      <c r="I234" s="939"/>
      <c r="J234" s="940"/>
    </row>
    <row r="235" spans="1:26" ht="15" customHeight="1" outlineLevel="1">
      <c r="B235" s="888" t="s">
        <v>551</v>
      </c>
      <c r="C235" s="891" t="s">
        <v>552</v>
      </c>
      <c r="D235" s="892"/>
      <c r="E235" s="893"/>
      <c r="F235" s="894" t="s">
        <v>553</v>
      </c>
      <c r="G235" s="895"/>
      <c r="H235" s="895"/>
      <c r="I235" s="895"/>
      <c r="J235" s="896"/>
    </row>
    <row r="236" spans="1:26" ht="30" customHeight="1" outlineLevel="1">
      <c r="B236" s="889"/>
      <c r="C236" s="77"/>
      <c r="D236" s="96" t="s">
        <v>550</v>
      </c>
      <c r="E236" s="74"/>
      <c r="F236" s="897"/>
      <c r="G236" s="897"/>
      <c r="H236" s="898"/>
      <c r="I236" s="898"/>
      <c r="J236" s="899"/>
    </row>
    <row r="237" spans="1:26" ht="30" customHeight="1" outlineLevel="1">
      <c r="B237" s="889"/>
      <c r="C237" s="77"/>
      <c r="D237" s="96" t="s">
        <v>550</v>
      </c>
      <c r="E237" s="74"/>
      <c r="F237" s="932"/>
      <c r="G237" s="932"/>
      <c r="H237" s="933"/>
      <c r="I237" s="933"/>
      <c r="J237" s="934"/>
    </row>
    <row r="238" spans="1:26" ht="30" customHeight="1" outlineLevel="1">
      <c r="B238" s="889"/>
      <c r="C238" s="77"/>
      <c r="D238" s="96" t="s">
        <v>550</v>
      </c>
      <c r="E238" s="74"/>
      <c r="F238" s="932"/>
      <c r="G238" s="932"/>
      <c r="H238" s="933"/>
      <c r="I238" s="933"/>
      <c r="J238" s="934"/>
    </row>
    <row r="239" spans="1:26" ht="30" customHeight="1" outlineLevel="1" thickBot="1">
      <c r="B239" s="890"/>
      <c r="C239" s="81"/>
      <c r="D239" s="98" t="s">
        <v>550</v>
      </c>
      <c r="E239" s="82"/>
      <c r="F239" s="935"/>
      <c r="G239" s="935"/>
      <c r="H239" s="936"/>
      <c r="I239" s="936"/>
      <c r="J239" s="937"/>
    </row>
    <row r="240" spans="1:26" s="90" customFormat="1" ht="18.75" customHeight="1" outlineLevel="1" thickBot="1">
      <c r="A240" s="86"/>
      <c r="B240" s="99"/>
      <c r="C240" s="86"/>
      <c r="D240" s="86"/>
      <c r="E240" s="86"/>
      <c r="F240" s="86"/>
      <c r="G240" s="87"/>
      <c r="H240" s="87"/>
      <c r="I240" s="87"/>
      <c r="J240" s="87"/>
      <c r="K240" s="87"/>
      <c r="L240" s="87"/>
      <c r="M240" s="88"/>
      <c r="N240" s="968"/>
      <c r="O240" s="968"/>
      <c r="P240" s="968"/>
      <c r="Q240" s="968"/>
      <c r="R240" s="89"/>
      <c r="V240" s="88"/>
      <c r="W240" s="88"/>
      <c r="X240" s="88"/>
      <c r="Y240" s="88"/>
      <c r="Z240" s="89"/>
    </row>
    <row r="241" spans="2:10" ht="18.75" customHeight="1" outlineLevel="1">
      <c r="B241" s="972" t="s">
        <v>554</v>
      </c>
      <c r="C241" s="974"/>
      <c r="D241" s="975"/>
      <c r="E241" s="975"/>
      <c r="F241" s="975"/>
      <c r="G241" s="975"/>
      <c r="H241" s="975"/>
      <c r="I241" s="975"/>
      <c r="J241" s="976"/>
    </row>
    <row r="242" spans="2:10" ht="18.75" customHeight="1" outlineLevel="1">
      <c r="B242" s="918"/>
      <c r="C242" s="923"/>
      <c r="D242" s="924"/>
      <c r="E242" s="924"/>
      <c r="F242" s="924"/>
      <c r="G242" s="924"/>
      <c r="H242" s="924"/>
      <c r="I242" s="924"/>
      <c r="J242" s="925"/>
    </row>
    <row r="243" spans="2:10" ht="18.75" customHeight="1" outlineLevel="1">
      <c r="B243" s="973"/>
      <c r="C243" s="977"/>
      <c r="D243" s="978"/>
      <c r="E243" s="978"/>
      <c r="F243" s="978"/>
      <c r="G243" s="978"/>
      <c r="H243" s="978"/>
      <c r="I243" s="978"/>
      <c r="J243" s="979"/>
    </row>
    <row r="244" spans="2:10" ht="18.75" customHeight="1" outlineLevel="1">
      <c r="B244" s="917" t="s">
        <v>555</v>
      </c>
      <c r="C244" s="920"/>
      <c r="D244" s="921"/>
      <c r="E244" s="921"/>
      <c r="F244" s="921"/>
      <c r="G244" s="921"/>
      <c r="H244" s="921"/>
      <c r="I244" s="921"/>
      <c r="J244" s="922"/>
    </row>
    <row r="245" spans="2:10" ht="18.75" customHeight="1" outlineLevel="1">
      <c r="B245" s="918"/>
      <c r="C245" s="923"/>
      <c r="D245" s="924"/>
      <c r="E245" s="924"/>
      <c r="F245" s="924"/>
      <c r="G245" s="924"/>
      <c r="H245" s="924"/>
      <c r="I245" s="924"/>
      <c r="J245" s="925"/>
    </row>
    <row r="246" spans="2:10" ht="18.75" customHeight="1" outlineLevel="1" thickBot="1">
      <c r="B246" s="919"/>
      <c r="C246" s="926"/>
      <c r="D246" s="927"/>
      <c r="E246" s="927"/>
      <c r="F246" s="927"/>
      <c r="G246" s="927"/>
      <c r="H246" s="927"/>
      <c r="I246" s="927"/>
      <c r="J246" s="928"/>
    </row>
    <row r="247" spans="2:10" ht="18.75" customHeight="1" outlineLevel="1" thickBot="1">
      <c r="B247" s="100"/>
      <c r="C247" s="101"/>
      <c r="D247" s="101"/>
      <c r="E247" s="101"/>
      <c r="F247" s="101"/>
      <c r="G247" s="101"/>
      <c r="H247" s="101"/>
      <c r="I247" s="101"/>
      <c r="J247" s="101"/>
    </row>
    <row r="248" spans="2:10" ht="18.75" customHeight="1" outlineLevel="1">
      <c r="B248" s="102" t="s">
        <v>556</v>
      </c>
      <c r="C248" s="103"/>
      <c r="D248" s="103"/>
      <c r="E248" s="103"/>
      <c r="F248" s="104"/>
      <c r="G248" s="104"/>
      <c r="H248" s="104"/>
      <c r="I248" s="104"/>
      <c r="J248" s="105"/>
    </row>
    <row r="249" spans="2:10" ht="18.75" customHeight="1" outlineLevel="1">
      <c r="B249" s="876"/>
      <c r="C249" s="877"/>
      <c r="D249" s="877"/>
      <c r="E249" s="877"/>
      <c r="F249" s="877"/>
      <c r="G249" s="877"/>
      <c r="H249" s="877"/>
      <c r="I249" s="877"/>
      <c r="J249" s="878"/>
    </row>
    <row r="250" spans="2:10" ht="12" customHeight="1" outlineLevel="1" thickBot="1">
      <c r="B250" s="217"/>
      <c r="C250" s="106"/>
      <c r="D250" s="106"/>
      <c r="E250" s="106"/>
      <c r="F250" s="106"/>
      <c r="G250" s="106"/>
      <c r="H250" s="106"/>
      <c r="I250" s="106"/>
      <c r="J250" s="107"/>
    </row>
    <row r="251" spans="2:10" ht="17.25" customHeight="1"/>
    <row r="253" spans="2:10" ht="33.75" customHeight="1">
      <c r="B253" s="108" t="s">
        <v>564</v>
      </c>
      <c r="C253" s="882">
        <f>個票ｰ2002!B160</f>
        <v>0</v>
      </c>
      <c r="D253" s="883"/>
      <c r="E253" s="883"/>
      <c r="F253" s="884"/>
      <c r="G253" s="109" t="s">
        <v>540</v>
      </c>
      <c r="H253" s="879">
        <v>16</v>
      </c>
      <c r="I253" s="880"/>
      <c r="J253" s="881"/>
    </row>
    <row r="254" spans="2:10" ht="30" customHeight="1" outlineLevel="1">
      <c r="B254" s="221" t="s">
        <v>541</v>
      </c>
      <c r="C254" s="885">
        <f>個票ｰ2002!U160</f>
        <v>0</v>
      </c>
      <c r="D254" s="886"/>
      <c r="E254" s="886"/>
      <c r="F254" s="886"/>
      <c r="G254" s="886"/>
      <c r="H254" s="886"/>
      <c r="I254" s="886"/>
      <c r="J254" s="887"/>
    </row>
    <row r="255" spans="2:10" ht="30" customHeight="1" outlineLevel="1">
      <c r="B255" s="218" t="s">
        <v>543</v>
      </c>
      <c r="C255" s="945">
        <f>個票ｰ2002!S160</f>
        <v>0</v>
      </c>
      <c r="D255" s="946"/>
      <c r="E255" s="946"/>
      <c r="F255" s="946"/>
      <c r="G255" s="946"/>
      <c r="H255" s="946"/>
      <c r="I255" s="946"/>
      <c r="J255" s="947"/>
    </row>
    <row r="256" spans="2:10" ht="30" customHeight="1" outlineLevel="1">
      <c r="B256" s="219" t="s">
        <v>544</v>
      </c>
      <c r="C256" s="929"/>
      <c r="D256" s="929"/>
      <c r="E256" s="929"/>
      <c r="F256" s="929"/>
      <c r="G256" s="929"/>
      <c r="H256" s="930"/>
      <c r="I256" s="930"/>
      <c r="J256" s="931"/>
    </row>
    <row r="257" spans="2:10" ht="14.25" customHeight="1" outlineLevel="1">
      <c r="B257" s="948" t="s">
        <v>557</v>
      </c>
      <c r="C257" s="911" t="s">
        <v>546</v>
      </c>
      <c r="D257" s="911"/>
      <c r="E257" s="911"/>
      <c r="F257" s="911" t="s">
        <v>547</v>
      </c>
      <c r="G257" s="911"/>
      <c r="H257" s="912"/>
      <c r="I257" s="912"/>
      <c r="J257" s="913"/>
    </row>
    <row r="258" spans="2:10" ht="34.5" customHeight="1" outlineLevel="1">
      <c r="B258" s="948"/>
      <c r="C258" s="74"/>
      <c r="D258" s="201" t="s">
        <v>310</v>
      </c>
      <c r="E258" s="74"/>
      <c r="F258" s="914"/>
      <c r="G258" s="914"/>
      <c r="H258" s="915"/>
      <c r="I258" s="915"/>
      <c r="J258" s="916"/>
    </row>
    <row r="259" spans="2:10" ht="34.5" customHeight="1" outlineLevel="1">
      <c r="B259" s="948"/>
      <c r="C259" s="74"/>
      <c r="D259" s="93" t="s">
        <v>310</v>
      </c>
      <c r="E259" s="74"/>
      <c r="F259" s="903"/>
      <c r="G259" s="903"/>
      <c r="H259" s="904"/>
      <c r="I259" s="904"/>
      <c r="J259" s="905"/>
    </row>
    <row r="260" spans="2:10" ht="34.5" customHeight="1" outlineLevel="1">
      <c r="B260" s="948"/>
      <c r="C260" s="74"/>
      <c r="D260" s="93" t="s">
        <v>310</v>
      </c>
      <c r="E260" s="74"/>
      <c r="F260" s="903"/>
      <c r="G260" s="903"/>
      <c r="H260" s="904"/>
      <c r="I260" s="904"/>
      <c r="J260" s="905"/>
    </row>
    <row r="261" spans="2:10" ht="34.5" customHeight="1" outlineLevel="1">
      <c r="B261" s="948"/>
      <c r="C261" s="74"/>
      <c r="D261" s="93" t="s">
        <v>310</v>
      </c>
      <c r="E261" s="74"/>
      <c r="F261" s="903"/>
      <c r="G261" s="903"/>
      <c r="H261" s="904"/>
      <c r="I261" s="904"/>
      <c r="J261" s="905"/>
    </row>
    <row r="262" spans="2:10" ht="34.5" customHeight="1" outlineLevel="1">
      <c r="B262" s="948"/>
      <c r="C262" s="74"/>
      <c r="D262" s="94" t="s">
        <v>310</v>
      </c>
      <c r="E262" s="74"/>
      <c r="F262" s="941"/>
      <c r="G262" s="942"/>
      <c r="H262" s="943"/>
      <c r="I262" s="943"/>
      <c r="J262" s="944"/>
    </row>
    <row r="263" spans="2:10" ht="15" customHeight="1" outlineLevel="1">
      <c r="B263" s="909" t="s">
        <v>548</v>
      </c>
      <c r="C263" s="911" t="s">
        <v>546</v>
      </c>
      <c r="D263" s="911"/>
      <c r="E263" s="911"/>
      <c r="F263" s="911" t="s">
        <v>549</v>
      </c>
      <c r="G263" s="911"/>
      <c r="H263" s="912"/>
      <c r="I263" s="912"/>
      <c r="J263" s="913"/>
    </row>
    <row r="264" spans="2:10" ht="31.5" customHeight="1" outlineLevel="1">
      <c r="B264" s="889"/>
      <c r="C264" s="75"/>
      <c r="D264" s="95" t="s">
        <v>550</v>
      </c>
      <c r="E264" s="76"/>
      <c r="F264" s="914"/>
      <c r="G264" s="914"/>
      <c r="H264" s="915"/>
      <c r="I264" s="915"/>
      <c r="J264" s="916"/>
    </row>
    <row r="265" spans="2:10" ht="31.5" customHeight="1" outlineLevel="1">
      <c r="B265" s="889"/>
      <c r="C265" s="77"/>
      <c r="D265" s="96" t="s">
        <v>550</v>
      </c>
      <c r="E265" s="78"/>
      <c r="F265" s="903"/>
      <c r="G265" s="903"/>
      <c r="H265" s="904"/>
      <c r="I265" s="904"/>
      <c r="J265" s="905"/>
    </row>
    <row r="266" spans="2:10" ht="31.5" customHeight="1" outlineLevel="1">
      <c r="B266" s="889"/>
      <c r="C266" s="77"/>
      <c r="D266" s="96" t="s">
        <v>550</v>
      </c>
      <c r="E266" s="78"/>
      <c r="F266" s="903"/>
      <c r="G266" s="903"/>
      <c r="H266" s="904"/>
      <c r="I266" s="904"/>
      <c r="J266" s="905"/>
    </row>
    <row r="267" spans="2:10" ht="31.5" customHeight="1" outlineLevel="1">
      <c r="B267" s="889"/>
      <c r="C267" s="77"/>
      <c r="D267" s="96" t="s">
        <v>550</v>
      </c>
      <c r="E267" s="78"/>
      <c r="F267" s="903"/>
      <c r="G267" s="903"/>
      <c r="H267" s="904"/>
      <c r="I267" s="904"/>
      <c r="J267" s="905"/>
    </row>
    <row r="268" spans="2:10" ht="31.5" customHeight="1" outlineLevel="1">
      <c r="B268" s="910"/>
      <c r="C268" s="79"/>
      <c r="D268" s="97" t="s">
        <v>550</v>
      </c>
      <c r="E268" s="80"/>
      <c r="F268" s="938"/>
      <c r="G268" s="938"/>
      <c r="H268" s="939"/>
      <c r="I268" s="939"/>
      <c r="J268" s="940"/>
    </row>
    <row r="269" spans="2:10" ht="15" customHeight="1" outlineLevel="1">
      <c r="B269" s="888" t="s">
        <v>551</v>
      </c>
      <c r="C269" s="891" t="s">
        <v>552</v>
      </c>
      <c r="D269" s="892"/>
      <c r="E269" s="893"/>
      <c r="F269" s="894" t="s">
        <v>553</v>
      </c>
      <c r="G269" s="895"/>
      <c r="H269" s="895"/>
      <c r="I269" s="895"/>
      <c r="J269" s="896"/>
    </row>
    <row r="270" spans="2:10" ht="30" customHeight="1" outlineLevel="1">
      <c r="B270" s="889"/>
      <c r="C270" s="77"/>
      <c r="D270" s="96" t="s">
        <v>550</v>
      </c>
      <c r="E270" s="74"/>
      <c r="F270" s="897"/>
      <c r="G270" s="897"/>
      <c r="H270" s="898"/>
      <c r="I270" s="898"/>
      <c r="J270" s="899"/>
    </row>
    <row r="271" spans="2:10" ht="30" customHeight="1" outlineLevel="1">
      <c r="B271" s="889"/>
      <c r="C271" s="77"/>
      <c r="D271" s="96" t="s">
        <v>550</v>
      </c>
      <c r="E271" s="74"/>
      <c r="F271" s="932"/>
      <c r="G271" s="932"/>
      <c r="H271" s="933"/>
      <c r="I271" s="933"/>
      <c r="J271" s="934"/>
    </row>
    <row r="272" spans="2:10" ht="30" customHeight="1" outlineLevel="1">
      <c r="B272" s="889"/>
      <c r="C272" s="77"/>
      <c r="D272" s="96" t="s">
        <v>550</v>
      </c>
      <c r="E272" s="74"/>
      <c r="F272" s="932"/>
      <c r="G272" s="932"/>
      <c r="H272" s="933"/>
      <c r="I272" s="933"/>
      <c r="J272" s="934"/>
    </row>
    <row r="273" spans="1:26" ht="30" customHeight="1" outlineLevel="1" thickBot="1">
      <c r="B273" s="890"/>
      <c r="C273" s="81"/>
      <c r="D273" s="98" t="s">
        <v>550</v>
      </c>
      <c r="E273" s="82"/>
      <c r="F273" s="935"/>
      <c r="G273" s="935"/>
      <c r="H273" s="936"/>
      <c r="I273" s="936"/>
      <c r="J273" s="937"/>
    </row>
    <row r="274" spans="1:26" s="90" customFormat="1" ht="18.75" customHeight="1" outlineLevel="1" thickBot="1">
      <c r="A274" s="86"/>
      <c r="B274" s="99"/>
      <c r="C274" s="86"/>
      <c r="D274" s="86"/>
      <c r="E274" s="86"/>
      <c r="F274" s="86"/>
      <c r="G274" s="87"/>
      <c r="H274" s="87"/>
      <c r="I274" s="87"/>
      <c r="J274" s="87"/>
      <c r="K274" s="87"/>
      <c r="L274" s="87"/>
      <c r="M274" s="88"/>
      <c r="N274" s="968"/>
      <c r="O274" s="968"/>
      <c r="P274" s="968"/>
      <c r="Q274" s="968"/>
      <c r="R274" s="89"/>
      <c r="V274" s="88"/>
      <c r="W274" s="88"/>
      <c r="X274" s="88"/>
      <c r="Y274" s="88"/>
      <c r="Z274" s="89"/>
    </row>
    <row r="275" spans="1:26" ht="18.75" customHeight="1" outlineLevel="1">
      <c r="B275" s="972" t="s">
        <v>554</v>
      </c>
      <c r="C275" s="974"/>
      <c r="D275" s="975"/>
      <c r="E275" s="975"/>
      <c r="F275" s="975"/>
      <c r="G275" s="975"/>
      <c r="H275" s="975"/>
      <c r="I275" s="975"/>
      <c r="J275" s="976"/>
    </row>
    <row r="276" spans="1:26" ht="18.75" customHeight="1" outlineLevel="1">
      <c r="B276" s="918"/>
      <c r="C276" s="923"/>
      <c r="D276" s="924"/>
      <c r="E276" s="924"/>
      <c r="F276" s="924"/>
      <c r="G276" s="924"/>
      <c r="H276" s="924"/>
      <c r="I276" s="924"/>
      <c r="J276" s="925"/>
    </row>
    <row r="277" spans="1:26" ht="18.75" customHeight="1" outlineLevel="1">
      <c r="B277" s="973"/>
      <c r="C277" s="977"/>
      <c r="D277" s="978"/>
      <c r="E277" s="978"/>
      <c r="F277" s="978"/>
      <c r="G277" s="978"/>
      <c r="H277" s="978"/>
      <c r="I277" s="978"/>
      <c r="J277" s="979"/>
    </row>
    <row r="278" spans="1:26" ht="18.75" customHeight="1" outlineLevel="1">
      <c r="B278" s="917" t="s">
        <v>555</v>
      </c>
      <c r="C278" s="920"/>
      <c r="D278" s="921"/>
      <c r="E278" s="921"/>
      <c r="F278" s="921"/>
      <c r="G278" s="921"/>
      <c r="H278" s="921"/>
      <c r="I278" s="921"/>
      <c r="J278" s="922"/>
    </row>
    <row r="279" spans="1:26" ht="18.75" customHeight="1" outlineLevel="1">
      <c r="B279" s="918"/>
      <c r="C279" s="923"/>
      <c r="D279" s="924"/>
      <c r="E279" s="924"/>
      <c r="F279" s="924"/>
      <c r="G279" s="924"/>
      <c r="H279" s="924"/>
      <c r="I279" s="924"/>
      <c r="J279" s="925"/>
    </row>
    <row r="280" spans="1:26" ht="18.75" customHeight="1" outlineLevel="1" thickBot="1">
      <c r="B280" s="919"/>
      <c r="C280" s="926"/>
      <c r="D280" s="927"/>
      <c r="E280" s="927"/>
      <c r="F280" s="927"/>
      <c r="G280" s="927"/>
      <c r="H280" s="927"/>
      <c r="I280" s="927"/>
      <c r="J280" s="928"/>
    </row>
    <row r="281" spans="1:26" ht="18.75" customHeight="1" outlineLevel="1" thickBot="1">
      <c r="B281" s="100"/>
      <c r="C281" s="101"/>
      <c r="D281" s="101"/>
      <c r="E281" s="101"/>
      <c r="F281" s="101"/>
      <c r="G281" s="101"/>
      <c r="H281" s="101"/>
      <c r="I281" s="101"/>
      <c r="J281" s="101"/>
    </row>
    <row r="282" spans="1:26" ht="18.75" customHeight="1" outlineLevel="1">
      <c r="B282" s="102" t="s">
        <v>556</v>
      </c>
      <c r="C282" s="103"/>
      <c r="D282" s="103"/>
      <c r="E282" s="103"/>
      <c r="F282" s="104"/>
      <c r="G282" s="104"/>
      <c r="H282" s="104"/>
      <c r="I282" s="104"/>
      <c r="J282" s="105"/>
    </row>
    <row r="283" spans="1:26" ht="18.75" customHeight="1" outlineLevel="1">
      <c r="B283" s="876"/>
      <c r="C283" s="877"/>
      <c r="D283" s="877"/>
      <c r="E283" s="877"/>
      <c r="F283" s="877"/>
      <c r="G283" s="877"/>
      <c r="H283" s="877"/>
      <c r="I283" s="877"/>
      <c r="J283" s="878"/>
    </row>
    <row r="284" spans="1:26" ht="12" customHeight="1" outlineLevel="1" thickBot="1">
      <c r="B284" s="217"/>
      <c r="C284" s="106"/>
      <c r="D284" s="106"/>
      <c r="E284" s="106"/>
      <c r="F284" s="106"/>
      <c r="G284" s="106"/>
      <c r="H284" s="106"/>
      <c r="I284" s="106"/>
      <c r="J284" s="107"/>
    </row>
    <row r="287" spans="1:26" ht="33.75" customHeight="1">
      <c r="B287" s="108" t="s">
        <v>539</v>
      </c>
      <c r="C287" s="882">
        <f>個票ｰ2002!B161</f>
        <v>0</v>
      </c>
      <c r="D287" s="883"/>
      <c r="E287" s="883"/>
      <c r="F287" s="884"/>
      <c r="G287" s="109" t="s">
        <v>540</v>
      </c>
      <c r="H287" s="879">
        <v>17</v>
      </c>
      <c r="I287" s="880"/>
      <c r="J287" s="881"/>
    </row>
    <row r="288" spans="1:26" ht="30" customHeight="1" outlineLevel="1">
      <c r="B288" s="221" t="s">
        <v>541</v>
      </c>
      <c r="C288" s="885">
        <f>個票ｰ2002!U161</f>
        <v>0</v>
      </c>
      <c r="D288" s="886"/>
      <c r="E288" s="886"/>
      <c r="F288" s="886"/>
      <c r="G288" s="886"/>
      <c r="H288" s="886"/>
      <c r="I288" s="886"/>
      <c r="J288" s="887"/>
    </row>
    <row r="289" spans="2:10" ht="30" customHeight="1" outlineLevel="1">
      <c r="B289" s="218" t="s">
        <v>543</v>
      </c>
      <c r="C289" s="945">
        <f>個票ｰ2002!S161</f>
        <v>0</v>
      </c>
      <c r="D289" s="946"/>
      <c r="E289" s="946"/>
      <c r="F289" s="946"/>
      <c r="G289" s="946"/>
      <c r="H289" s="946"/>
      <c r="I289" s="946"/>
      <c r="J289" s="947"/>
    </row>
    <row r="290" spans="2:10" ht="30" customHeight="1" outlineLevel="1">
      <c r="B290" s="219" t="s">
        <v>544</v>
      </c>
      <c r="C290" s="929"/>
      <c r="D290" s="929"/>
      <c r="E290" s="929"/>
      <c r="F290" s="929"/>
      <c r="G290" s="929"/>
      <c r="H290" s="930"/>
      <c r="I290" s="930"/>
      <c r="J290" s="931"/>
    </row>
    <row r="291" spans="2:10" ht="14.25" customHeight="1" outlineLevel="1">
      <c r="B291" s="948" t="s">
        <v>557</v>
      </c>
      <c r="C291" s="911" t="s">
        <v>546</v>
      </c>
      <c r="D291" s="911"/>
      <c r="E291" s="911"/>
      <c r="F291" s="911" t="s">
        <v>547</v>
      </c>
      <c r="G291" s="911"/>
      <c r="H291" s="912"/>
      <c r="I291" s="912"/>
      <c r="J291" s="913"/>
    </row>
    <row r="292" spans="2:10" ht="34.5" customHeight="1" outlineLevel="1">
      <c r="B292" s="948"/>
      <c r="C292" s="74"/>
      <c r="D292" s="201" t="s">
        <v>310</v>
      </c>
      <c r="E292" s="74"/>
      <c r="F292" s="914"/>
      <c r="G292" s="914"/>
      <c r="H292" s="915"/>
      <c r="I292" s="915"/>
      <c r="J292" s="916"/>
    </row>
    <row r="293" spans="2:10" ht="34.5" customHeight="1" outlineLevel="1">
      <c r="B293" s="948"/>
      <c r="C293" s="74"/>
      <c r="D293" s="93" t="s">
        <v>310</v>
      </c>
      <c r="E293" s="74"/>
      <c r="F293" s="903"/>
      <c r="G293" s="903"/>
      <c r="H293" s="904"/>
      <c r="I293" s="904"/>
      <c r="J293" s="905"/>
    </row>
    <row r="294" spans="2:10" ht="34.5" customHeight="1" outlineLevel="1">
      <c r="B294" s="948"/>
      <c r="C294" s="74"/>
      <c r="D294" s="93" t="s">
        <v>310</v>
      </c>
      <c r="E294" s="74"/>
      <c r="F294" s="903"/>
      <c r="G294" s="903"/>
      <c r="H294" s="904"/>
      <c r="I294" s="904"/>
      <c r="J294" s="905"/>
    </row>
    <row r="295" spans="2:10" ht="34.5" customHeight="1" outlineLevel="1">
      <c r="B295" s="948"/>
      <c r="C295" s="74"/>
      <c r="D295" s="93" t="s">
        <v>310</v>
      </c>
      <c r="E295" s="74"/>
      <c r="F295" s="903"/>
      <c r="G295" s="903"/>
      <c r="H295" s="904"/>
      <c r="I295" s="904"/>
      <c r="J295" s="905"/>
    </row>
    <row r="296" spans="2:10" ht="34.5" customHeight="1" outlineLevel="1">
      <c r="B296" s="948"/>
      <c r="C296" s="74"/>
      <c r="D296" s="94" t="s">
        <v>310</v>
      </c>
      <c r="E296" s="74"/>
      <c r="F296" s="941"/>
      <c r="G296" s="942"/>
      <c r="H296" s="943"/>
      <c r="I296" s="943"/>
      <c r="J296" s="944"/>
    </row>
    <row r="297" spans="2:10" ht="15" customHeight="1" outlineLevel="1">
      <c r="B297" s="909" t="s">
        <v>548</v>
      </c>
      <c r="C297" s="911" t="s">
        <v>546</v>
      </c>
      <c r="D297" s="911"/>
      <c r="E297" s="911"/>
      <c r="F297" s="911" t="s">
        <v>549</v>
      </c>
      <c r="G297" s="911"/>
      <c r="H297" s="912"/>
      <c r="I297" s="912"/>
      <c r="J297" s="913"/>
    </row>
    <row r="298" spans="2:10" ht="31.5" customHeight="1" outlineLevel="1">
      <c r="B298" s="889"/>
      <c r="C298" s="75"/>
      <c r="D298" s="95" t="s">
        <v>550</v>
      </c>
      <c r="E298" s="76"/>
      <c r="F298" s="914"/>
      <c r="G298" s="914"/>
      <c r="H298" s="915"/>
      <c r="I298" s="915"/>
      <c r="J298" s="916"/>
    </row>
    <row r="299" spans="2:10" ht="31.5" customHeight="1" outlineLevel="1">
      <c r="B299" s="889"/>
      <c r="C299" s="77"/>
      <c r="D299" s="96" t="s">
        <v>550</v>
      </c>
      <c r="E299" s="78"/>
      <c r="F299" s="903"/>
      <c r="G299" s="903"/>
      <c r="H299" s="904"/>
      <c r="I299" s="904"/>
      <c r="J299" s="905"/>
    </row>
    <row r="300" spans="2:10" ht="31.5" customHeight="1" outlineLevel="1">
      <c r="B300" s="889"/>
      <c r="C300" s="77"/>
      <c r="D300" s="96" t="s">
        <v>550</v>
      </c>
      <c r="E300" s="78"/>
      <c r="F300" s="903"/>
      <c r="G300" s="903"/>
      <c r="H300" s="904"/>
      <c r="I300" s="904"/>
      <c r="J300" s="905"/>
    </row>
    <row r="301" spans="2:10" ht="31.5" customHeight="1" outlineLevel="1">
      <c r="B301" s="889"/>
      <c r="C301" s="77"/>
      <c r="D301" s="96" t="s">
        <v>550</v>
      </c>
      <c r="E301" s="78"/>
      <c r="F301" s="903"/>
      <c r="G301" s="903"/>
      <c r="H301" s="904"/>
      <c r="I301" s="904"/>
      <c r="J301" s="905"/>
    </row>
    <row r="302" spans="2:10" ht="31.5" customHeight="1" outlineLevel="1">
      <c r="B302" s="910"/>
      <c r="C302" s="79"/>
      <c r="D302" s="97" t="s">
        <v>550</v>
      </c>
      <c r="E302" s="80"/>
      <c r="F302" s="938"/>
      <c r="G302" s="938"/>
      <c r="H302" s="939"/>
      <c r="I302" s="939"/>
      <c r="J302" s="940"/>
    </row>
    <row r="303" spans="2:10" ht="15" customHeight="1" outlineLevel="1">
      <c r="B303" s="888" t="s">
        <v>551</v>
      </c>
      <c r="C303" s="891" t="s">
        <v>552</v>
      </c>
      <c r="D303" s="892"/>
      <c r="E303" s="893"/>
      <c r="F303" s="894" t="s">
        <v>553</v>
      </c>
      <c r="G303" s="895"/>
      <c r="H303" s="895"/>
      <c r="I303" s="895"/>
      <c r="J303" s="896"/>
    </row>
    <row r="304" spans="2:10" ht="30" customHeight="1" outlineLevel="1">
      <c r="B304" s="889"/>
      <c r="C304" s="77"/>
      <c r="D304" s="96" t="s">
        <v>550</v>
      </c>
      <c r="E304" s="74"/>
      <c r="F304" s="897"/>
      <c r="G304" s="897"/>
      <c r="H304" s="898"/>
      <c r="I304" s="898"/>
      <c r="J304" s="899"/>
    </row>
    <row r="305" spans="1:26" ht="30" customHeight="1" outlineLevel="1">
      <c r="B305" s="889"/>
      <c r="C305" s="77"/>
      <c r="D305" s="96" t="s">
        <v>550</v>
      </c>
      <c r="E305" s="74"/>
      <c r="F305" s="932"/>
      <c r="G305" s="932"/>
      <c r="H305" s="933"/>
      <c r="I305" s="933"/>
      <c r="J305" s="934"/>
    </row>
    <row r="306" spans="1:26" ht="30" customHeight="1" outlineLevel="1">
      <c r="B306" s="889"/>
      <c r="C306" s="77"/>
      <c r="D306" s="96" t="s">
        <v>550</v>
      </c>
      <c r="E306" s="74"/>
      <c r="F306" s="932"/>
      <c r="G306" s="932"/>
      <c r="H306" s="933"/>
      <c r="I306" s="933"/>
      <c r="J306" s="934"/>
    </row>
    <row r="307" spans="1:26" ht="30" customHeight="1" outlineLevel="1" thickBot="1">
      <c r="B307" s="890"/>
      <c r="C307" s="81"/>
      <c r="D307" s="98" t="s">
        <v>550</v>
      </c>
      <c r="E307" s="82"/>
      <c r="F307" s="935"/>
      <c r="G307" s="935"/>
      <c r="H307" s="936"/>
      <c r="I307" s="936"/>
      <c r="J307" s="937"/>
    </row>
    <row r="308" spans="1:26" s="90" customFormat="1" ht="18.75" customHeight="1" outlineLevel="1" thickBot="1">
      <c r="A308" s="86"/>
      <c r="B308" s="99"/>
      <c r="C308" s="86"/>
      <c r="D308" s="86"/>
      <c r="E308" s="86"/>
      <c r="F308" s="86"/>
      <c r="G308" s="87"/>
      <c r="H308" s="87"/>
      <c r="I308" s="87"/>
      <c r="J308" s="87"/>
      <c r="K308" s="87"/>
      <c r="L308" s="87"/>
      <c r="M308" s="88"/>
      <c r="N308" s="968"/>
      <c r="O308" s="968"/>
      <c r="P308" s="968"/>
      <c r="Q308" s="968"/>
      <c r="R308" s="89"/>
      <c r="V308" s="88"/>
      <c r="W308" s="88"/>
      <c r="X308" s="88"/>
      <c r="Y308" s="88"/>
      <c r="Z308" s="89"/>
    </row>
    <row r="309" spans="1:26" ht="18.75" customHeight="1" outlineLevel="1">
      <c r="B309" s="972" t="s">
        <v>554</v>
      </c>
      <c r="C309" s="974"/>
      <c r="D309" s="975"/>
      <c r="E309" s="975"/>
      <c r="F309" s="975"/>
      <c r="G309" s="975"/>
      <c r="H309" s="975"/>
      <c r="I309" s="975"/>
      <c r="J309" s="976"/>
    </row>
    <row r="310" spans="1:26" ht="18.75" customHeight="1" outlineLevel="1">
      <c r="B310" s="918"/>
      <c r="C310" s="923"/>
      <c r="D310" s="924"/>
      <c r="E310" s="924"/>
      <c r="F310" s="924"/>
      <c r="G310" s="924"/>
      <c r="H310" s="924"/>
      <c r="I310" s="924"/>
      <c r="J310" s="925"/>
    </row>
    <row r="311" spans="1:26" ht="18.75" customHeight="1" outlineLevel="1">
      <c r="B311" s="973"/>
      <c r="C311" s="977"/>
      <c r="D311" s="978"/>
      <c r="E311" s="978"/>
      <c r="F311" s="978"/>
      <c r="G311" s="978"/>
      <c r="H311" s="978"/>
      <c r="I311" s="978"/>
      <c r="J311" s="979"/>
    </row>
    <row r="312" spans="1:26" ht="18.75" customHeight="1" outlineLevel="1">
      <c r="B312" s="917" t="s">
        <v>555</v>
      </c>
      <c r="C312" s="920"/>
      <c r="D312" s="921"/>
      <c r="E312" s="921"/>
      <c r="F312" s="921"/>
      <c r="G312" s="921"/>
      <c r="H312" s="921"/>
      <c r="I312" s="921"/>
      <c r="J312" s="922"/>
    </row>
    <row r="313" spans="1:26" ht="18.75" customHeight="1" outlineLevel="1">
      <c r="B313" s="918"/>
      <c r="C313" s="923"/>
      <c r="D313" s="924"/>
      <c r="E313" s="924"/>
      <c r="F313" s="924"/>
      <c r="G313" s="924"/>
      <c r="H313" s="924"/>
      <c r="I313" s="924"/>
      <c r="J313" s="925"/>
    </row>
    <row r="314" spans="1:26" ht="18.75" customHeight="1" outlineLevel="1" thickBot="1">
      <c r="B314" s="919"/>
      <c r="C314" s="926"/>
      <c r="D314" s="927"/>
      <c r="E314" s="927"/>
      <c r="F314" s="927"/>
      <c r="G314" s="927"/>
      <c r="H314" s="927"/>
      <c r="I314" s="927"/>
      <c r="J314" s="928"/>
    </row>
    <row r="315" spans="1:26" ht="18.75" customHeight="1" outlineLevel="1" thickBot="1">
      <c r="B315" s="100"/>
      <c r="C315" s="101"/>
      <c r="D315" s="101"/>
      <c r="E315" s="101"/>
      <c r="F315" s="101"/>
      <c r="G315" s="101"/>
      <c r="H315" s="101"/>
      <c r="I315" s="101"/>
      <c r="J315" s="101"/>
    </row>
    <row r="316" spans="1:26" ht="18.75" customHeight="1" outlineLevel="1">
      <c r="B316" s="102" t="s">
        <v>556</v>
      </c>
      <c r="C316" s="103"/>
      <c r="D316" s="103"/>
      <c r="E316" s="103"/>
      <c r="F316" s="104"/>
      <c r="G316" s="104"/>
      <c r="H316" s="104"/>
      <c r="I316" s="104"/>
      <c r="J316" s="105"/>
    </row>
    <row r="317" spans="1:26" ht="18.75" customHeight="1" outlineLevel="1">
      <c r="B317" s="876"/>
      <c r="C317" s="877"/>
      <c r="D317" s="877"/>
      <c r="E317" s="877"/>
      <c r="F317" s="877"/>
      <c r="G317" s="877"/>
      <c r="H317" s="877"/>
      <c r="I317" s="877"/>
      <c r="J317" s="878"/>
    </row>
    <row r="318" spans="1:26" ht="12" customHeight="1" outlineLevel="1" thickBot="1">
      <c r="B318" s="217"/>
      <c r="C318" s="106"/>
      <c r="D318" s="106"/>
      <c r="E318" s="106"/>
      <c r="F318" s="106"/>
      <c r="G318" s="106"/>
      <c r="H318" s="106"/>
      <c r="I318" s="106"/>
      <c r="J318" s="107"/>
    </row>
    <row r="321" spans="2:11" ht="17.25" customHeight="1">
      <c r="B321" s="202"/>
      <c r="C321" s="202"/>
      <c r="D321" s="202"/>
      <c r="E321" s="202"/>
      <c r="F321" s="202"/>
      <c r="G321" s="202"/>
      <c r="H321" s="202"/>
      <c r="I321" s="202"/>
      <c r="J321" s="202"/>
      <c r="K321" s="202"/>
    </row>
    <row r="322" spans="2:11" ht="33.75" customHeight="1">
      <c r="B322" s="108" t="s">
        <v>539</v>
      </c>
      <c r="C322" s="882">
        <f>個票ｰ2002!B162</f>
        <v>0</v>
      </c>
      <c r="D322" s="883"/>
      <c r="E322" s="883"/>
      <c r="F322" s="884"/>
      <c r="G322" s="109" t="s">
        <v>540</v>
      </c>
      <c r="H322" s="879">
        <v>18</v>
      </c>
      <c r="I322" s="880"/>
      <c r="J322" s="881"/>
    </row>
    <row r="323" spans="2:11" ht="30" customHeight="1" outlineLevel="1">
      <c r="B323" s="221" t="s">
        <v>541</v>
      </c>
      <c r="C323" s="885">
        <f>個票ｰ2002!U162</f>
        <v>0</v>
      </c>
      <c r="D323" s="886"/>
      <c r="E323" s="886"/>
      <c r="F323" s="886"/>
      <c r="G323" s="886"/>
      <c r="H323" s="886"/>
      <c r="I323" s="886"/>
      <c r="J323" s="887"/>
    </row>
    <row r="324" spans="2:11" ht="30" customHeight="1" outlineLevel="1">
      <c r="B324" s="218" t="s">
        <v>543</v>
      </c>
      <c r="C324" s="945">
        <f>個票ｰ2002!S162</f>
        <v>0</v>
      </c>
      <c r="D324" s="946"/>
      <c r="E324" s="946"/>
      <c r="F324" s="946"/>
      <c r="G324" s="946"/>
      <c r="H324" s="946"/>
      <c r="I324" s="946"/>
      <c r="J324" s="947"/>
    </row>
    <row r="325" spans="2:11" ht="30" customHeight="1" outlineLevel="1">
      <c r="B325" s="219" t="s">
        <v>544</v>
      </c>
      <c r="C325" s="929"/>
      <c r="D325" s="929"/>
      <c r="E325" s="929"/>
      <c r="F325" s="929"/>
      <c r="G325" s="929"/>
      <c r="H325" s="930"/>
      <c r="I325" s="930"/>
      <c r="J325" s="931"/>
    </row>
    <row r="326" spans="2:11" ht="14.25" customHeight="1" outlineLevel="1">
      <c r="B326" s="948" t="s">
        <v>557</v>
      </c>
      <c r="C326" s="911" t="s">
        <v>546</v>
      </c>
      <c r="D326" s="911"/>
      <c r="E326" s="911"/>
      <c r="F326" s="911" t="s">
        <v>547</v>
      </c>
      <c r="G326" s="911"/>
      <c r="H326" s="912"/>
      <c r="I326" s="912"/>
      <c r="J326" s="913"/>
    </row>
    <row r="327" spans="2:11" ht="34.5" customHeight="1" outlineLevel="1">
      <c r="B327" s="948"/>
      <c r="C327" s="74"/>
      <c r="D327" s="201" t="s">
        <v>310</v>
      </c>
      <c r="E327" s="74"/>
      <c r="F327" s="914"/>
      <c r="G327" s="914"/>
      <c r="H327" s="915"/>
      <c r="I327" s="915"/>
      <c r="J327" s="916"/>
    </row>
    <row r="328" spans="2:11" ht="34.5" customHeight="1" outlineLevel="1">
      <c r="B328" s="948"/>
      <c r="C328" s="74"/>
      <c r="D328" s="93" t="s">
        <v>310</v>
      </c>
      <c r="E328" s="74"/>
      <c r="F328" s="903"/>
      <c r="G328" s="903"/>
      <c r="H328" s="904"/>
      <c r="I328" s="904"/>
      <c r="J328" s="905"/>
    </row>
    <row r="329" spans="2:11" ht="34.5" customHeight="1" outlineLevel="1">
      <c r="B329" s="948"/>
      <c r="C329" s="74"/>
      <c r="D329" s="93" t="s">
        <v>310</v>
      </c>
      <c r="E329" s="74"/>
      <c r="F329" s="903"/>
      <c r="G329" s="903"/>
      <c r="H329" s="904"/>
      <c r="I329" s="904"/>
      <c r="J329" s="905"/>
    </row>
    <row r="330" spans="2:11" ht="34.5" customHeight="1" outlineLevel="1">
      <c r="B330" s="948"/>
      <c r="C330" s="74"/>
      <c r="D330" s="93" t="s">
        <v>310</v>
      </c>
      <c r="E330" s="74"/>
      <c r="F330" s="903"/>
      <c r="G330" s="903"/>
      <c r="H330" s="904"/>
      <c r="I330" s="904"/>
      <c r="J330" s="905"/>
    </row>
    <row r="331" spans="2:11" ht="34.5" customHeight="1" outlineLevel="1">
      <c r="B331" s="948"/>
      <c r="C331" s="74"/>
      <c r="D331" s="94" t="s">
        <v>310</v>
      </c>
      <c r="E331" s="74"/>
      <c r="F331" s="941"/>
      <c r="G331" s="942"/>
      <c r="H331" s="943"/>
      <c r="I331" s="943"/>
      <c r="J331" s="944"/>
    </row>
    <row r="332" spans="2:11" ht="15" customHeight="1" outlineLevel="1">
      <c r="B332" s="909" t="s">
        <v>548</v>
      </c>
      <c r="C332" s="911" t="s">
        <v>546</v>
      </c>
      <c r="D332" s="911"/>
      <c r="E332" s="911"/>
      <c r="F332" s="911" t="s">
        <v>549</v>
      </c>
      <c r="G332" s="911"/>
      <c r="H332" s="912"/>
      <c r="I332" s="912"/>
      <c r="J332" s="913"/>
    </row>
    <row r="333" spans="2:11" ht="31.5" customHeight="1" outlineLevel="1">
      <c r="B333" s="889"/>
      <c r="C333" s="75"/>
      <c r="D333" s="95" t="s">
        <v>550</v>
      </c>
      <c r="E333" s="76"/>
      <c r="F333" s="914"/>
      <c r="G333" s="914"/>
      <c r="H333" s="915"/>
      <c r="I333" s="915"/>
      <c r="J333" s="916"/>
    </row>
    <row r="334" spans="2:11" ht="31.5" customHeight="1" outlineLevel="1">
      <c r="B334" s="889"/>
      <c r="C334" s="77"/>
      <c r="D334" s="96" t="s">
        <v>550</v>
      </c>
      <c r="E334" s="78"/>
      <c r="F334" s="903"/>
      <c r="G334" s="903"/>
      <c r="H334" s="904"/>
      <c r="I334" s="904"/>
      <c r="J334" s="905"/>
    </row>
    <row r="335" spans="2:11" ht="31.5" customHeight="1" outlineLevel="1">
      <c r="B335" s="889"/>
      <c r="C335" s="77"/>
      <c r="D335" s="96" t="s">
        <v>550</v>
      </c>
      <c r="E335" s="78"/>
      <c r="F335" s="903"/>
      <c r="G335" s="903"/>
      <c r="H335" s="904"/>
      <c r="I335" s="904"/>
      <c r="J335" s="905"/>
    </row>
    <row r="336" spans="2:11" ht="31.5" customHeight="1" outlineLevel="1">
      <c r="B336" s="889"/>
      <c r="C336" s="77"/>
      <c r="D336" s="96" t="s">
        <v>550</v>
      </c>
      <c r="E336" s="78"/>
      <c r="F336" s="903"/>
      <c r="G336" s="903"/>
      <c r="H336" s="904"/>
      <c r="I336" s="904"/>
      <c r="J336" s="905"/>
    </row>
    <row r="337" spans="1:26" ht="31.5" customHeight="1" outlineLevel="1">
      <c r="B337" s="910"/>
      <c r="C337" s="79"/>
      <c r="D337" s="97" t="s">
        <v>550</v>
      </c>
      <c r="E337" s="80"/>
      <c r="F337" s="938"/>
      <c r="G337" s="938"/>
      <c r="H337" s="939"/>
      <c r="I337" s="939"/>
      <c r="J337" s="940"/>
    </row>
    <row r="338" spans="1:26" ht="15" customHeight="1" outlineLevel="1">
      <c r="B338" s="888" t="s">
        <v>551</v>
      </c>
      <c r="C338" s="891" t="s">
        <v>552</v>
      </c>
      <c r="D338" s="892"/>
      <c r="E338" s="893"/>
      <c r="F338" s="894" t="s">
        <v>553</v>
      </c>
      <c r="G338" s="895"/>
      <c r="H338" s="895"/>
      <c r="I338" s="895"/>
      <c r="J338" s="896"/>
    </row>
    <row r="339" spans="1:26" ht="30" customHeight="1" outlineLevel="1">
      <c r="B339" s="889"/>
      <c r="C339" s="77"/>
      <c r="D339" s="96" t="s">
        <v>550</v>
      </c>
      <c r="E339" s="74"/>
      <c r="F339" s="900"/>
      <c r="G339" s="900"/>
      <c r="H339" s="901"/>
      <c r="I339" s="901"/>
      <c r="J339" s="902"/>
    </row>
    <row r="340" spans="1:26" ht="30" customHeight="1" outlineLevel="1">
      <c r="B340" s="889"/>
      <c r="C340" s="77"/>
      <c r="D340" s="96" t="s">
        <v>550</v>
      </c>
      <c r="E340" s="74"/>
      <c r="F340" s="903"/>
      <c r="G340" s="903"/>
      <c r="H340" s="904"/>
      <c r="I340" s="904"/>
      <c r="J340" s="905"/>
    </row>
    <row r="341" spans="1:26" ht="30" customHeight="1" outlineLevel="1">
      <c r="B341" s="889"/>
      <c r="C341" s="77"/>
      <c r="D341" s="96" t="s">
        <v>550</v>
      </c>
      <c r="E341" s="74"/>
      <c r="F341" s="903"/>
      <c r="G341" s="903"/>
      <c r="H341" s="904"/>
      <c r="I341" s="904"/>
      <c r="J341" s="905"/>
    </row>
    <row r="342" spans="1:26" ht="30" customHeight="1" outlineLevel="1" thickBot="1">
      <c r="B342" s="890"/>
      <c r="C342" s="81"/>
      <c r="D342" s="98" t="s">
        <v>550</v>
      </c>
      <c r="E342" s="82"/>
      <c r="F342" s="906"/>
      <c r="G342" s="906"/>
      <c r="H342" s="907"/>
      <c r="I342" s="907"/>
      <c r="J342" s="908"/>
    </row>
    <row r="343" spans="1:26" s="90" customFormat="1" ht="18.75" customHeight="1" outlineLevel="1" thickBot="1">
      <c r="A343" s="86"/>
      <c r="B343" s="99"/>
      <c r="C343" s="86"/>
      <c r="D343" s="86"/>
      <c r="E343" s="86"/>
      <c r="F343" s="86"/>
      <c r="G343" s="87"/>
      <c r="H343" s="87"/>
      <c r="I343" s="87"/>
      <c r="J343" s="87"/>
      <c r="K343" s="87"/>
      <c r="L343" s="87"/>
      <c r="M343" s="88"/>
      <c r="N343" s="968"/>
      <c r="O343" s="968"/>
      <c r="P343" s="968"/>
      <c r="Q343" s="968"/>
      <c r="R343" s="89"/>
      <c r="V343" s="88"/>
      <c r="W343" s="88"/>
      <c r="X343" s="88"/>
      <c r="Y343" s="88"/>
      <c r="Z343" s="89"/>
    </row>
    <row r="344" spans="1:26" ht="18.75" customHeight="1" outlineLevel="1">
      <c r="B344" s="972" t="s">
        <v>554</v>
      </c>
      <c r="C344" s="974"/>
      <c r="D344" s="975"/>
      <c r="E344" s="975"/>
      <c r="F344" s="975"/>
      <c r="G344" s="975"/>
      <c r="H344" s="975"/>
      <c r="I344" s="975"/>
      <c r="J344" s="976"/>
    </row>
    <row r="345" spans="1:26" ht="18.75" customHeight="1" outlineLevel="1">
      <c r="B345" s="918"/>
      <c r="C345" s="923"/>
      <c r="D345" s="924"/>
      <c r="E345" s="924"/>
      <c r="F345" s="924"/>
      <c r="G345" s="924"/>
      <c r="H345" s="924"/>
      <c r="I345" s="924"/>
      <c r="J345" s="925"/>
    </row>
    <row r="346" spans="1:26" ht="18.75" customHeight="1" outlineLevel="1">
      <c r="B346" s="973"/>
      <c r="C346" s="977"/>
      <c r="D346" s="978"/>
      <c r="E346" s="978"/>
      <c r="F346" s="978"/>
      <c r="G346" s="978"/>
      <c r="H346" s="978"/>
      <c r="I346" s="978"/>
      <c r="J346" s="979"/>
    </row>
    <row r="347" spans="1:26" ht="18.75" customHeight="1" outlineLevel="1">
      <c r="B347" s="917" t="s">
        <v>555</v>
      </c>
      <c r="C347" s="920"/>
      <c r="D347" s="921"/>
      <c r="E347" s="921"/>
      <c r="F347" s="921"/>
      <c r="G347" s="921"/>
      <c r="H347" s="921"/>
      <c r="I347" s="921"/>
      <c r="J347" s="922"/>
    </row>
    <row r="348" spans="1:26" ht="18.75" customHeight="1" outlineLevel="1">
      <c r="B348" s="918"/>
      <c r="C348" s="923"/>
      <c r="D348" s="924"/>
      <c r="E348" s="924"/>
      <c r="F348" s="924"/>
      <c r="G348" s="924"/>
      <c r="H348" s="924"/>
      <c r="I348" s="924"/>
      <c r="J348" s="925"/>
    </row>
    <row r="349" spans="1:26" ht="18.75" customHeight="1" outlineLevel="1" thickBot="1">
      <c r="B349" s="919"/>
      <c r="C349" s="926"/>
      <c r="D349" s="927"/>
      <c r="E349" s="927"/>
      <c r="F349" s="927"/>
      <c r="G349" s="927"/>
      <c r="H349" s="927"/>
      <c r="I349" s="927"/>
      <c r="J349" s="928"/>
    </row>
    <row r="350" spans="1:26" ht="18.75" customHeight="1" outlineLevel="1" thickBot="1">
      <c r="B350" s="100"/>
      <c r="C350" s="101"/>
      <c r="D350" s="101"/>
      <c r="E350" s="101"/>
      <c r="F350" s="101"/>
      <c r="G350" s="101"/>
      <c r="H350" s="101"/>
      <c r="I350" s="101"/>
      <c r="J350" s="101"/>
    </row>
    <row r="351" spans="1:26" ht="18.75" customHeight="1" outlineLevel="1">
      <c r="B351" s="102" t="s">
        <v>556</v>
      </c>
      <c r="C351" s="103"/>
      <c r="D351" s="103"/>
      <c r="E351" s="103"/>
      <c r="F351" s="104"/>
      <c r="G351" s="104"/>
      <c r="H351" s="104"/>
      <c r="I351" s="104"/>
      <c r="J351" s="105"/>
    </row>
    <row r="352" spans="1:26" ht="18.75" customHeight="1" outlineLevel="1">
      <c r="B352" s="876"/>
      <c r="C352" s="877"/>
      <c r="D352" s="877"/>
      <c r="E352" s="877"/>
      <c r="F352" s="877"/>
      <c r="G352" s="877"/>
      <c r="H352" s="877"/>
      <c r="I352" s="877"/>
      <c r="J352" s="878"/>
    </row>
    <row r="353" spans="2:10" ht="12" customHeight="1" outlineLevel="1" thickBot="1">
      <c r="B353" s="217"/>
      <c r="C353" s="106"/>
      <c r="D353" s="106"/>
      <c r="E353" s="106"/>
      <c r="F353" s="106"/>
      <c r="G353" s="106"/>
      <c r="H353" s="106"/>
      <c r="I353" s="106"/>
      <c r="J353" s="107"/>
    </row>
    <row r="354" spans="2:10" ht="17.25" customHeight="1"/>
    <row r="356" spans="2:10" ht="33.75" customHeight="1">
      <c r="B356" s="108" t="s">
        <v>539</v>
      </c>
      <c r="C356" s="882">
        <f>個票ｰ2002!B163</f>
        <v>0</v>
      </c>
      <c r="D356" s="883"/>
      <c r="E356" s="883"/>
      <c r="F356" s="884"/>
      <c r="G356" s="109" t="s">
        <v>540</v>
      </c>
      <c r="H356" s="879">
        <v>19</v>
      </c>
      <c r="I356" s="880"/>
      <c r="J356" s="881"/>
    </row>
    <row r="357" spans="2:10" ht="30" customHeight="1" outlineLevel="1">
      <c r="B357" s="221" t="s">
        <v>541</v>
      </c>
      <c r="C357" s="885">
        <f>個票ｰ2002!U163</f>
        <v>0</v>
      </c>
      <c r="D357" s="886"/>
      <c r="E357" s="886"/>
      <c r="F357" s="886"/>
      <c r="G357" s="886"/>
      <c r="H357" s="886"/>
      <c r="I357" s="886"/>
      <c r="J357" s="887"/>
    </row>
    <row r="358" spans="2:10" ht="30" customHeight="1" outlineLevel="1">
      <c r="B358" s="218" t="s">
        <v>543</v>
      </c>
      <c r="C358" s="945">
        <f>個票ｰ2002!S163</f>
        <v>0</v>
      </c>
      <c r="D358" s="946"/>
      <c r="E358" s="946"/>
      <c r="F358" s="946"/>
      <c r="G358" s="946"/>
      <c r="H358" s="946"/>
      <c r="I358" s="946"/>
      <c r="J358" s="947"/>
    </row>
    <row r="359" spans="2:10" ht="30" customHeight="1" outlineLevel="1">
      <c r="B359" s="219" t="s">
        <v>544</v>
      </c>
      <c r="C359" s="929"/>
      <c r="D359" s="929"/>
      <c r="E359" s="929"/>
      <c r="F359" s="929"/>
      <c r="G359" s="929"/>
      <c r="H359" s="930"/>
      <c r="I359" s="930"/>
      <c r="J359" s="931"/>
    </row>
    <row r="360" spans="2:10" ht="14.25" customHeight="1" outlineLevel="1">
      <c r="B360" s="948" t="s">
        <v>557</v>
      </c>
      <c r="C360" s="911" t="s">
        <v>546</v>
      </c>
      <c r="D360" s="911"/>
      <c r="E360" s="911"/>
      <c r="F360" s="911" t="s">
        <v>547</v>
      </c>
      <c r="G360" s="911"/>
      <c r="H360" s="912"/>
      <c r="I360" s="912"/>
      <c r="J360" s="913"/>
    </row>
    <row r="361" spans="2:10" ht="34.5" customHeight="1" outlineLevel="1">
      <c r="B361" s="948"/>
      <c r="C361" s="74"/>
      <c r="D361" s="201" t="s">
        <v>310</v>
      </c>
      <c r="E361" s="74"/>
      <c r="F361" s="914"/>
      <c r="G361" s="914"/>
      <c r="H361" s="915"/>
      <c r="I361" s="915"/>
      <c r="J361" s="916"/>
    </row>
    <row r="362" spans="2:10" ht="34.5" customHeight="1" outlineLevel="1">
      <c r="B362" s="948"/>
      <c r="C362" s="74"/>
      <c r="D362" s="93" t="s">
        <v>310</v>
      </c>
      <c r="E362" s="74"/>
      <c r="F362" s="903"/>
      <c r="G362" s="903"/>
      <c r="H362" s="904"/>
      <c r="I362" s="904"/>
      <c r="J362" s="905"/>
    </row>
    <row r="363" spans="2:10" ht="34.5" customHeight="1" outlineLevel="1">
      <c r="B363" s="948"/>
      <c r="C363" s="74"/>
      <c r="D363" s="93" t="s">
        <v>310</v>
      </c>
      <c r="E363" s="74"/>
      <c r="F363" s="903"/>
      <c r="G363" s="903"/>
      <c r="H363" s="904"/>
      <c r="I363" s="904"/>
      <c r="J363" s="905"/>
    </row>
    <row r="364" spans="2:10" ht="34.5" customHeight="1" outlineLevel="1">
      <c r="B364" s="948"/>
      <c r="C364" s="74"/>
      <c r="D364" s="93" t="s">
        <v>310</v>
      </c>
      <c r="E364" s="74"/>
      <c r="F364" s="903"/>
      <c r="G364" s="903"/>
      <c r="H364" s="904"/>
      <c r="I364" s="904"/>
      <c r="J364" s="905"/>
    </row>
    <row r="365" spans="2:10" ht="34.5" customHeight="1" outlineLevel="1">
      <c r="B365" s="948"/>
      <c r="C365" s="74"/>
      <c r="D365" s="94" t="s">
        <v>310</v>
      </c>
      <c r="E365" s="74"/>
      <c r="F365" s="941"/>
      <c r="G365" s="942"/>
      <c r="H365" s="943"/>
      <c r="I365" s="943"/>
      <c r="J365" s="944"/>
    </row>
    <row r="366" spans="2:10" ht="15" customHeight="1" outlineLevel="1">
      <c r="B366" s="909" t="s">
        <v>548</v>
      </c>
      <c r="C366" s="911" t="s">
        <v>546</v>
      </c>
      <c r="D366" s="911"/>
      <c r="E366" s="911"/>
      <c r="F366" s="911" t="s">
        <v>549</v>
      </c>
      <c r="G366" s="911"/>
      <c r="H366" s="912"/>
      <c r="I366" s="912"/>
      <c r="J366" s="913"/>
    </row>
    <row r="367" spans="2:10" ht="31.5" customHeight="1" outlineLevel="1">
      <c r="B367" s="889"/>
      <c r="C367" s="75"/>
      <c r="D367" s="95" t="s">
        <v>550</v>
      </c>
      <c r="E367" s="76"/>
      <c r="F367" s="914"/>
      <c r="G367" s="914"/>
      <c r="H367" s="915"/>
      <c r="I367" s="915"/>
      <c r="J367" s="916"/>
    </row>
    <row r="368" spans="2:10" ht="31.5" customHeight="1" outlineLevel="1">
      <c r="B368" s="889"/>
      <c r="C368" s="77"/>
      <c r="D368" s="96" t="s">
        <v>550</v>
      </c>
      <c r="E368" s="78"/>
      <c r="F368" s="903"/>
      <c r="G368" s="903"/>
      <c r="H368" s="904"/>
      <c r="I368" s="904"/>
      <c r="J368" s="905"/>
    </row>
    <row r="369" spans="1:26" ht="31.5" customHeight="1" outlineLevel="1">
      <c r="B369" s="889"/>
      <c r="C369" s="77"/>
      <c r="D369" s="96" t="s">
        <v>550</v>
      </c>
      <c r="E369" s="78"/>
      <c r="F369" s="903"/>
      <c r="G369" s="903"/>
      <c r="H369" s="904"/>
      <c r="I369" s="904"/>
      <c r="J369" s="905"/>
    </row>
    <row r="370" spans="1:26" ht="31.5" customHeight="1" outlineLevel="1">
      <c r="B370" s="889"/>
      <c r="C370" s="77"/>
      <c r="D370" s="96" t="s">
        <v>550</v>
      </c>
      <c r="E370" s="78"/>
      <c r="F370" s="903"/>
      <c r="G370" s="903"/>
      <c r="H370" s="904"/>
      <c r="I370" s="904"/>
      <c r="J370" s="905"/>
    </row>
    <row r="371" spans="1:26" ht="31.5" customHeight="1" outlineLevel="1">
      <c r="B371" s="910"/>
      <c r="C371" s="79"/>
      <c r="D371" s="97" t="s">
        <v>550</v>
      </c>
      <c r="E371" s="80"/>
      <c r="F371" s="938"/>
      <c r="G371" s="938"/>
      <c r="H371" s="939"/>
      <c r="I371" s="939"/>
      <c r="J371" s="940"/>
    </row>
    <row r="372" spans="1:26" ht="15" customHeight="1" outlineLevel="1">
      <c r="B372" s="888" t="s">
        <v>551</v>
      </c>
      <c r="C372" s="891" t="s">
        <v>552</v>
      </c>
      <c r="D372" s="892"/>
      <c r="E372" s="893"/>
      <c r="F372" s="894" t="s">
        <v>553</v>
      </c>
      <c r="G372" s="895"/>
      <c r="H372" s="895"/>
      <c r="I372" s="895"/>
      <c r="J372" s="896"/>
    </row>
    <row r="373" spans="1:26" ht="30" customHeight="1" outlineLevel="1">
      <c r="B373" s="889"/>
      <c r="C373" s="77"/>
      <c r="D373" s="96" t="s">
        <v>550</v>
      </c>
      <c r="E373" s="74"/>
      <c r="F373" s="900"/>
      <c r="G373" s="900"/>
      <c r="H373" s="901"/>
      <c r="I373" s="901"/>
      <c r="J373" s="902"/>
    </row>
    <row r="374" spans="1:26" ht="30" customHeight="1" outlineLevel="1">
      <c r="B374" s="889"/>
      <c r="C374" s="77"/>
      <c r="D374" s="96" t="s">
        <v>550</v>
      </c>
      <c r="E374" s="74"/>
      <c r="F374" s="903"/>
      <c r="G374" s="903"/>
      <c r="H374" s="904"/>
      <c r="I374" s="904"/>
      <c r="J374" s="905"/>
    </row>
    <row r="375" spans="1:26" ht="30" customHeight="1" outlineLevel="1">
      <c r="B375" s="889"/>
      <c r="C375" s="77"/>
      <c r="D375" s="96" t="s">
        <v>550</v>
      </c>
      <c r="E375" s="74"/>
      <c r="F375" s="903"/>
      <c r="G375" s="903"/>
      <c r="H375" s="904"/>
      <c r="I375" s="904"/>
      <c r="J375" s="905"/>
    </row>
    <row r="376" spans="1:26" ht="30" customHeight="1" outlineLevel="1" thickBot="1">
      <c r="B376" s="890"/>
      <c r="C376" s="81"/>
      <c r="D376" s="98" t="s">
        <v>550</v>
      </c>
      <c r="E376" s="82"/>
      <c r="F376" s="906"/>
      <c r="G376" s="906"/>
      <c r="H376" s="907"/>
      <c r="I376" s="907"/>
      <c r="J376" s="908"/>
    </row>
    <row r="377" spans="1:26" s="90" customFormat="1" ht="18.75" customHeight="1" outlineLevel="1" thickBot="1">
      <c r="A377" s="86"/>
      <c r="B377" s="99"/>
      <c r="C377" s="86"/>
      <c r="D377" s="86"/>
      <c r="E377" s="86"/>
      <c r="F377" s="86"/>
      <c r="G377" s="87"/>
      <c r="H377" s="87"/>
      <c r="I377" s="87"/>
      <c r="J377" s="87"/>
      <c r="K377" s="87"/>
      <c r="L377" s="87"/>
      <c r="M377" s="88"/>
      <c r="N377" s="968"/>
      <c r="O377" s="968"/>
      <c r="P377" s="968"/>
      <c r="Q377" s="968"/>
      <c r="R377" s="89"/>
      <c r="V377" s="88"/>
      <c r="W377" s="88"/>
      <c r="X377" s="88"/>
      <c r="Y377" s="88"/>
      <c r="Z377" s="89"/>
    </row>
    <row r="378" spans="1:26" ht="18.75" customHeight="1" outlineLevel="1">
      <c r="B378" s="972" t="s">
        <v>554</v>
      </c>
      <c r="C378" s="974"/>
      <c r="D378" s="975"/>
      <c r="E378" s="975"/>
      <c r="F378" s="975"/>
      <c r="G378" s="975"/>
      <c r="H378" s="975"/>
      <c r="I378" s="975"/>
      <c r="J378" s="976"/>
    </row>
    <row r="379" spans="1:26" ht="18.75" customHeight="1" outlineLevel="1">
      <c r="B379" s="918"/>
      <c r="C379" s="923"/>
      <c r="D379" s="924"/>
      <c r="E379" s="924"/>
      <c r="F379" s="924"/>
      <c r="G379" s="924"/>
      <c r="H379" s="924"/>
      <c r="I379" s="924"/>
      <c r="J379" s="925"/>
    </row>
    <row r="380" spans="1:26" ht="18.75" customHeight="1" outlineLevel="1">
      <c r="B380" s="973"/>
      <c r="C380" s="977"/>
      <c r="D380" s="978"/>
      <c r="E380" s="978"/>
      <c r="F380" s="978"/>
      <c r="G380" s="978"/>
      <c r="H380" s="978"/>
      <c r="I380" s="978"/>
      <c r="J380" s="979"/>
    </row>
    <row r="381" spans="1:26" ht="18.75" customHeight="1" outlineLevel="1">
      <c r="B381" s="917" t="s">
        <v>555</v>
      </c>
      <c r="C381" s="920"/>
      <c r="D381" s="921"/>
      <c r="E381" s="921"/>
      <c r="F381" s="921"/>
      <c r="G381" s="921"/>
      <c r="H381" s="921"/>
      <c r="I381" s="921"/>
      <c r="J381" s="922"/>
    </row>
    <row r="382" spans="1:26" ht="18.75" customHeight="1" outlineLevel="1">
      <c r="B382" s="918"/>
      <c r="C382" s="923"/>
      <c r="D382" s="924"/>
      <c r="E382" s="924"/>
      <c r="F382" s="924"/>
      <c r="G382" s="924"/>
      <c r="H382" s="924"/>
      <c r="I382" s="924"/>
      <c r="J382" s="925"/>
    </row>
    <row r="383" spans="1:26" ht="18.75" customHeight="1" outlineLevel="1" thickBot="1">
      <c r="B383" s="919"/>
      <c r="C383" s="926"/>
      <c r="D383" s="927"/>
      <c r="E383" s="927"/>
      <c r="F383" s="927"/>
      <c r="G383" s="927"/>
      <c r="H383" s="927"/>
      <c r="I383" s="927"/>
      <c r="J383" s="928"/>
    </row>
    <row r="384" spans="1:26" ht="18.75" customHeight="1" outlineLevel="1" thickBot="1">
      <c r="B384" s="100"/>
      <c r="C384" s="101"/>
      <c r="D384" s="101"/>
      <c r="E384" s="101"/>
      <c r="F384" s="101"/>
      <c r="G384" s="101"/>
      <c r="H384" s="101"/>
      <c r="I384" s="101"/>
      <c r="J384" s="101"/>
    </row>
    <row r="385" spans="2:10" ht="18.75" customHeight="1" outlineLevel="1">
      <c r="B385" s="102" t="s">
        <v>556</v>
      </c>
      <c r="C385" s="103"/>
      <c r="D385" s="103"/>
      <c r="E385" s="103"/>
      <c r="F385" s="104"/>
      <c r="G385" s="104"/>
      <c r="H385" s="104"/>
      <c r="I385" s="104"/>
      <c r="J385" s="105"/>
    </row>
    <row r="386" spans="2:10" ht="18.75" customHeight="1" outlineLevel="1">
      <c r="B386" s="876"/>
      <c r="C386" s="877"/>
      <c r="D386" s="877"/>
      <c r="E386" s="877"/>
      <c r="F386" s="877"/>
      <c r="G386" s="877"/>
      <c r="H386" s="877"/>
      <c r="I386" s="877"/>
      <c r="J386" s="878"/>
    </row>
    <row r="387" spans="2:10" ht="12" customHeight="1" outlineLevel="1" thickBot="1">
      <c r="B387" s="217"/>
      <c r="C387" s="106"/>
      <c r="D387" s="106"/>
      <c r="E387" s="106"/>
      <c r="F387" s="106"/>
      <c r="G387" s="106"/>
      <c r="H387" s="106"/>
      <c r="I387" s="106"/>
      <c r="J387" s="107"/>
    </row>
    <row r="390" spans="2:10" ht="33" customHeight="1">
      <c r="B390" s="108" t="s">
        <v>539</v>
      </c>
      <c r="C390" s="882">
        <f>個票ｰ2002!B164</f>
        <v>0</v>
      </c>
      <c r="D390" s="883"/>
      <c r="E390" s="883"/>
      <c r="F390" s="884"/>
      <c r="G390" s="109" t="s">
        <v>540</v>
      </c>
      <c r="H390" s="879">
        <v>20</v>
      </c>
      <c r="I390" s="880"/>
      <c r="J390" s="881"/>
    </row>
    <row r="391" spans="2:10" ht="30" customHeight="1" outlineLevel="1">
      <c r="B391" s="221" t="s">
        <v>541</v>
      </c>
      <c r="C391" s="885">
        <f>個票ｰ2002!U164</f>
        <v>0</v>
      </c>
      <c r="D391" s="886"/>
      <c r="E391" s="886"/>
      <c r="F391" s="886"/>
      <c r="G391" s="886"/>
      <c r="H391" s="886"/>
      <c r="I391" s="886"/>
      <c r="J391" s="887"/>
    </row>
    <row r="392" spans="2:10" ht="30" customHeight="1" outlineLevel="1">
      <c r="B392" s="218" t="s">
        <v>543</v>
      </c>
      <c r="C392" s="945">
        <f>個票ｰ2002!S164</f>
        <v>0</v>
      </c>
      <c r="D392" s="946"/>
      <c r="E392" s="946"/>
      <c r="F392" s="946"/>
      <c r="G392" s="946"/>
      <c r="H392" s="946"/>
      <c r="I392" s="946"/>
      <c r="J392" s="947"/>
    </row>
    <row r="393" spans="2:10" ht="30" customHeight="1" outlineLevel="1">
      <c r="B393" s="219" t="s">
        <v>544</v>
      </c>
      <c r="C393" s="929"/>
      <c r="D393" s="929"/>
      <c r="E393" s="929"/>
      <c r="F393" s="929"/>
      <c r="G393" s="929"/>
      <c r="H393" s="930"/>
      <c r="I393" s="930"/>
      <c r="J393" s="931"/>
    </row>
    <row r="394" spans="2:10" ht="14.25" customHeight="1" outlineLevel="1">
      <c r="B394" s="948" t="s">
        <v>557</v>
      </c>
      <c r="C394" s="911" t="s">
        <v>546</v>
      </c>
      <c r="D394" s="911"/>
      <c r="E394" s="911"/>
      <c r="F394" s="911" t="s">
        <v>547</v>
      </c>
      <c r="G394" s="911"/>
      <c r="H394" s="912"/>
      <c r="I394" s="912"/>
      <c r="J394" s="913"/>
    </row>
    <row r="395" spans="2:10" ht="34.5" customHeight="1" outlineLevel="1">
      <c r="B395" s="948"/>
      <c r="C395" s="74"/>
      <c r="D395" s="201" t="s">
        <v>310</v>
      </c>
      <c r="E395" s="74"/>
      <c r="F395" s="914"/>
      <c r="G395" s="914"/>
      <c r="H395" s="915"/>
      <c r="I395" s="915"/>
      <c r="J395" s="916"/>
    </row>
    <row r="396" spans="2:10" ht="34.5" customHeight="1" outlineLevel="1">
      <c r="B396" s="948"/>
      <c r="C396" s="74"/>
      <c r="D396" s="93" t="s">
        <v>310</v>
      </c>
      <c r="E396" s="74"/>
      <c r="F396" s="903"/>
      <c r="G396" s="903"/>
      <c r="H396" s="904"/>
      <c r="I396" s="904"/>
      <c r="J396" s="905"/>
    </row>
    <row r="397" spans="2:10" ht="34.5" customHeight="1" outlineLevel="1">
      <c r="B397" s="948"/>
      <c r="C397" s="74"/>
      <c r="D397" s="93" t="s">
        <v>310</v>
      </c>
      <c r="E397" s="74"/>
      <c r="F397" s="903"/>
      <c r="G397" s="903"/>
      <c r="H397" s="904"/>
      <c r="I397" s="904"/>
      <c r="J397" s="905"/>
    </row>
    <row r="398" spans="2:10" ht="34.5" customHeight="1" outlineLevel="1">
      <c r="B398" s="948"/>
      <c r="C398" s="74"/>
      <c r="D398" s="93" t="s">
        <v>310</v>
      </c>
      <c r="E398" s="74"/>
      <c r="F398" s="903"/>
      <c r="G398" s="903"/>
      <c r="H398" s="904"/>
      <c r="I398" s="904"/>
      <c r="J398" s="905"/>
    </row>
    <row r="399" spans="2:10" ht="34.5" customHeight="1" outlineLevel="1">
      <c r="B399" s="948"/>
      <c r="C399" s="74"/>
      <c r="D399" s="94" t="s">
        <v>310</v>
      </c>
      <c r="E399" s="74"/>
      <c r="F399" s="941"/>
      <c r="G399" s="942"/>
      <c r="H399" s="943"/>
      <c r="I399" s="943"/>
      <c r="J399" s="944"/>
    </row>
    <row r="400" spans="2:10" ht="15" customHeight="1" outlineLevel="1">
      <c r="B400" s="909" t="s">
        <v>548</v>
      </c>
      <c r="C400" s="911" t="s">
        <v>546</v>
      </c>
      <c r="D400" s="911"/>
      <c r="E400" s="911"/>
      <c r="F400" s="911" t="s">
        <v>549</v>
      </c>
      <c r="G400" s="911"/>
      <c r="H400" s="912"/>
      <c r="I400" s="912"/>
      <c r="J400" s="913"/>
    </row>
    <row r="401" spans="1:26" ht="31.5" customHeight="1" outlineLevel="1">
      <c r="B401" s="889"/>
      <c r="C401" s="75"/>
      <c r="D401" s="95" t="s">
        <v>550</v>
      </c>
      <c r="E401" s="76"/>
      <c r="F401" s="914"/>
      <c r="G401" s="914"/>
      <c r="H401" s="915"/>
      <c r="I401" s="915"/>
      <c r="J401" s="916"/>
    </row>
    <row r="402" spans="1:26" ht="31.5" customHeight="1" outlineLevel="1">
      <c r="B402" s="889"/>
      <c r="C402" s="77"/>
      <c r="D402" s="96" t="s">
        <v>550</v>
      </c>
      <c r="E402" s="78"/>
      <c r="F402" s="903"/>
      <c r="G402" s="903"/>
      <c r="H402" s="904"/>
      <c r="I402" s="904"/>
      <c r="J402" s="905"/>
    </row>
    <row r="403" spans="1:26" ht="31.5" customHeight="1" outlineLevel="1">
      <c r="B403" s="889"/>
      <c r="C403" s="77"/>
      <c r="D403" s="96" t="s">
        <v>550</v>
      </c>
      <c r="E403" s="78"/>
      <c r="F403" s="903"/>
      <c r="G403" s="903"/>
      <c r="H403" s="904"/>
      <c r="I403" s="904"/>
      <c r="J403" s="905"/>
    </row>
    <row r="404" spans="1:26" ht="31.5" customHeight="1" outlineLevel="1">
      <c r="B404" s="889"/>
      <c r="C404" s="77"/>
      <c r="D404" s="96" t="s">
        <v>550</v>
      </c>
      <c r="E404" s="78"/>
      <c r="F404" s="903"/>
      <c r="G404" s="903"/>
      <c r="H404" s="904"/>
      <c r="I404" s="904"/>
      <c r="J404" s="905"/>
    </row>
    <row r="405" spans="1:26" ht="31.5" customHeight="1" outlineLevel="1">
      <c r="B405" s="910"/>
      <c r="C405" s="79"/>
      <c r="D405" s="97" t="s">
        <v>550</v>
      </c>
      <c r="E405" s="80"/>
      <c r="F405" s="938"/>
      <c r="G405" s="938"/>
      <c r="H405" s="939"/>
      <c r="I405" s="939"/>
      <c r="J405" s="940"/>
    </row>
    <row r="406" spans="1:26" ht="15" customHeight="1" outlineLevel="1">
      <c r="B406" s="888" t="s">
        <v>551</v>
      </c>
      <c r="C406" s="891" t="s">
        <v>552</v>
      </c>
      <c r="D406" s="892"/>
      <c r="E406" s="893"/>
      <c r="F406" s="894" t="s">
        <v>553</v>
      </c>
      <c r="G406" s="895"/>
      <c r="H406" s="895"/>
      <c r="I406" s="895"/>
      <c r="J406" s="896"/>
    </row>
    <row r="407" spans="1:26" ht="30" customHeight="1" outlineLevel="1">
      <c r="B407" s="889"/>
      <c r="C407" s="77"/>
      <c r="D407" s="96" t="s">
        <v>550</v>
      </c>
      <c r="E407" s="74"/>
      <c r="F407" s="900"/>
      <c r="G407" s="900"/>
      <c r="H407" s="901"/>
      <c r="I407" s="901"/>
      <c r="J407" s="902"/>
    </row>
    <row r="408" spans="1:26" ht="30" customHeight="1" outlineLevel="1">
      <c r="B408" s="889"/>
      <c r="C408" s="77"/>
      <c r="D408" s="96" t="s">
        <v>550</v>
      </c>
      <c r="E408" s="74"/>
      <c r="F408" s="903"/>
      <c r="G408" s="903"/>
      <c r="H408" s="904"/>
      <c r="I408" s="904"/>
      <c r="J408" s="905"/>
    </row>
    <row r="409" spans="1:26" ht="30" customHeight="1" outlineLevel="1">
      <c r="B409" s="889"/>
      <c r="C409" s="77"/>
      <c r="D409" s="96" t="s">
        <v>550</v>
      </c>
      <c r="E409" s="74"/>
      <c r="F409" s="903"/>
      <c r="G409" s="903"/>
      <c r="H409" s="904"/>
      <c r="I409" s="904"/>
      <c r="J409" s="905"/>
    </row>
    <row r="410" spans="1:26" ht="30" customHeight="1" outlineLevel="1" thickBot="1">
      <c r="B410" s="890"/>
      <c r="C410" s="81"/>
      <c r="D410" s="98" t="s">
        <v>550</v>
      </c>
      <c r="E410" s="82"/>
      <c r="F410" s="906"/>
      <c r="G410" s="906"/>
      <c r="H410" s="907"/>
      <c r="I410" s="907"/>
      <c r="J410" s="908"/>
    </row>
    <row r="411" spans="1:26" s="90" customFormat="1" ht="18.75" customHeight="1" outlineLevel="1" thickBot="1">
      <c r="A411" s="86"/>
      <c r="B411" s="99"/>
      <c r="C411" s="86"/>
      <c r="D411" s="86"/>
      <c r="E411" s="86"/>
      <c r="F411" s="86"/>
      <c r="G411" s="87"/>
      <c r="H411" s="87"/>
      <c r="I411" s="87"/>
      <c r="J411" s="87"/>
      <c r="K411" s="87"/>
      <c r="L411" s="87"/>
      <c r="M411" s="88"/>
      <c r="N411" s="968"/>
      <c r="O411" s="968"/>
      <c r="P411" s="968"/>
      <c r="Q411" s="968"/>
      <c r="R411" s="89"/>
      <c r="V411" s="88"/>
      <c r="W411" s="88"/>
      <c r="X411" s="88"/>
      <c r="Y411" s="88"/>
      <c r="Z411" s="89"/>
    </row>
    <row r="412" spans="1:26" ht="18.75" customHeight="1" outlineLevel="1">
      <c r="B412" s="972" t="s">
        <v>554</v>
      </c>
      <c r="C412" s="974"/>
      <c r="D412" s="975"/>
      <c r="E412" s="975"/>
      <c r="F412" s="975"/>
      <c r="G412" s="975"/>
      <c r="H412" s="975"/>
      <c r="I412" s="975"/>
      <c r="J412" s="976"/>
    </row>
    <row r="413" spans="1:26" ht="18.75" customHeight="1" outlineLevel="1">
      <c r="B413" s="918"/>
      <c r="C413" s="923"/>
      <c r="D413" s="924"/>
      <c r="E413" s="924"/>
      <c r="F413" s="924"/>
      <c r="G413" s="924"/>
      <c r="H413" s="924"/>
      <c r="I413" s="924"/>
      <c r="J413" s="925"/>
    </row>
    <row r="414" spans="1:26" ht="18.75" customHeight="1" outlineLevel="1">
      <c r="B414" s="973"/>
      <c r="C414" s="977"/>
      <c r="D414" s="978"/>
      <c r="E414" s="978"/>
      <c r="F414" s="978"/>
      <c r="G414" s="978"/>
      <c r="H414" s="978"/>
      <c r="I414" s="978"/>
      <c r="J414" s="979"/>
    </row>
    <row r="415" spans="1:26" ht="18.75" customHeight="1" outlineLevel="1">
      <c r="B415" s="917" t="s">
        <v>555</v>
      </c>
      <c r="C415" s="920"/>
      <c r="D415" s="921"/>
      <c r="E415" s="921"/>
      <c r="F415" s="921"/>
      <c r="G415" s="921"/>
      <c r="H415" s="921"/>
      <c r="I415" s="921"/>
      <c r="J415" s="922"/>
    </row>
    <row r="416" spans="1:26" ht="18.75" customHeight="1" outlineLevel="1">
      <c r="B416" s="918"/>
      <c r="C416" s="923"/>
      <c r="D416" s="924"/>
      <c r="E416" s="924"/>
      <c r="F416" s="924"/>
      <c r="G416" s="924"/>
      <c r="H416" s="924"/>
      <c r="I416" s="924"/>
      <c r="J416" s="925"/>
    </row>
    <row r="417" spans="2:10" ht="18.75" customHeight="1" outlineLevel="1" thickBot="1">
      <c r="B417" s="919"/>
      <c r="C417" s="926"/>
      <c r="D417" s="927"/>
      <c r="E417" s="927"/>
      <c r="F417" s="927"/>
      <c r="G417" s="927"/>
      <c r="H417" s="927"/>
      <c r="I417" s="927"/>
      <c r="J417" s="928"/>
    </row>
    <row r="418" spans="2:10" ht="18.75" customHeight="1" outlineLevel="1" thickBot="1">
      <c r="B418" s="100"/>
      <c r="C418" s="101"/>
      <c r="D418" s="101"/>
      <c r="E418" s="101"/>
      <c r="F418" s="101"/>
      <c r="G418" s="101"/>
      <c r="H418" s="101"/>
      <c r="I418" s="101"/>
      <c r="J418" s="101"/>
    </row>
    <row r="419" spans="2:10" ht="18.75" customHeight="1" outlineLevel="1">
      <c r="B419" s="102" t="s">
        <v>556</v>
      </c>
      <c r="C419" s="103"/>
      <c r="D419" s="103"/>
      <c r="E419" s="103"/>
      <c r="F419" s="104"/>
      <c r="G419" s="104"/>
      <c r="H419" s="104"/>
      <c r="I419" s="104"/>
      <c r="J419" s="105"/>
    </row>
    <row r="420" spans="2:10" ht="18.75" customHeight="1" outlineLevel="1">
      <c r="B420" s="876"/>
      <c r="C420" s="877"/>
      <c r="D420" s="877"/>
      <c r="E420" s="877"/>
      <c r="F420" s="877"/>
      <c r="G420" s="877"/>
      <c r="H420" s="877"/>
      <c r="I420" s="877"/>
      <c r="J420" s="878"/>
    </row>
    <row r="421" spans="2:10" ht="12" customHeight="1" outlineLevel="1" thickBot="1">
      <c r="B421" s="217"/>
      <c r="C421" s="106"/>
      <c r="D421" s="106"/>
      <c r="E421" s="106"/>
      <c r="F421" s="106"/>
      <c r="G421" s="106"/>
      <c r="H421" s="106"/>
      <c r="I421" s="106"/>
      <c r="J421" s="107"/>
    </row>
  </sheetData>
  <sheetProtection formatRows="0" selectLockedCells="1"/>
  <mergeCells count="415">
    <mergeCell ref="J2:L2"/>
    <mergeCell ref="N2:Q2"/>
    <mergeCell ref="B3:B4"/>
    <mergeCell ref="C3:F4"/>
    <mergeCell ref="H3:J3"/>
    <mergeCell ref="H4:J4"/>
    <mergeCell ref="C9:F9"/>
    <mergeCell ref="H9:J9"/>
    <mergeCell ref="C10:J10"/>
    <mergeCell ref="C11:J11"/>
    <mergeCell ref="C12:J12"/>
    <mergeCell ref="B13:B18"/>
    <mergeCell ref="C13:E13"/>
    <mergeCell ref="F13:J13"/>
    <mergeCell ref="F14:J14"/>
    <mergeCell ref="F15:J15"/>
    <mergeCell ref="F16:J16"/>
    <mergeCell ref="F17:J17"/>
    <mergeCell ref="F18:J18"/>
    <mergeCell ref="B19:B24"/>
    <mergeCell ref="C19:E19"/>
    <mergeCell ref="F19:J19"/>
    <mergeCell ref="F20:J20"/>
    <mergeCell ref="F21:J21"/>
    <mergeCell ref="F22:J22"/>
    <mergeCell ref="F23:J23"/>
    <mergeCell ref="N30:Q30"/>
    <mergeCell ref="B31:B33"/>
    <mergeCell ref="C31:J33"/>
    <mergeCell ref="B34:B36"/>
    <mergeCell ref="C34:J36"/>
    <mergeCell ref="B39:J39"/>
    <mergeCell ref="F24:J24"/>
    <mergeCell ref="B25:B29"/>
    <mergeCell ref="C25:E25"/>
    <mergeCell ref="F25:J25"/>
    <mergeCell ref="F26:J26"/>
    <mergeCell ref="F27:J27"/>
    <mergeCell ref="F28:J28"/>
    <mergeCell ref="F29:J29"/>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26:B131"/>
    <mergeCell ref="C126:E126"/>
    <mergeCell ref="F126:J126"/>
    <mergeCell ref="F127:J127"/>
    <mergeCell ref="F128:J128"/>
    <mergeCell ref="F129:J129"/>
    <mergeCell ref="F130:J130"/>
    <mergeCell ref="N137:Q137"/>
    <mergeCell ref="B138:B140"/>
    <mergeCell ref="C138:J140"/>
    <mergeCell ref="B141:B143"/>
    <mergeCell ref="C141:J143"/>
    <mergeCell ref="B146:J146"/>
    <mergeCell ref="F131:J131"/>
    <mergeCell ref="B132:B136"/>
    <mergeCell ref="C132:E132"/>
    <mergeCell ref="F132:J132"/>
    <mergeCell ref="F133:J133"/>
    <mergeCell ref="F134:J134"/>
    <mergeCell ref="F135:J135"/>
    <mergeCell ref="F136:J136"/>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N171:Q171"/>
    <mergeCell ref="B172:B174"/>
    <mergeCell ref="C172:J174"/>
    <mergeCell ref="B175:B177"/>
    <mergeCell ref="C175:J177"/>
    <mergeCell ref="B180:J180"/>
    <mergeCell ref="F165:J165"/>
    <mergeCell ref="B166:B170"/>
    <mergeCell ref="C166:E166"/>
    <mergeCell ref="F166:J166"/>
    <mergeCell ref="F167:J167"/>
    <mergeCell ref="F168:J168"/>
    <mergeCell ref="F169:J169"/>
    <mergeCell ref="F170:J170"/>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N205:Q205"/>
    <mergeCell ref="B206:B208"/>
    <mergeCell ref="C206:J208"/>
    <mergeCell ref="B209:B211"/>
    <mergeCell ref="C209:J211"/>
    <mergeCell ref="B214:J214"/>
    <mergeCell ref="F199:J199"/>
    <mergeCell ref="B200:B204"/>
    <mergeCell ref="C200:E200"/>
    <mergeCell ref="F200:J200"/>
    <mergeCell ref="F201:J201"/>
    <mergeCell ref="F202:J202"/>
    <mergeCell ref="F203:J203"/>
    <mergeCell ref="F204:J204"/>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29:B234"/>
    <mergeCell ref="C229:E229"/>
    <mergeCell ref="F229:J229"/>
    <mergeCell ref="F230:J230"/>
    <mergeCell ref="F231:J231"/>
    <mergeCell ref="F232:J232"/>
    <mergeCell ref="F233:J233"/>
    <mergeCell ref="N240:Q240"/>
    <mergeCell ref="B241:B243"/>
    <mergeCell ref="C241:J243"/>
    <mergeCell ref="B244:B246"/>
    <mergeCell ref="C244:J246"/>
    <mergeCell ref="B249:J249"/>
    <mergeCell ref="F234:J234"/>
    <mergeCell ref="B235:B239"/>
    <mergeCell ref="C235:E235"/>
    <mergeCell ref="F235:J235"/>
    <mergeCell ref="F236:J236"/>
    <mergeCell ref="F237:J237"/>
    <mergeCell ref="F238:J238"/>
    <mergeCell ref="F239:J239"/>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63:B268"/>
    <mergeCell ref="C263:E263"/>
    <mergeCell ref="F263:J263"/>
    <mergeCell ref="F264:J264"/>
    <mergeCell ref="F265:J265"/>
    <mergeCell ref="F266:J266"/>
    <mergeCell ref="F267:J267"/>
    <mergeCell ref="N274:Q274"/>
    <mergeCell ref="B275:B277"/>
    <mergeCell ref="C275:J277"/>
    <mergeCell ref="B278:B280"/>
    <mergeCell ref="C278:J280"/>
    <mergeCell ref="B283:J283"/>
    <mergeCell ref="F268:J268"/>
    <mergeCell ref="B269:B273"/>
    <mergeCell ref="C269:E269"/>
    <mergeCell ref="F269:J269"/>
    <mergeCell ref="F270:J270"/>
    <mergeCell ref="F271:J271"/>
    <mergeCell ref="F272:J272"/>
    <mergeCell ref="F273:J273"/>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297:B302"/>
    <mergeCell ref="C297:E297"/>
    <mergeCell ref="F297:J297"/>
    <mergeCell ref="F298:J298"/>
    <mergeCell ref="F299:J299"/>
    <mergeCell ref="F300:J300"/>
    <mergeCell ref="F301:J301"/>
    <mergeCell ref="N308:Q308"/>
    <mergeCell ref="B309:B311"/>
    <mergeCell ref="C309:J311"/>
    <mergeCell ref="B312:B314"/>
    <mergeCell ref="C312:J314"/>
    <mergeCell ref="B317:J317"/>
    <mergeCell ref="F302:J302"/>
    <mergeCell ref="B303:B307"/>
    <mergeCell ref="C303:E303"/>
    <mergeCell ref="F303:J303"/>
    <mergeCell ref="F304:J304"/>
    <mergeCell ref="F305:J305"/>
    <mergeCell ref="F306:J306"/>
    <mergeCell ref="F307:J307"/>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32:B337"/>
    <mergeCell ref="C332:E332"/>
    <mergeCell ref="F332:J332"/>
    <mergeCell ref="F333:J333"/>
    <mergeCell ref="F334:J334"/>
    <mergeCell ref="F335:J335"/>
    <mergeCell ref="F336:J336"/>
    <mergeCell ref="N343:Q343"/>
    <mergeCell ref="B344:B346"/>
    <mergeCell ref="C344:J346"/>
    <mergeCell ref="B347:B349"/>
    <mergeCell ref="C347:J349"/>
    <mergeCell ref="B352:J352"/>
    <mergeCell ref="F337:J337"/>
    <mergeCell ref="B338:B342"/>
    <mergeCell ref="C338:E338"/>
    <mergeCell ref="F338:J338"/>
    <mergeCell ref="F339:J339"/>
    <mergeCell ref="F340:J340"/>
    <mergeCell ref="F341:J341"/>
    <mergeCell ref="F342:J342"/>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66:B371"/>
    <mergeCell ref="C366:E366"/>
    <mergeCell ref="F366:J366"/>
    <mergeCell ref="F367:J367"/>
    <mergeCell ref="F368:J368"/>
    <mergeCell ref="F369:J369"/>
    <mergeCell ref="F370:J370"/>
    <mergeCell ref="N377:Q377"/>
    <mergeCell ref="B378:B380"/>
    <mergeCell ref="C378:J380"/>
    <mergeCell ref="B381:B383"/>
    <mergeCell ref="C381:J383"/>
    <mergeCell ref="B386:J386"/>
    <mergeCell ref="F371:J371"/>
    <mergeCell ref="B372:B376"/>
    <mergeCell ref="C372:E372"/>
    <mergeCell ref="F372:J372"/>
    <mergeCell ref="F373:J373"/>
    <mergeCell ref="F374:J374"/>
    <mergeCell ref="F375:J375"/>
    <mergeCell ref="F376:J376"/>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00:B405"/>
    <mergeCell ref="C400:E400"/>
    <mergeCell ref="F400:J400"/>
    <mergeCell ref="F401:J401"/>
    <mergeCell ref="F402:J402"/>
    <mergeCell ref="F403:J403"/>
    <mergeCell ref="F404:J404"/>
    <mergeCell ref="N411:Q411"/>
    <mergeCell ref="B412:B414"/>
    <mergeCell ref="C412:J414"/>
    <mergeCell ref="B415:B417"/>
    <mergeCell ref="C415:J417"/>
    <mergeCell ref="B420:J420"/>
    <mergeCell ref="F405:J405"/>
    <mergeCell ref="B406:B410"/>
    <mergeCell ref="C406:E406"/>
    <mergeCell ref="F406:J406"/>
    <mergeCell ref="F407:J407"/>
    <mergeCell ref="F408:J408"/>
    <mergeCell ref="F409:J409"/>
    <mergeCell ref="F410:J410"/>
  </mergeCells>
  <phoneticPr fontId="16"/>
  <conditionalFormatting sqref="C3:J4 C9:F9 C43:F43 C81:F81 C116:F116 C150:F150 C184:F184 C219:F219 C253:F253 C287:F287 C322:F322 C356:F356 C390:F390">
    <cfRule type="cellIs" dxfId="69" priority="1" operator="equal">
      <formula>0</formula>
    </cfRule>
  </conditionalFormatting>
  <dataValidations count="6">
    <dataValidation type="list" allowBlank="1" showInputMessage="1" showErrorMessage="1" sqref="B39:J39 B73:J73 B111:J111 B146:J146 B180:J180 B214:J214 B249:J249 B283:J283 B317:J317 B352:J352 B386:J386 B420:J420" xr:uid="{0592000C-6C5F-4E87-ADF1-F0164D0F0354}">
      <formula1>"はい（いずれにも該当しない）,いいえ（いずれかに該当する）"</formula1>
    </dataValidation>
    <dataValidation type="list" allowBlank="1" showInputMessage="1" showErrorMessage="1" sqref="C11:J11 C45:J45 C83:J83 C118:J118 C152:J152 C186:J186 C221:J221 C255:J255 C289:J289 C324:J324 C358:J358 C392:J392" xr:uid="{4EE18080-03BC-433C-923E-87FFF70D22D1}">
      <formula1>"直接雇用（常勤）,直接雇用（非常勤）,委託・派遣等"</formula1>
    </dataValidation>
    <dataValidation type="list" allowBlank="1" showInputMessage="1" showErrorMessage="1" sqref="C323:J323 C254:J254 C357:J357 C117:J117 C151:J151 C391:J391 C82:J82 C220:J220 C288:J288 C185:J185" xr:uid="{98924CCB-5E9F-4EB9-8B1D-762257379D4C}">
      <formula1>"主担当講師,担当講師"</formula1>
    </dataValidation>
    <dataValidation allowBlank="1" showInputMessage="1" showErrorMessage="1" prompt="当該教育訓練の内容に関係する実務経験を具体的に記載。" sqref="F14:J18 F20:J24 F48:J52 F86:J90 F121:J125" xr:uid="{CEB27BFB-23B5-4598-9FA2-F2CAB2A25132}"/>
    <dataValidation allowBlank="1" showInputMessage="1" showErrorMessage="1" prompt="直近の職歴について、所属だけではなく「担当分野」も記載。" sqref="F26:J29 F60:J63 F98:J101 F133:J136" xr:uid="{BBACB706-484D-41B0-94DA-C191C4E362D1}"/>
    <dataValidation allowBlank="1" showInputMessage="1" showErrorMessage="1" prompt="これまでの講師歴について、所属だけでなく「担当分野」まで記載。" sqref="F54:J58 F92:J96 F127:J131" xr:uid="{F78355C8-005F-456E-97EC-6835191A4581}"/>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BC22E-DA5C-4F17-AE16-339192E4A19A}">
  <sheetPr>
    <pageSetUpPr fitToPage="1"/>
  </sheetPr>
  <dimension ref="A1:EB274"/>
  <sheetViews>
    <sheetView showGridLines="0" view="pageBreakPreview" zoomScale="70" zoomScaleNormal="100" zoomScaleSheetLayoutView="70" workbookViewId="0">
      <selection activeCell="C5" sqref="C5:I5"/>
    </sheetView>
  </sheetViews>
  <sheetFormatPr defaultColWidth="9" defaultRowHeight="12" outlineLevelRow="1"/>
  <cols>
    <col min="1" max="3" width="6.625" style="39" customWidth="1"/>
    <col min="4" max="4" width="7.125" style="39" customWidth="1"/>
    <col min="5" max="11" width="6.625" style="39" customWidth="1"/>
    <col min="12" max="16" width="6.625" style="1" customWidth="1"/>
    <col min="17" max="17" width="7.375" style="1" customWidth="1"/>
    <col min="18" max="18" width="8" style="39" customWidth="1"/>
    <col min="19" max="20" width="9.125" style="39" customWidth="1"/>
    <col min="21" max="21" width="26.5" style="39" customWidth="1"/>
    <col min="22" max="23" width="3.125" style="39" customWidth="1"/>
    <col min="24" max="26" width="9" style="39"/>
    <col min="27" max="29" width="9.875" style="39" customWidth="1"/>
    <col min="30" max="48" width="9" style="39"/>
    <col min="49" max="49" width="9" style="39" customWidth="1"/>
    <col min="50" max="16384" width="9" style="39"/>
  </cols>
  <sheetData>
    <row r="1" spans="1:33" ht="6.75" customHeight="1">
      <c r="A1" s="115"/>
      <c r="B1" s="41"/>
      <c r="C1" s="42"/>
      <c r="D1" s="43"/>
      <c r="L1" s="45"/>
      <c r="M1" s="45"/>
      <c r="N1" s="45"/>
      <c r="O1" s="45"/>
      <c r="P1" s="45"/>
      <c r="Q1" s="45"/>
      <c r="R1" s="45"/>
      <c r="AE1" s="124" t="s">
        <v>313</v>
      </c>
      <c r="AF1" s="125" t="s">
        <v>314</v>
      </c>
      <c r="AG1" s="124"/>
    </row>
    <row r="2" spans="1:33" ht="24" customHeight="1">
      <c r="A2" s="515" t="s">
        <v>624</v>
      </c>
      <c r="B2" s="515"/>
      <c r="C2" s="515"/>
      <c r="D2" s="515"/>
      <c r="E2" s="515"/>
      <c r="F2" s="515"/>
      <c r="G2" s="515"/>
      <c r="H2" s="515"/>
      <c r="I2" s="515"/>
      <c r="J2" s="515"/>
      <c r="K2" s="515"/>
      <c r="L2" s="515"/>
      <c r="M2" s="515"/>
      <c r="N2" s="515"/>
      <c r="O2" s="515"/>
      <c r="P2" s="515"/>
      <c r="Q2" s="515"/>
      <c r="R2" s="515"/>
      <c r="AE2" s="124" t="s">
        <v>65</v>
      </c>
      <c r="AF2" s="125" t="s">
        <v>315</v>
      </c>
      <c r="AG2" s="124"/>
    </row>
    <row r="3" spans="1:33" ht="8.25" customHeight="1">
      <c r="A3" s="213"/>
      <c r="B3" s="213"/>
      <c r="C3" s="213"/>
      <c r="D3" s="213"/>
      <c r="E3" s="213"/>
      <c r="F3" s="213"/>
      <c r="G3" s="213"/>
      <c r="H3" s="213"/>
      <c r="I3" s="213"/>
      <c r="J3" s="213"/>
      <c r="K3" s="213"/>
      <c r="L3" s="213"/>
      <c r="M3" s="213"/>
      <c r="N3" s="213"/>
      <c r="O3" s="213"/>
      <c r="P3" s="213"/>
      <c r="Q3" s="213"/>
      <c r="R3" s="213"/>
      <c r="AE3" s="124" t="s">
        <v>316</v>
      </c>
      <c r="AF3" s="125"/>
      <c r="AG3" s="124"/>
    </row>
    <row r="4" spans="1:33" ht="44.25" customHeight="1">
      <c r="A4" s="516" t="s">
        <v>317</v>
      </c>
      <c r="B4" s="516"/>
      <c r="C4" s="517"/>
      <c r="D4" s="517"/>
      <c r="E4" s="517"/>
      <c r="F4" s="517"/>
      <c r="G4" s="517"/>
      <c r="H4" s="517"/>
      <c r="I4" s="517"/>
      <c r="J4" s="517"/>
      <c r="K4" s="517"/>
      <c r="L4" s="517"/>
      <c r="M4" s="517"/>
      <c r="N4" s="260" t="s">
        <v>318</v>
      </c>
      <c r="O4" s="260"/>
      <c r="P4" s="518">
        <v>2003</v>
      </c>
      <c r="Q4" s="518"/>
      <c r="R4" s="518"/>
    </row>
    <row r="5" spans="1:33" ht="36.75" customHeight="1">
      <c r="A5" s="522" t="s">
        <v>606</v>
      </c>
      <c r="B5" s="523"/>
      <c r="C5" s="519"/>
      <c r="D5" s="520"/>
      <c r="E5" s="520"/>
      <c r="F5" s="520"/>
      <c r="G5" s="520"/>
      <c r="H5" s="520"/>
      <c r="I5" s="521"/>
      <c r="L5"/>
      <c r="M5"/>
      <c r="N5"/>
      <c r="O5"/>
      <c r="P5"/>
      <c r="Q5"/>
      <c r="R5"/>
    </row>
    <row r="6" spans="1:33" ht="9" customHeight="1">
      <c r="R6" s="1"/>
    </row>
    <row r="7" spans="1:33" s="2" customFormat="1">
      <c r="A7" s="455" t="s">
        <v>607</v>
      </c>
      <c r="B7" s="455"/>
      <c r="C7" s="455"/>
      <c r="D7" s="456"/>
      <c r="E7" s="457"/>
      <c r="F7" s="457"/>
      <c r="G7" s="457"/>
      <c r="H7" s="457"/>
      <c r="I7" s="457"/>
      <c r="J7" s="457"/>
      <c r="K7" s="457"/>
      <c r="L7" s="457"/>
      <c r="M7" s="457"/>
      <c r="N7" s="457"/>
      <c r="O7" s="457"/>
      <c r="P7" s="457"/>
      <c r="Q7" s="457"/>
      <c r="R7" s="457"/>
      <c r="S7" s="39"/>
    </row>
    <row r="8" spans="1:33" s="2" customFormat="1">
      <c r="A8" s="455"/>
      <c r="B8" s="455"/>
      <c r="C8" s="455"/>
      <c r="D8" s="457"/>
      <c r="E8" s="457"/>
      <c r="F8" s="457"/>
      <c r="G8" s="457"/>
      <c r="H8" s="457"/>
      <c r="I8" s="457"/>
      <c r="J8" s="457"/>
      <c r="K8" s="457"/>
      <c r="L8" s="457"/>
      <c r="M8" s="457"/>
      <c r="N8" s="457"/>
      <c r="O8" s="457"/>
      <c r="P8" s="457"/>
      <c r="Q8" s="457"/>
      <c r="R8" s="457"/>
      <c r="S8" s="39"/>
    </row>
    <row r="9" spans="1:33" s="129" customFormat="1" ht="31.5" customHeight="1">
      <c r="A9" s="463" t="s">
        <v>319</v>
      </c>
      <c r="B9" s="456"/>
      <c r="C9" s="456"/>
      <c r="D9" s="456"/>
      <c r="E9" s="456"/>
      <c r="F9" s="456"/>
      <c r="G9" s="456"/>
      <c r="H9" s="456"/>
      <c r="I9" s="456"/>
      <c r="J9" s="456"/>
      <c r="K9" s="456"/>
      <c r="L9" s="456"/>
      <c r="M9" s="456"/>
      <c r="N9" s="456"/>
      <c r="O9" s="456"/>
      <c r="P9" s="456"/>
      <c r="Q9" s="456"/>
      <c r="R9" s="456"/>
    </row>
    <row r="10" spans="1:33" s="2" customFormat="1" ht="12" customHeight="1">
      <c r="A10" s="458" t="s">
        <v>320</v>
      </c>
      <c r="B10" s="250"/>
      <c r="C10" s="250"/>
      <c r="D10" s="251"/>
      <c r="E10" s="259" t="s">
        <v>321</v>
      </c>
      <c r="F10" s="259"/>
      <c r="G10" s="259"/>
      <c r="H10" s="259"/>
      <c r="I10" s="259"/>
      <c r="J10" s="259"/>
      <c r="K10" s="259"/>
      <c r="L10" s="259"/>
      <c r="M10" s="259"/>
      <c r="N10" s="259"/>
      <c r="O10" s="259"/>
      <c r="P10" s="259"/>
      <c r="Q10" s="259"/>
      <c r="R10" s="259"/>
      <c r="S10" s="39"/>
    </row>
    <row r="11" spans="1:33" s="2" customFormat="1" ht="30" customHeight="1">
      <c r="A11" s="409"/>
      <c r="B11" s="276"/>
      <c r="C11" s="276"/>
      <c r="D11" s="277"/>
      <c r="E11" s="481"/>
      <c r="F11" s="259"/>
      <c r="G11" s="259"/>
      <c r="H11" s="259"/>
      <c r="I11" s="259"/>
      <c r="J11" s="259"/>
      <c r="K11" s="259"/>
      <c r="L11" s="259"/>
      <c r="M11" s="259"/>
      <c r="N11" s="259"/>
      <c r="O11" s="259"/>
      <c r="P11" s="259"/>
      <c r="Q11" s="259"/>
      <c r="R11" s="259"/>
      <c r="S11" s="39"/>
    </row>
    <row r="12" spans="1:33" s="2" customFormat="1" ht="22.5" customHeight="1">
      <c r="A12" s="409"/>
      <c r="B12" s="276"/>
      <c r="C12" s="276"/>
      <c r="D12" s="277"/>
      <c r="E12" s="130"/>
      <c r="F12" s="460" t="s">
        <v>322</v>
      </c>
      <c r="G12" s="461"/>
      <c r="H12" s="461"/>
      <c r="I12" s="461"/>
      <c r="J12" s="461"/>
      <c r="K12" s="461"/>
      <c r="L12" s="461"/>
      <c r="M12" s="461"/>
      <c r="N12" s="461"/>
      <c r="O12" s="461"/>
      <c r="P12" s="461"/>
      <c r="Q12" s="461"/>
      <c r="R12" s="462"/>
      <c r="S12" s="44" t="str">
        <f>IF(COUNTIF(ロール対応表ｰ2003!$D$58:$S$58,F12)=0,"【ERROR正しいロールを選択してください】","")</f>
        <v/>
      </c>
    </row>
    <row r="13" spans="1:33" s="2" customFormat="1" ht="12" customHeight="1">
      <c r="A13" s="409"/>
      <c r="B13" s="276"/>
      <c r="C13" s="276"/>
      <c r="D13" s="277"/>
      <c r="E13" s="482" t="s">
        <v>323</v>
      </c>
      <c r="F13" s="483"/>
      <c r="G13" s="483"/>
      <c r="H13" s="483"/>
      <c r="I13" s="483"/>
      <c r="J13" s="483"/>
      <c r="K13" s="483"/>
      <c r="L13" s="483"/>
      <c r="M13" s="483"/>
      <c r="N13" s="483"/>
      <c r="O13" s="483"/>
      <c r="P13" s="483"/>
      <c r="Q13" s="483"/>
      <c r="R13" s="483"/>
      <c r="S13" s="44"/>
    </row>
    <row r="14" spans="1:33" s="2" customFormat="1" ht="22.5" customHeight="1">
      <c r="A14" s="459"/>
      <c r="B14" s="253"/>
      <c r="C14" s="253"/>
      <c r="D14" s="254"/>
      <c r="E14" s="131"/>
      <c r="F14" s="460" t="s">
        <v>324</v>
      </c>
      <c r="G14" s="461"/>
      <c r="H14" s="461"/>
      <c r="I14" s="461"/>
      <c r="J14" s="461"/>
      <c r="K14" s="461"/>
      <c r="L14" s="461"/>
      <c r="M14" s="461"/>
      <c r="N14" s="461"/>
      <c r="O14" s="461"/>
      <c r="P14" s="461"/>
      <c r="Q14" s="461"/>
      <c r="R14" s="462"/>
      <c r="S14" s="44" t="str">
        <f>IF(COUNTIF(ロール対応表ｰ2003!$D$59:$S$59,F14)=0,"【ERROR正しいロールを選択してください】","")</f>
        <v/>
      </c>
    </row>
    <row r="15" spans="1:33" s="2" customFormat="1" ht="13.5">
      <c r="A15" s="52"/>
      <c r="B15" s="52"/>
      <c r="C15" s="52"/>
      <c r="D15" s="52"/>
      <c r="E15" s="52"/>
      <c r="F15" s="52"/>
      <c r="G15" s="52"/>
      <c r="H15" s="52"/>
      <c r="I15" s="52"/>
      <c r="J15" s="52"/>
      <c r="K15" s="52"/>
      <c r="L15" s="52"/>
      <c r="M15" s="52"/>
      <c r="N15" s="52"/>
      <c r="O15" s="52"/>
      <c r="P15" s="52"/>
      <c r="Q15" s="52"/>
      <c r="R15" s="52"/>
    </row>
    <row r="16" spans="1:33" s="2" customFormat="1" ht="13.5">
      <c r="A16" s="29" t="s">
        <v>608</v>
      </c>
      <c r="B16" s="40"/>
      <c r="C16" s="40"/>
      <c r="D16" s="40"/>
      <c r="E16" s="40"/>
      <c r="F16" s="40"/>
      <c r="G16" s="40"/>
      <c r="H16" s="40"/>
      <c r="I16" s="40"/>
      <c r="J16" s="40"/>
      <c r="K16" s="40"/>
      <c r="L16" s="40"/>
      <c r="M16" s="40"/>
      <c r="N16" s="40"/>
      <c r="O16" s="40"/>
      <c r="P16" s="40"/>
      <c r="Q16" s="40"/>
      <c r="R16" s="40"/>
      <c r="S16" s="39"/>
    </row>
    <row r="17" spans="1:29" s="2" customFormat="1">
      <c r="A17" s="545" t="s">
        <v>325</v>
      </c>
      <c r="B17" s="407"/>
      <c r="C17" s="407"/>
      <c r="D17" s="408"/>
      <c r="E17" s="546" t="s">
        <v>326</v>
      </c>
      <c r="F17" s="547"/>
      <c r="G17" s="547"/>
      <c r="H17" s="547"/>
      <c r="I17" s="547"/>
      <c r="J17" s="547"/>
      <c r="K17" s="547"/>
      <c r="L17" s="547"/>
      <c r="M17" s="547"/>
      <c r="N17" s="547"/>
      <c r="O17" s="547"/>
      <c r="P17" s="547"/>
      <c r="Q17" s="547"/>
      <c r="R17" s="548"/>
      <c r="S17" s="39"/>
    </row>
    <row r="18" spans="1:29" s="2" customFormat="1" ht="30" customHeight="1">
      <c r="A18" s="409"/>
      <c r="B18" s="276"/>
      <c r="C18" s="276"/>
      <c r="D18" s="277"/>
      <c r="E18" s="35"/>
      <c r="F18" s="549" t="s">
        <v>327</v>
      </c>
      <c r="G18" s="550"/>
      <c r="H18" s="550"/>
      <c r="I18" s="550"/>
      <c r="J18" s="550"/>
      <c r="K18" s="550"/>
      <c r="L18" s="550"/>
      <c r="M18" s="550"/>
      <c r="N18" s="550"/>
      <c r="O18" s="550"/>
      <c r="P18" s="550"/>
      <c r="Q18" s="550"/>
      <c r="R18" s="551"/>
      <c r="S18" s="39"/>
    </row>
    <row r="19" spans="1:29" s="2" customFormat="1">
      <c r="A19" s="406" t="s">
        <v>328</v>
      </c>
      <c r="B19" s="407"/>
      <c r="C19" s="407"/>
      <c r="D19" s="408"/>
      <c r="E19" s="552" t="s">
        <v>329</v>
      </c>
      <c r="F19" s="547"/>
      <c r="G19" s="547"/>
      <c r="H19" s="547"/>
      <c r="I19" s="547"/>
      <c r="J19" s="547"/>
      <c r="K19" s="547"/>
      <c r="L19" s="547"/>
      <c r="M19" s="547"/>
      <c r="N19" s="547"/>
      <c r="O19" s="547"/>
      <c r="P19" s="547"/>
      <c r="Q19" s="547"/>
      <c r="R19" s="548"/>
      <c r="S19" s="39"/>
    </row>
    <row r="20" spans="1:29" s="2" customFormat="1" ht="105.75" customHeight="1">
      <c r="A20" s="410"/>
      <c r="B20" s="411"/>
      <c r="C20" s="411"/>
      <c r="D20" s="412"/>
      <c r="E20" s="348"/>
      <c r="F20" s="349"/>
      <c r="G20" s="349"/>
      <c r="H20" s="349"/>
      <c r="I20" s="349"/>
      <c r="J20" s="349"/>
      <c r="K20" s="349"/>
      <c r="L20" s="349"/>
      <c r="M20" s="349"/>
      <c r="N20" s="349"/>
      <c r="O20" s="349"/>
      <c r="P20" s="349"/>
      <c r="Q20" s="349"/>
      <c r="R20" s="352"/>
      <c r="S20" s="39"/>
    </row>
    <row r="21" spans="1:29" s="2" customFormat="1" ht="83.25" customHeight="1">
      <c r="A21" s="545" t="s">
        <v>330</v>
      </c>
      <c r="B21" s="553"/>
      <c r="C21" s="553"/>
      <c r="D21" s="554"/>
      <c r="E21" s="558" t="s">
        <v>331</v>
      </c>
      <c r="F21" s="559"/>
      <c r="G21" s="559"/>
      <c r="H21" s="559"/>
      <c r="I21" s="559"/>
      <c r="J21" s="559"/>
      <c r="K21" s="559"/>
      <c r="L21" s="559"/>
      <c r="M21" s="559"/>
      <c r="N21" s="559"/>
      <c r="O21" s="559"/>
      <c r="P21" s="559"/>
      <c r="Q21" s="559"/>
      <c r="R21" s="560"/>
      <c r="S21" s="53"/>
    </row>
    <row r="22" spans="1:29" s="2" customFormat="1" ht="22.5" customHeight="1">
      <c r="A22" s="555"/>
      <c r="B22" s="556"/>
      <c r="C22" s="556"/>
      <c r="D22" s="557"/>
      <c r="E22" s="479" t="s">
        <v>332</v>
      </c>
      <c r="F22" s="422"/>
      <c r="G22" s="480"/>
      <c r="H22" s="389" t="str">
        <f>IF(F12=0,"自動で入力されます",F12)</f>
        <v>プルダウンメニューよりロールを選択してください</v>
      </c>
      <c r="I22" s="422"/>
      <c r="J22" s="422"/>
      <c r="K22" s="422"/>
      <c r="L22" s="422"/>
      <c r="M22" s="422"/>
      <c r="N22" s="422"/>
      <c r="O22" s="422"/>
      <c r="P22" s="422"/>
      <c r="Q22" s="422"/>
      <c r="R22" s="390"/>
      <c r="S22" s="39"/>
    </row>
    <row r="23" spans="1:29" s="2" customFormat="1" ht="105" customHeight="1">
      <c r="A23" s="555"/>
      <c r="B23" s="556"/>
      <c r="C23" s="556"/>
      <c r="D23" s="557"/>
      <c r="E23" s="417"/>
      <c r="F23" s="418"/>
      <c r="G23" s="418"/>
      <c r="H23" s="418"/>
      <c r="I23" s="418"/>
      <c r="J23" s="418"/>
      <c r="K23" s="418"/>
      <c r="L23" s="418"/>
      <c r="M23" s="418"/>
      <c r="N23" s="418"/>
      <c r="O23" s="418"/>
      <c r="P23" s="418"/>
      <c r="Q23" s="418"/>
      <c r="R23" s="419"/>
      <c r="S23" s="39"/>
    </row>
    <row r="24" spans="1:29" s="2" customFormat="1" ht="22.5" customHeight="1">
      <c r="A24" s="555"/>
      <c r="B24" s="556"/>
      <c r="C24" s="556"/>
      <c r="D24" s="557"/>
      <c r="E24" s="420" t="s">
        <v>333</v>
      </c>
      <c r="F24" s="421"/>
      <c r="G24" s="421"/>
      <c r="H24" s="389" t="str">
        <f>IF(F14=0,"自動で入力されます",F14)</f>
        <v>プルダウンメニューよりロールを選択してください（任意）</v>
      </c>
      <c r="I24" s="422"/>
      <c r="J24" s="422"/>
      <c r="K24" s="422"/>
      <c r="L24" s="422"/>
      <c r="M24" s="422"/>
      <c r="N24" s="422"/>
      <c r="O24" s="422"/>
      <c r="P24" s="422"/>
      <c r="Q24" s="422"/>
      <c r="R24" s="390"/>
      <c r="S24" s="39"/>
    </row>
    <row r="25" spans="1:29" s="2" customFormat="1" ht="105" customHeight="1">
      <c r="A25" s="555"/>
      <c r="B25" s="556"/>
      <c r="C25" s="556"/>
      <c r="D25" s="557"/>
      <c r="E25" s="417"/>
      <c r="F25" s="418"/>
      <c r="G25" s="418"/>
      <c r="H25" s="418"/>
      <c r="I25" s="418"/>
      <c r="J25" s="418"/>
      <c r="K25" s="418"/>
      <c r="L25" s="418"/>
      <c r="M25" s="418"/>
      <c r="N25" s="418"/>
      <c r="O25" s="418"/>
      <c r="P25" s="418"/>
      <c r="Q25" s="418"/>
      <c r="R25" s="419"/>
      <c r="S25" s="39"/>
    </row>
    <row r="26" spans="1:29" s="2" customFormat="1" ht="11.25">
      <c r="A26" s="47"/>
      <c r="B26" s="116"/>
      <c r="C26" s="116"/>
      <c r="D26" s="116"/>
      <c r="E26" s="116"/>
      <c r="F26" s="116"/>
      <c r="G26" s="47"/>
      <c r="H26" s="116"/>
      <c r="I26" s="116"/>
      <c r="J26" s="116"/>
      <c r="K26" s="116"/>
      <c r="L26" s="116"/>
      <c r="M26" s="116"/>
      <c r="N26" s="116"/>
      <c r="O26" s="116"/>
      <c r="P26" s="116"/>
      <c r="Q26" s="116"/>
      <c r="R26" s="116"/>
    </row>
    <row r="27" spans="1:29" ht="21" customHeight="1">
      <c r="A27" s="209" t="s">
        <v>609</v>
      </c>
      <c r="B27" s="177"/>
      <c r="C27" s="177"/>
      <c r="D27" s="177"/>
      <c r="E27" s="3"/>
      <c r="F27" s="179"/>
      <c r="G27" s="180"/>
      <c r="H27" s="180"/>
      <c r="I27" s="180"/>
      <c r="J27" s="180"/>
      <c r="K27" s="180"/>
      <c r="L27" s="180"/>
      <c r="M27" s="180"/>
      <c r="N27" s="180"/>
      <c r="O27" s="180"/>
      <c r="P27" s="180"/>
      <c r="Q27" s="180"/>
      <c r="R27" s="180"/>
      <c r="S27" s="3"/>
      <c r="T27" s="220"/>
      <c r="U27" s="220"/>
      <c r="V27" s="220"/>
      <c r="W27" s="181"/>
      <c r="X27" s="220"/>
      <c r="Y27" s="3"/>
      <c r="Z27" s="3"/>
    </row>
    <row r="28" spans="1:29" ht="44.25" customHeight="1">
      <c r="A28" s="452" t="s">
        <v>334</v>
      </c>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row>
    <row r="29" spans="1:29" ht="60" customHeight="1">
      <c r="A29" s="524" t="s">
        <v>335</v>
      </c>
      <c r="B29" s="526" t="s">
        <v>613</v>
      </c>
      <c r="C29" s="527"/>
      <c r="D29" s="527"/>
      <c r="E29" s="527"/>
      <c r="F29" s="528"/>
      <c r="G29" s="532" t="s">
        <v>336</v>
      </c>
      <c r="H29" s="533"/>
      <c r="I29" s="533"/>
      <c r="J29" s="533"/>
      <c r="K29" s="534"/>
      <c r="L29" s="526" t="s">
        <v>337</v>
      </c>
      <c r="M29" s="528"/>
      <c r="N29" s="538" t="s">
        <v>614</v>
      </c>
      <c r="O29" s="540" t="s">
        <v>338</v>
      </c>
      <c r="P29" s="540" t="s">
        <v>339</v>
      </c>
      <c r="Q29" s="542" t="s">
        <v>340</v>
      </c>
      <c r="R29" s="543"/>
      <c r="S29" s="543"/>
      <c r="T29" s="543"/>
      <c r="U29" s="544"/>
      <c r="V29" s="509" t="s">
        <v>341</v>
      </c>
      <c r="W29" s="510"/>
      <c r="X29" s="510"/>
      <c r="Y29" s="510"/>
      <c r="Z29" s="511"/>
      <c r="AA29" s="243" t="s">
        <v>342</v>
      </c>
      <c r="AB29" s="244"/>
      <c r="AC29" s="245"/>
    </row>
    <row r="30" spans="1:29" ht="21.75" customHeight="1">
      <c r="A30" s="525"/>
      <c r="B30" s="529"/>
      <c r="C30" s="530"/>
      <c r="D30" s="530"/>
      <c r="E30" s="530"/>
      <c r="F30" s="531"/>
      <c r="G30" s="535"/>
      <c r="H30" s="536"/>
      <c r="I30" s="536"/>
      <c r="J30" s="536"/>
      <c r="K30" s="537"/>
      <c r="L30" s="529"/>
      <c r="M30" s="531"/>
      <c r="N30" s="539"/>
      <c r="O30" s="541"/>
      <c r="P30" s="541"/>
      <c r="Q30" s="507" t="s">
        <v>343</v>
      </c>
      <c r="R30" s="508"/>
      <c r="S30" s="507" t="s">
        <v>344</v>
      </c>
      <c r="T30" s="508"/>
      <c r="U30" s="211" t="s">
        <v>28</v>
      </c>
      <c r="V30" s="512"/>
      <c r="W30" s="513"/>
      <c r="X30" s="513"/>
      <c r="Y30" s="513"/>
      <c r="Z30" s="514"/>
      <c r="AA30" s="246"/>
      <c r="AB30" s="247"/>
      <c r="AC30" s="248"/>
    </row>
    <row r="31" spans="1:29" s="127" customFormat="1" ht="15" customHeight="1">
      <c r="A31" s="475">
        <v>1</v>
      </c>
      <c r="B31" s="477"/>
      <c r="C31" s="429"/>
      <c r="D31" s="429"/>
      <c r="E31" s="429"/>
      <c r="F31" s="430"/>
      <c r="G31" s="428"/>
      <c r="H31" s="429"/>
      <c r="I31" s="429"/>
      <c r="J31" s="429"/>
      <c r="K31" s="430"/>
      <c r="L31" s="437"/>
      <c r="M31" s="438"/>
      <c r="N31" s="441"/>
      <c r="O31" s="441"/>
      <c r="P31" s="441"/>
      <c r="Q31" s="505" t="str">
        <f>IFERROR(VLOOKUP(U31,リスト!$AW$1:$AY$44,2,0),"")</f>
        <v/>
      </c>
      <c r="R31" s="506"/>
      <c r="S31" s="505" t="str">
        <f>IFERROR(VLOOKUP(U31,リスト!$AW$1:$AY$44,3,0),"")</f>
        <v/>
      </c>
      <c r="T31" s="506"/>
      <c r="U31" s="197"/>
      <c r="V31" s="464"/>
      <c r="W31" s="465"/>
      <c r="X31" s="465"/>
      <c r="Y31" s="465"/>
      <c r="Z31" s="466"/>
      <c r="AA31" s="231"/>
      <c r="AB31" s="232"/>
      <c r="AC31" s="232"/>
    </row>
    <row r="32" spans="1:29" s="127" customFormat="1" ht="15" customHeight="1">
      <c r="A32" s="476"/>
      <c r="B32" s="478"/>
      <c r="C32" s="432"/>
      <c r="D32" s="432"/>
      <c r="E32" s="432"/>
      <c r="F32" s="433"/>
      <c r="G32" s="431"/>
      <c r="H32" s="432"/>
      <c r="I32" s="432"/>
      <c r="J32" s="432"/>
      <c r="K32" s="433"/>
      <c r="L32" s="439"/>
      <c r="M32" s="440"/>
      <c r="N32" s="442"/>
      <c r="O32" s="442"/>
      <c r="P32" s="442"/>
      <c r="Q32" s="447" t="str">
        <f>IFERROR(VLOOKUP(U32,リスト!$AW$1:$AY$44,2,0),"")</f>
        <v/>
      </c>
      <c r="R32" s="448"/>
      <c r="S32" s="444" t="str">
        <f>IFERROR(VLOOKUP(U32,リスト!$AW$1:$AY$44,3,0),"")</f>
        <v/>
      </c>
      <c r="T32" s="446"/>
      <c r="U32" s="33"/>
      <c r="V32" s="467"/>
      <c r="W32" s="468"/>
      <c r="X32" s="468"/>
      <c r="Y32" s="468"/>
      <c r="Z32" s="469"/>
      <c r="AA32" s="233"/>
      <c r="AB32" s="234"/>
      <c r="AC32" s="234"/>
    </row>
    <row r="33" spans="1:29" s="127" customFormat="1" ht="15" customHeight="1">
      <c r="A33" s="476"/>
      <c r="B33" s="478"/>
      <c r="C33" s="432"/>
      <c r="D33" s="432"/>
      <c r="E33" s="432"/>
      <c r="F33" s="433"/>
      <c r="G33" s="431"/>
      <c r="H33" s="432"/>
      <c r="I33" s="432"/>
      <c r="J33" s="432"/>
      <c r="K33" s="433"/>
      <c r="L33" s="439"/>
      <c r="M33" s="440"/>
      <c r="N33" s="442"/>
      <c r="O33" s="442"/>
      <c r="P33" s="442"/>
      <c r="Q33" s="447" t="str">
        <f>IFERROR(VLOOKUP(U33,リスト!$AW$1:$AY$44,2,0),"")</f>
        <v/>
      </c>
      <c r="R33" s="448"/>
      <c r="S33" s="444" t="str">
        <f>IFERROR(VLOOKUP(U33,リスト!$AW$1:$AY$44,3,0),"")</f>
        <v/>
      </c>
      <c r="T33" s="446"/>
      <c r="U33" s="33"/>
      <c r="V33" s="467"/>
      <c r="W33" s="468"/>
      <c r="X33" s="468"/>
      <c r="Y33" s="468"/>
      <c r="Z33" s="469"/>
      <c r="AA33" s="233"/>
      <c r="AB33" s="234"/>
      <c r="AC33" s="234"/>
    </row>
    <row r="34" spans="1:29" s="127" customFormat="1" ht="15" customHeight="1">
      <c r="A34" s="476"/>
      <c r="B34" s="478"/>
      <c r="C34" s="432"/>
      <c r="D34" s="432"/>
      <c r="E34" s="432"/>
      <c r="F34" s="433"/>
      <c r="G34" s="431"/>
      <c r="H34" s="432"/>
      <c r="I34" s="432"/>
      <c r="J34" s="432"/>
      <c r="K34" s="433"/>
      <c r="L34" s="439"/>
      <c r="M34" s="440"/>
      <c r="N34" s="442"/>
      <c r="O34" s="442"/>
      <c r="P34" s="442"/>
      <c r="Q34" s="447" t="str">
        <f>IFERROR(VLOOKUP(U34,リスト!$AW$1:$AY$44,2,0),"")</f>
        <v/>
      </c>
      <c r="R34" s="448"/>
      <c r="S34" s="444" t="str">
        <f>IFERROR(VLOOKUP(U34,リスト!$AW$1:$AY$44,3,0),"")</f>
        <v/>
      </c>
      <c r="T34" s="446"/>
      <c r="U34" s="33"/>
      <c r="V34" s="467"/>
      <c r="W34" s="468"/>
      <c r="X34" s="468"/>
      <c r="Y34" s="468"/>
      <c r="Z34" s="469"/>
      <c r="AA34" s="233"/>
      <c r="AB34" s="234"/>
      <c r="AC34" s="234"/>
    </row>
    <row r="35" spans="1:29" s="127" customFormat="1" ht="15" customHeight="1">
      <c r="A35" s="476"/>
      <c r="B35" s="478"/>
      <c r="C35" s="432"/>
      <c r="D35" s="432"/>
      <c r="E35" s="432"/>
      <c r="F35" s="433"/>
      <c r="G35" s="431"/>
      <c r="H35" s="432"/>
      <c r="I35" s="432"/>
      <c r="J35" s="432"/>
      <c r="K35" s="433"/>
      <c r="L35" s="439"/>
      <c r="M35" s="440"/>
      <c r="N35" s="442"/>
      <c r="O35" s="442"/>
      <c r="P35" s="442"/>
      <c r="Q35" s="447" t="str">
        <f>IFERROR(VLOOKUP(U35,リスト!$AW$1:$AY$44,2,0),"")</f>
        <v/>
      </c>
      <c r="R35" s="448"/>
      <c r="S35" s="444" t="str">
        <f>IFERROR(VLOOKUP(U35,リスト!$AW$1:$AY$44,3,0),"")</f>
        <v/>
      </c>
      <c r="T35" s="446"/>
      <c r="U35" s="33"/>
      <c r="V35" s="467"/>
      <c r="W35" s="468"/>
      <c r="X35" s="468"/>
      <c r="Y35" s="468"/>
      <c r="Z35" s="469"/>
      <c r="AA35" s="233"/>
      <c r="AB35" s="234"/>
      <c r="AC35" s="234"/>
    </row>
    <row r="36" spans="1:29" s="127" customFormat="1" ht="15" customHeight="1">
      <c r="A36" s="492"/>
      <c r="B36" s="500"/>
      <c r="C36" s="501"/>
      <c r="D36" s="501"/>
      <c r="E36" s="501"/>
      <c r="F36" s="502"/>
      <c r="G36" s="503"/>
      <c r="H36" s="501"/>
      <c r="I36" s="501"/>
      <c r="J36" s="501"/>
      <c r="K36" s="502"/>
      <c r="L36" s="183"/>
      <c r="M36" s="184" t="s">
        <v>312</v>
      </c>
      <c r="N36" s="504"/>
      <c r="O36" s="504"/>
      <c r="P36" s="504"/>
      <c r="Q36" s="449" t="str">
        <f>IFERROR(VLOOKUP(U36,リスト!$AW$1:$AY$44,2,0),"")</f>
        <v/>
      </c>
      <c r="R36" s="499"/>
      <c r="S36" s="473" t="str">
        <f>IFERROR(VLOOKUP(U36,リスト!$AW$1:$AY$44,3,0),"")</f>
        <v/>
      </c>
      <c r="T36" s="474"/>
      <c r="U36" s="34"/>
      <c r="V36" s="561"/>
      <c r="W36" s="562"/>
      <c r="X36" s="562"/>
      <c r="Y36" s="562"/>
      <c r="Z36" s="563"/>
      <c r="AA36" s="233"/>
      <c r="AB36" s="234"/>
      <c r="AC36" s="234"/>
    </row>
    <row r="37" spans="1:29" s="127" customFormat="1" ht="15" customHeight="1">
      <c r="A37" s="475">
        <v>2</v>
      </c>
      <c r="B37" s="477"/>
      <c r="C37" s="429"/>
      <c r="D37" s="429"/>
      <c r="E37" s="429"/>
      <c r="F37" s="430"/>
      <c r="G37" s="428"/>
      <c r="H37" s="429"/>
      <c r="I37" s="429"/>
      <c r="J37" s="429"/>
      <c r="K37" s="430"/>
      <c r="L37" s="437"/>
      <c r="M37" s="438"/>
      <c r="N37" s="441"/>
      <c r="O37" s="441"/>
      <c r="P37" s="441"/>
      <c r="Q37" s="497" t="str">
        <f>IFERROR(VLOOKUP(U37,リスト!$AW$1:$AY$44,2,0),"")</f>
        <v/>
      </c>
      <c r="R37" s="498"/>
      <c r="S37" s="505" t="str">
        <f>IFERROR(VLOOKUP(U37,リスト!$AW$1:$AY$44,3,0),"")</f>
        <v/>
      </c>
      <c r="T37" s="506"/>
      <c r="U37" s="32"/>
      <c r="V37" s="464"/>
      <c r="W37" s="465"/>
      <c r="X37" s="465"/>
      <c r="Y37" s="465"/>
      <c r="Z37" s="466"/>
      <c r="AA37" s="231"/>
      <c r="AB37" s="232"/>
      <c r="AC37" s="232"/>
    </row>
    <row r="38" spans="1:29" s="127" customFormat="1" ht="15" customHeight="1">
      <c r="A38" s="476"/>
      <c r="B38" s="478"/>
      <c r="C38" s="432"/>
      <c r="D38" s="432"/>
      <c r="E38" s="432"/>
      <c r="F38" s="433"/>
      <c r="G38" s="431"/>
      <c r="H38" s="432"/>
      <c r="I38" s="432"/>
      <c r="J38" s="432"/>
      <c r="K38" s="433"/>
      <c r="L38" s="439"/>
      <c r="M38" s="440"/>
      <c r="N38" s="442"/>
      <c r="O38" s="442"/>
      <c r="P38" s="442"/>
      <c r="Q38" s="447" t="str">
        <f>IFERROR(VLOOKUP(U38,リスト!$AW$1:$AY$44,2,0),"")</f>
        <v/>
      </c>
      <c r="R38" s="448"/>
      <c r="S38" s="444" t="str">
        <f>IFERROR(VLOOKUP(U38,リスト!$AW$1:$AY$44,3,0),"")</f>
        <v/>
      </c>
      <c r="T38" s="446"/>
      <c r="U38" s="33"/>
      <c r="V38" s="467"/>
      <c r="W38" s="468"/>
      <c r="X38" s="468"/>
      <c r="Y38" s="468"/>
      <c r="Z38" s="469"/>
      <c r="AA38" s="233"/>
      <c r="AB38" s="234"/>
      <c r="AC38" s="234"/>
    </row>
    <row r="39" spans="1:29" s="127" customFormat="1" ht="15" customHeight="1">
      <c r="A39" s="476"/>
      <c r="B39" s="478"/>
      <c r="C39" s="432"/>
      <c r="D39" s="432"/>
      <c r="E39" s="432"/>
      <c r="F39" s="433"/>
      <c r="G39" s="431"/>
      <c r="H39" s="432"/>
      <c r="I39" s="432"/>
      <c r="J39" s="432"/>
      <c r="K39" s="433"/>
      <c r="L39" s="439"/>
      <c r="M39" s="440"/>
      <c r="N39" s="442"/>
      <c r="O39" s="442"/>
      <c r="P39" s="442"/>
      <c r="Q39" s="447" t="str">
        <f>IFERROR(VLOOKUP(U39,リスト!$AW$1:$AY$44,2,0),"")</f>
        <v/>
      </c>
      <c r="R39" s="448"/>
      <c r="S39" s="444" t="str">
        <f>IFERROR(VLOOKUP(U39,リスト!$AW$1:$AY$44,3,0),"")</f>
        <v/>
      </c>
      <c r="T39" s="446"/>
      <c r="U39" s="33"/>
      <c r="V39" s="467"/>
      <c r="W39" s="468"/>
      <c r="X39" s="468"/>
      <c r="Y39" s="468"/>
      <c r="Z39" s="469"/>
      <c r="AA39" s="233"/>
      <c r="AB39" s="234"/>
      <c r="AC39" s="234"/>
    </row>
    <row r="40" spans="1:29" s="127" customFormat="1" ht="15" customHeight="1">
      <c r="A40" s="476"/>
      <c r="B40" s="478"/>
      <c r="C40" s="432"/>
      <c r="D40" s="432"/>
      <c r="E40" s="432"/>
      <c r="F40" s="433"/>
      <c r="G40" s="431"/>
      <c r="H40" s="432"/>
      <c r="I40" s="432"/>
      <c r="J40" s="432"/>
      <c r="K40" s="433"/>
      <c r="L40" s="439"/>
      <c r="M40" s="440"/>
      <c r="N40" s="442"/>
      <c r="O40" s="442"/>
      <c r="P40" s="442"/>
      <c r="Q40" s="447" t="str">
        <f>IFERROR(VLOOKUP(U40,リスト!$AW$1:$AY$44,2,0),"")</f>
        <v/>
      </c>
      <c r="R40" s="448"/>
      <c r="S40" s="444" t="str">
        <f>IFERROR(VLOOKUP(U40,リスト!$AW$1:$AY$44,3,0),"")</f>
        <v/>
      </c>
      <c r="T40" s="446"/>
      <c r="U40" s="33"/>
      <c r="V40" s="467"/>
      <c r="W40" s="468"/>
      <c r="X40" s="468"/>
      <c r="Y40" s="468"/>
      <c r="Z40" s="469"/>
      <c r="AA40" s="233"/>
      <c r="AB40" s="234"/>
      <c r="AC40" s="234"/>
    </row>
    <row r="41" spans="1:29" s="127" customFormat="1" ht="15" customHeight="1">
      <c r="A41" s="476"/>
      <c r="B41" s="478"/>
      <c r="C41" s="432"/>
      <c r="D41" s="432"/>
      <c r="E41" s="432"/>
      <c r="F41" s="433"/>
      <c r="G41" s="431"/>
      <c r="H41" s="432"/>
      <c r="I41" s="432"/>
      <c r="J41" s="432"/>
      <c r="K41" s="433"/>
      <c r="L41" s="439"/>
      <c r="M41" s="440"/>
      <c r="N41" s="442"/>
      <c r="O41" s="442"/>
      <c r="P41" s="442"/>
      <c r="Q41" s="447" t="str">
        <f>IFERROR(VLOOKUP(U41,リスト!$AW$1:$AY$44,2,0),"")</f>
        <v/>
      </c>
      <c r="R41" s="448"/>
      <c r="S41" s="444" t="str">
        <f>IFERROR(VLOOKUP(U41,リスト!$AW$1:$AY$44,3,0),"")</f>
        <v/>
      </c>
      <c r="T41" s="446"/>
      <c r="U41" s="33"/>
      <c r="V41" s="467"/>
      <c r="W41" s="468"/>
      <c r="X41" s="468"/>
      <c r="Y41" s="468"/>
      <c r="Z41" s="469"/>
      <c r="AA41" s="233"/>
      <c r="AB41" s="234"/>
      <c r="AC41" s="234"/>
    </row>
    <row r="42" spans="1:29" s="127" customFormat="1" ht="15" customHeight="1">
      <c r="A42" s="492"/>
      <c r="B42" s="500"/>
      <c r="C42" s="501"/>
      <c r="D42" s="501"/>
      <c r="E42" s="501"/>
      <c r="F42" s="502"/>
      <c r="G42" s="503"/>
      <c r="H42" s="501"/>
      <c r="I42" s="501"/>
      <c r="J42" s="501"/>
      <c r="K42" s="502"/>
      <c r="L42" s="183"/>
      <c r="M42" s="184" t="s">
        <v>312</v>
      </c>
      <c r="N42" s="504"/>
      <c r="O42" s="504"/>
      <c r="P42" s="504"/>
      <c r="Q42" s="449" t="str">
        <f>IFERROR(VLOOKUP(U42,リスト!$AW$1:$AY$44,2,0),"")</f>
        <v/>
      </c>
      <c r="R42" s="499"/>
      <c r="S42" s="473" t="str">
        <f>IFERROR(VLOOKUP(U42,リスト!$AW$1:$AY$44,3,0),"")</f>
        <v/>
      </c>
      <c r="T42" s="474"/>
      <c r="U42" s="34"/>
      <c r="V42" s="561"/>
      <c r="W42" s="562"/>
      <c r="X42" s="562"/>
      <c r="Y42" s="562"/>
      <c r="Z42" s="563"/>
      <c r="AA42" s="233"/>
      <c r="AB42" s="234"/>
      <c r="AC42" s="234"/>
    </row>
    <row r="43" spans="1:29" s="127" customFormat="1" ht="15" customHeight="1">
      <c r="A43" s="475">
        <v>3</v>
      </c>
      <c r="B43" s="477"/>
      <c r="C43" s="429"/>
      <c r="D43" s="429"/>
      <c r="E43" s="429"/>
      <c r="F43" s="430"/>
      <c r="G43" s="428"/>
      <c r="H43" s="429"/>
      <c r="I43" s="429"/>
      <c r="J43" s="429"/>
      <c r="K43" s="430"/>
      <c r="L43" s="437"/>
      <c r="M43" s="438"/>
      <c r="N43" s="441"/>
      <c r="O43" s="441"/>
      <c r="P43" s="441"/>
      <c r="Q43" s="497" t="str">
        <f>IFERROR(VLOOKUP(U43,リスト!$AW$1:$AY$44,2,0),"")</f>
        <v/>
      </c>
      <c r="R43" s="498"/>
      <c r="S43" s="505" t="str">
        <f>IFERROR(VLOOKUP(U43,リスト!$AW$1:$AY$44,3,0),"")</f>
        <v/>
      </c>
      <c r="T43" s="506"/>
      <c r="U43" s="32"/>
      <c r="V43" s="464"/>
      <c r="W43" s="465"/>
      <c r="X43" s="465"/>
      <c r="Y43" s="465"/>
      <c r="Z43" s="466"/>
      <c r="AA43" s="231"/>
      <c r="AB43" s="232"/>
      <c r="AC43" s="232"/>
    </row>
    <row r="44" spans="1:29" s="127" customFormat="1" ht="15" customHeight="1">
      <c r="A44" s="476"/>
      <c r="B44" s="478"/>
      <c r="C44" s="432"/>
      <c r="D44" s="432"/>
      <c r="E44" s="432"/>
      <c r="F44" s="433"/>
      <c r="G44" s="431"/>
      <c r="H44" s="432"/>
      <c r="I44" s="432"/>
      <c r="J44" s="432"/>
      <c r="K44" s="433"/>
      <c r="L44" s="439"/>
      <c r="M44" s="440"/>
      <c r="N44" s="442"/>
      <c r="O44" s="442"/>
      <c r="P44" s="442"/>
      <c r="Q44" s="447" t="str">
        <f>IFERROR(VLOOKUP(U44,リスト!$AW$1:$AY$44,2,0),"")</f>
        <v/>
      </c>
      <c r="R44" s="448"/>
      <c r="S44" s="444" t="str">
        <f>IFERROR(VLOOKUP(U44,リスト!$AW$1:$AY$44,3,0),"")</f>
        <v/>
      </c>
      <c r="T44" s="446"/>
      <c r="U44" s="33"/>
      <c r="V44" s="467"/>
      <c r="W44" s="468"/>
      <c r="X44" s="468"/>
      <c r="Y44" s="468"/>
      <c r="Z44" s="469"/>
      <c r="AA44" s="233"/>
      <c r="AB44" s="234"/>
      <c r="AC44" s="234"/>
    </row>
    <row r="45" spans="1:29" s="127" customFormat="1" ht="15" customHeight="1">
      <c r="A45" s="476"/>
      <c r="B45" s="478"/>
      <c r="C45" s="432"/>
      <c r="D45" s="432"/>
      <c r="E45" s="432"/>
      <c r="F45" s="433"/>
      <c r="G45" s="431"/>
      <c r="H45" s="432"/>
      <c r="I45" s="432"/>
      <c r="J45" s="432"/>
      <c r="K45" s="433"/>
      <c r="L45" s="439"/>
      <c r="M45" s="440"/>
      <c r="N45" s="442"/>
      <c r="O45" s="442"/>
      <c r="P45" s="442"/>
      <c r="Q45" s="447" t="str">
        <f>IFERROR(VLOOKUP(U45,リスト!$AW$1:$AY$44,2,0),"")</f>
        <v/>
      </c>
      <c r="R45" s="448"/>
      <c r="S45" s="444" t="str">
        <f>IFERROR(VLOOKUP(U45,リスト!$AW$1:$AY$44,3,0),"")</f>
        <v/>
      </c>
      <c r="T45" s="446"/>
      <c r="U45" s="33"/>
      <c r="V45" s="467"/>
      <c r="W45" s="468"/>
      <c r="X45" s="468"/>
      <c r="Y45" s="468"/>
      <c r="Z45" s="469"/>
      <c r="AA45" s="233"/>
      <c r="AB45" s="234"/>
      <c r="AC45" s="234"/>
    </row>
    <row r="46" spans="1:29" s="127" customFormat="1" ht="15" customHeight="1">
      <c r="A46" s="476"/>
      <c r="B46" s="478"/>
      <c r="C46" s="432"/>
      <c r="D46" s="432"/>
      <c r="E46" s="432"/>
      <c r="F46" s="433"/>
      <c r="G46" s="431"/>
      <c r="H46" s="432"/>
      <c r="I46" s="432"/>
      <c r="J46" s="432"/>
      <c r="K46" s="433"/>
      <c r="L46" s="439"/>
      <c r="M46" s="440"/>
      <c r="N46" s="442"/>
      <c r="O46" s="442"/>
      <c r="P46" s="442"/>
      <c r="Q46" s="447" t="str">
        <f>IFERROR(VLOOKUP(U46,リスト!$AW$1:$AY$44,2,0),"")</f>
        <v/>
      </c>
      <c r="R46" s="448"/>
      <c r="S46" s="444" t="str">
        <f>IFERROR(VLOOKUP(U46,リスト!$AW$1:$AY$44,3,0),"")</f>
        <v/>
      </c>
      <c r="T46" s="446"/>
      <c r="U46" s="33"/>
      <c r="V46" s="467"/>
      <c r="W46" s="468"/>
      <c r="X46" s="468"/>
      <c r="Y46" s="468"/>
      <c r="Z46" s="469"/>
      <c r="AA46" s="233"/>
      <c r="AB46" s="234"/>
      <c r="AC46" s="234"/>
    </row>
    <row r="47" spans="1:29" s="127" customFormat="1" ht="15" customHeight="1">
      <c r="A47" s="476"/>
      <c r="B47" s="478"/>
      <c r="C47" s="432"/>
      <c r="D47" s="432"/>
      <c r="E47" s="432"/>
      <c r="F47" s="433"/>
      <c r="G47" s="431"/>
      <c r="H47" s="432"/>
      <c r="I47" s="432"/>
      <c r="J47" s="432"/>
      <c r="K47" s="433"/>
      <c r="L47" s="439"/>
      <c r="M47" s="440"/>
      <c r="N47" s="442"/>
      <c r="O47" s="442"/>
      <c r="P47" s="442"/>
      <c r="Q47" s="447" t="str">
        <f>IFERROR(VLOOKUP(U47,リスト!$AW$1:$AY$44,2,0),"")</f>
        <v/>
      </c>
      <c r="R47" s="448"/>
      <c r="S47" s="444" t="str">
        <f>IFERROR(VLOOKUP(U47,リスト!$AW$1:$AY$44,3,0),"")</f>
        <v/>
      </c>
      <c r="T47" s="446"/>
      <c r="U47" s="33"/>
      <c r="V47" s="467"/>
      <c r="W47" s="468"/>
      <c r="X47" s="468"/>
      <c r="Y47" s="468"/>
      <c r="Z47" s="469"/>
      <c r="AA47" s="233"/>
      <c r="AB47" s="234"/>
      <c r="AC47" s="234"/>
    </row>
    <row r="48" spans="1:29" s="127" customFormat="1" ht="15" customHeight="1">
      <c r="A48" s="492"/>
      <c r="B48" s="500"/>
      <c r="C48" s="501"/>
      <c r="D48" s="501"/>
      <c r="E48" s="501"/>
      <c r="F48" s="502"/>
      <c r="G48" s="503"/>
      <c r="H48" s="501"/>
      <c r="I48" s="501"/>
      <c r="J48" s="501"/>
      <c r="K48" s="502"/>
      <c r="L48" s="183"/>
      <c r="M48" s="184" t="s">
        <v>312</v>
      </c>
      <c r="N48" s="504"/>
      <c r="O48" s="504"/>
      <c r="P48" s="504"/>
      <c r="Q48" s="449" t="str">
        <f>IFERROR(VLOOKUP(U48,リスト!$AW$1:$AY$44,2,0),"")</f>
        <v/>
      </c>
      <c r="R48" s="499"/>
      <c r="S48" s="473" t="str">
        <f>IFERROR(VLOOKUP(U48,リスト!$AW$1:$AY$44,3,0),"")</f>
        <v/>
      </c>
      <c r="T48" s="474"/>
      <c r="U48" s="34"/>
      <c r="V48" s="470"/>
      <c r="W48" s="471"/>
      <c r="X48" s="471"/>
      <c r="Y48" s="471"/>
      <c r="Z48" s="472"/>
      <c r="AA48" s="233"/>
      <c r="AB48" s="234"/>
      <c r="AC48" s="234"/>
    </row>
    <row r="49" spans="1:29" s="127" customFormat="1" ht="15" customHeight="1">
      <c r="A49" s="475">
        <v>4</v>
      </c>
      <c r="B49" s="477"/>
      <c r="C49" s="429"/>
      <c r="D49" s="429"/>
      <c r="E49" s="429"/>
      <c r="F49" s="430"/>
      <c r="G49" s="428"/>
      <c r="H49" s="429"/>
      <c r="I49" s="429"/>
      <c r="J49" s="429"/>
      <c r="K49" s="430"/>
      <c r="L49" s="437"/>
      <c r="M49" s="438"/>
      <c r="N49" s="441"/>
      <c r="O49" s="494"/>
      <c r="P49" s="494"/>
      <c r="Q49" s="447" t="str">
        <f>IFERROR(VLOOKUP(U49,リスト!$AW$1:$AY$44,2,0),"")</f>
        <v/>
      </c>
      <c r="R49" s="451"/>
      <c r="S49" s="444" t="str">
        <f>IFERROR(VLOOKUP(U49,リスト!$AW$1:$AY$44,3,0),"")</f>
        <v/>
      </c>
      <c r="T49" s="445"/>
      <c r="U49" s="32"/>
      <c r="V49" s="464"/>
      <c r="W49" s="465"/>
      <c r="X49" s="465"/>
      <c r="Y49" s="465"/>
      <c r="Z49" s="466"/>
      <c r="AA49" s="231"/>
      <c r="AB49" s="232"/>
      <c r="AC49" s="232"/>
    </row>
    <row r="50" spans="1:29" s="127" customFormat="1" ht="15" customHeight="1">
      <c r="A50" s="476"/>
      <c r="B50" s="478"/>
      <c r="C50" s="432"/>
      <c r="D50" s="432"/>
      <c r="E50" s="432"/>
      <c r="F50" s="433"/>
      <c r="G50" s="431"/>
      <c r="H50" s="432"/>
      <c r="I50" s="432"/>
      <c r="J50" s="432"/>
      <c r="K50" s="433"/>
      <c r="L50" s="439"/>
      <c r="M50" s="440"/>
      <c r="N50" s="442"/>
      <c r="O50" s="495"/>
      <c r="P50" s="495"/>
      <c r="Q50" s="447" t="str">
        <f>IFERROR(VLOOKUP(U50,リスト!$AW$1:$AY$44,2,0),"")</f>
        <v/>
      </c>
      <c r="R50" s="448"/>
      <c r="S50" s="444" t="str">
        <f>IFERROR(VLOOKUP(U50,リスト!$AW$1:$AY$44,3,0),"")</f>
        <v/>
      </c>
      <c r="T50" s="446"/>
      <c r="U50" s="33"/>
      <c r="V50" s="467"/>
      <c r="W50" s="468"/>
      <c r="X50" s="468"/>
      <c r="Y50" s="468"/>
      <c r="Z50" s="469"/>
      <c r="AA50" s="233"/>
      <c r="AB50" s="234"/>
      <c r="AC50" s="234"/>
    </row>
    <row r="51" spans="1:29" s="127" customFormat="1" ht="15" customHeight="1">
      <c r="A51" s="476"/>
      <c r="B51" s="478"/>
      <c r="C51" s="432"/>
      <c r="D51" s="432"/>
      <c r="E51" s="432"/>
      <c r="F51" s="433"/>
      <c r="G51" s="431"/>
      <c r="H51" s="432"/>
      <c r="I51" s="432"/>
      <c r="J51" s="432"/>
      <c r="K51" s="433"/>
      <c r="L51" s="439"/>
      <c r="M51" s="440"/>
      <c r="N51" s="442"/>
      <c r="O51" s="495"/>
      <c r="P51" s="495"/>
      <c r="Q51" s="447" t="str">
        <f>IFERROR(VLOOKUP(U51,リスト!$AW$1:$AY$44,2,0),"")</f>
        <v/>
      </c>
      <c r="R51" s="451"/>
      <c r="S51" s="444" t="str">
        <f>IFERROR(VLOOKUP(U51,リスト!$AW$1:$AY$44,3,0),"")</f>
        <v/>
      </c>
      <c r="T51" s="445"/>
      <c r="U51" s="33"/>
      <c r="V51" s="467"/>
      <c r="W51" s="468"/>
      <c r="X51" s="468"/>
      <c r="Y51" s="468"/>
      <c r="Z51" s="469"/>
      <c r="AA51" s="233"/>
      <c r="AB51" s="234"/>
      <c r="AC51" s="234"/>
    </row>
    <row r="52" spans="1:29" s="127" customFormat="1" ht="15" customHeight="1">
      <c r="A52" s="476"/>
      <c r="B52" s="478"/>
      <c r="C52" s="432"/>
      <c r="D52" s="432"/>
      <c r="E52" s="432"/>
      <c r="F52" s="433"/>
      <c r="G52" s="431"/>
      <c r="H52" s="432"/>
      <c r="I52" s="432"/>
      <c r="J52" s="432"/>
      <c r="K52" s="433"/>
      <c r="L52" s="439"/>
      <c r="M52" s="440"/>
      <c r="N52" s="442"/>
      <c r="O52" s="495"/>
      <c r="P52" s="495"/>
      <c r="Q52" s="447" t="str">
        <f>IFERROR(VLOOKUP(U52,リスト!$AW$1:$AY$44,2,0),"")</f>
        <v/>
      </c>
      <c r="R52" s="451"/>
      <c r="S52" s="444" t="str">
        <f>IFERROR(VLOOKUP(U52,リスト!$AW$1:$AY$44,3,0),"")</f>
        <v/>
      </c>
      <c r="T52" s="446"/>
      <c r="U52" s="33"/>
      <c r="V52" s="467"/>
      <c r="W52" s="468"/>
      <c r="X52" s="468"/>
      <c r="Y52" s="468"/>
      <c r="Z52" s="469"/>
      <c r="AA52" s="233"/>
      <c r="AB52" s="234"/>
      <c r="AC52" s="234"/>
    </row>
    <row r="53" spans="1:29" s="127" customFormat="1" ht="15" customHeight="1">
      <c r="A53" s="476"/>
      <c r="B53" s="478"/>
      <c r="C53" s="432"/>
      <c r="D53" s="432"/>
      <c r="E53" s="432"/>
      <c r="F53" s="433"/>
      <c r="G53" s="431"/>
      <c r="H53" s="432"/>
      <c r="I53" s="432"/>
      <c r="J53" s="432"/>
      <c r="K53" s="433"/>
      <c r="L53" s="439"/>
      <c r="M53" s="440"/>
      <c r="N53" s="442"/>
      <c r="O53" s="495"/>
      <c r="P53" s="495"/>
      <c r="Q53" s="447" t="str">
        <f>IFERROR(VLOOKUP(U53,リスト!$AW$1:$AY$44,2,0),"")</f>
        <v/>
      </c>
      <c r="R53" s="448"/>
      <c r="S53" s="444" t="str">
        <f>IFERROR(VLOOKUP(U53,リスト!$AW$1:$AY$44,3,0),"")</f>
        <v/>
      </c>
      <c r="T53" s="445"/>
      <c r="U53" s="33"/>
      <c r="V53" s="467"/>
      <c r="W53" s="468"/>
      <c r="X53" s="468"/>
      <c r="Y53" s="468"/>
      <c r="Z53" s="469"/>
      <c r="AA53" s="233"/>
      <c r="AB53" s="234"/>
      <c r="AC53" s="234"/>
    </row>
    <row r="54" spans="1:29" s="127" customFormat="1" ht="15" customHeight="1">
      <c r="A54" s="492"/>
      <c r="B54" s="493"/>
      <c r="C54" s="435"/>
      <c r="D54" s="435"/>
      <c r="E54" s="435"/>
      <c r="F54" s="436"/>
      <c r="G54" s="434"/>
      <c r="H54" s="435"/>
      <c r="I54" s="435"/>
      <c r="J54" s="435"/>
      <c r="K54" s="436"/>
      <c r="L54" s="183"/>
      <c r="M54" s="184" t="s">
        <v>312</v>
      </c>
      <c r="N54" s="443"/>
      <c r="O54" s="496"/>
      <c r="P54" s="496"/>
      <c r="Q54" s="449" t="str">
        <f>IFERROR(VLOOKUP(U54,リスト!$AW$1:$AY$44,2,0),"")</f>
        <v/>
      </c>
      <c r="R54" s="450"/>
      <c r="S54" s="473" t="str">
        <f>IFERROR(VLOOKUP(U54,リスト!$AW$1:$AY$44,3,0),"")</f>
        <v/>
      </c>
      <c r="T54" s="474"/>
      <c r="U54" s="34"/>
      <c r="V54" s="470"/>
      <c r="W54" s="471"/>
      <c r="X54" s="471"/>
      <c r="Y54" s="471"/>
      <c r="Z54" s="472"/>
      <c r="AA54" s="233"/>
      <c r="AB54" s="234"/>
      <c r="AC54" s="234"/>
    </row>
    <row r="55" spans="1:29" s="127" customFormat="1" ht="15" customHeight="1">
      <c r="A55" s="475">
        <v>5</v>
      </c>
      <c r="B55" s="477"/>
      <c r="C55" s="429"/>
      <c r="D55" s="429"/>
      <c r="E55" s="429"/>
      <c r="F55" s="430"/>
      <c r="G55" s="428"/>
      <c r="H55" s="429"/>
      <c r="I55" s="429"/>
      <c r="J55" s="429"/>
      <c r="K55" s="430"/>
      <c r="L55" s="437"/>
      <c r="M55" s="438"/>
      <c r="N55" s="441"/>
      <c r="O55" s="494"/>
      <c r="P55" s="494"/>
      <c r="Q55" s="447" t="str">
        <f>IFERROR(VLOOKUP(U55,リスト!$AW$1:$AY$44,2,0),"")</f>
        <v/>
      </c>
      <c r="R55" s="451"/>
      <c r="S55" s="444" t="str">
        <f>IFERROR(VLOOKUP(U55,リスト!$AW$1:$AY$44,3,0),"")</f>
        <v/>
      </c>
      <c r="T55" s="445"/>
      <c r="U55" s="32"/>
      <c r="V55" s="464"/>
      <c r="W55" s="465"/>
      <c r="X55" s="465"/>
      <c r="Y55" s="465"/>
      <c r="Z55" s="466"/>
      <c r="AA55" s="231"/>
      <c r="AB55" s="232"/>
      <c r="AC55" s="232"/>
    </row>
    <row r="56" spans="1:29" s="127" customFormat="1" ht="15" customHeight="1">
      <c r="A56" s="476"/>
      <c r="B56" s="478"/>
      <c r="C56" s="432"/>
      <c r="D56" s="432"/>
      <c r="E56" s="432"/>
      <c r="F56" s="433"/>
      <c r="G56" s="431"/>
      <c r="H56" s="432"/>
      <c r="I56" s="432"/>
      <c r="J56" s="432"/>
      <c r="K56" s="433"/>
      <c r="L56" s="439"/>
      <c r="M56" s="440"/>
      <c r="N56" s="442"/>
      <c r="O56" s="495"/>
      <c r="P56" s="495"/>
      <c r="Q56" s="447" t="str">
        <f>IFERROR(VLOOKUP(U56,リスト!$AW$1:$AY$44,2,0),"")</f>
        <v/>
      </c>
      <c r="R56" s="448"/>
      <c r="S56" s="444" t="str">
        <f>IFERROR(VLOOKUP(U56,リスト!$AW$1:$AY$44,3,0),"")</f>
        <v/>
      </c>
      <c r="T56" s="446"/>
      <c r="U56" s="33"/>
      <c r="V56" s="467"/>
      <c r="W56" s="468"/>
      <c r="X56" s="468"/>
      <c r="Y56" s="468"/>
      <c r="Z56" s="469"/>
      <c r="AA56" s="233"/>
      <c r="AB56" s="234"/>
      <c r="AC56" s="234"/>
    </row>
    <row r="57" spans="1:29" s="127" customFormat="1" ht="15" customHeight="1">
      <c r="A57" s="476"/>
      <c r="B57" s="478"/>
      <c r="C57" s="432"/>
      <c r="D57" s="432"/>
      <c r="E57" s="432"/>
      <c r="F57" s="433"/>
      <c r="G57" s="431"/>
      <c r="H57" s="432"/>
      <c r="I57" s="432"/>
      <c r="J57" s="432"/>
      <c r="K57" s="433"/>
      <c r="L57" s="439"/>
      <c r="M57" s="440"/>
      <c r="N57" s="442"/>
      <c r="O57" s="495"/>
      <c r="P57" s="495"/>
      <c r="Q57" s="447" t="str">
        <f>IFERROR(VLOOKUP(U57,リスト!$AW$1:$AY$44,2,0),"")</f>
        <v/>
      </c>
      <c r="R57" s="451"/>
      <c r="S57" s="444" t="str">
        <f>IFERROR(VLOOKUP(U57,リスト!$AW$1:$AY$44,3,0),"")</f>
        <v/>
      </c>
      <c r="T57" s="445"/>
      <c r="U57" s="33"/>
      <c r="V57" s="467"/>
      <c r="W57" s="468"/>
      <c r="X57" s="468"/>
      <c r="Y57" s="468"/>
      <c r="Z57" s="469"/>
      <c r="AA57" s="233"/>
      <c r="AB57" s="234"/>
      <c r="AC57" s="234"/>
    </row>
    <row r="58" spans="1:29" s="127" customFormat="1" ht="15" customHeight="1">
      <c r="A58" s="476"/>
      <c r="B58" s="478"/>
      <c r="C58" s="432"/>
      <c r="D58" s="432"/>
      <c r="E58" s="432"/>
      <c r="F58" s="433"/>
      <c r="G58" s="431"/>
      <c r="H58" s="432"/>
      <c r="I58" s="432"/>
      <c r="J58" s="432"/>
      <c r="K58" s="433"/>
      <c r="L58" s="439"/>
      <c r="M58" s="440"/>
      <c r="N58" s="442"/>
      <c r="O58" s="495"/>
      <c r="P58" s="495"/>
      <c r="Q58" s="447" t="str">
        <f>IFERROR(VLOOKUP(U58,リスト!$AW$1:$AY$44,2,0),"")</f>
        <v/>
      </c>
      <c r="R58" s="451"/>
      <c r="S58" s="444" t="str">
        <f>IFERROR(VLOOKUP(U58,リスト!$AW$1:$AY$44,3,0),"")</f>
        <v/>
      </c>
      <c r="T58" s="446"/>
      <c r="U58" s="33"/>
      <c r="V58" s="467"/>
      <c r="W58" s="468"/>
      <c r="X58" s="468"/>
      <c r="Y58" s="468"/>
      <c r="Z58" s="469"/>
      <c r="AA58" s="233"/>
      <c r="AB58" s="234"/>
      <c r="AC58" s="234"/>
    </row>
    <row r="59" spans="1:29" s="127" customFormat="1" ht="15" customHeight="1">
      <c r="A59" s="476"/>
      <c r="B59" s="478"/>
      <c r="C59" s="432"/>
      <c r="D59" s="432"/>
      <c r="E59" s="432"/>
      <c r="F59" s="433"/>
      <c r="G59" s="431"/>
      <c r="H59" s="432"/>
      <c r="I59" s="432"/>
      <c r="J59" s="432"/>
      <c r="K59" s="433"/>
      <c r="L59" s="439"/>
      <c r="M59" s="440"/>
      <c r="N59" s="442"/>
      <c r="O59" s="495"/>
      <c r="P59" s="495"/>
      <c r="Q59" s="447" t="str">
        <f>IFERROR(VLOOKUP(U59,リスト!$AW$1:$AY$44,2,0),"")</f>
        <v/>
      </c>
      <c r="R59" s="448"/>
      <c r="S59" s="444" t="str">
        <f>IFERROR(VLOOKUP(U59,リスト!$AW$1:$AY$44,3,0),"")</f>
        <v/>
      </c>
      <c r="T59" s="445"/>
      <c r="U59" s="33"/>
      <c r="V59" s="467"/>
      <c r="W59" s="468"/>
      <c r="X59" s="468"/>
      <c r="Y59" s="468"/>
      <c r="Z59" s="469"/>
      <c r="AA59" s="233"/>
      <c r="AB59" s="234"/>
      <c r="AC59" s="234"/>
    </row>
    <row r="60" spans="1:29" s="127" customFormat="1" ht="15" customHeight="1">
      <c r="A60" s="492"/>
      <c r="B60" s="493"/>
      <c r="C60" s="435"/>
      <c r="D60" s="435"/>
      <c r="E60" s="435"/>
      <c r="F60" s="436"/>
      <c r="G60" s="434"/>
      <c r="H60" s="435"/>
      <c r="I60" s="435"/>
      <c r="J60" s="435"/>
      <c r="K60" s="436"/>
      <c r="L60" s="183"/>
      <c r="M60" s="184" t="s">
        <v>312</v>
      </c>
      <c r="N60" s="443"/>
      <c r="O60" s="496"/>
      <c r="P60" s="496"/>
      <c r="Q60" s="449" t="str">
        <f>IFERROR(VLOOKUP(U60,リスト!$AW$1:$AY$44,2,0),"")</f>
        <v/>
      </c>
      <c r="R60" s="450"/>
      <c r="S60" s="473" t="str">
        <f>IFERROR(VLOOKUP(U60,リスト!$AW$1:$AY$44,3,0),"")</f>
        <v/>
      </c>
      <c r="T60" s="474"/>
      <c r="U60" s="34"/>
      <c r="V60" s="470"/>
      <c r="W60" s="471"/>
      <c r="X60" s="471"/>
      <c r="Y60" s="471"/>
      <c r="Z60" s="472"/>
      <c r="AA60" s="233"/>
      <c r="AB60" s="234"/>
      <c r="AC60" s="234"/>
    </row>
    <row r="61" spans="1:29" s="127" customFormat="1" ht="15" customHeight="1">
      <c r="A61" s="475">
        <v>6</v>
      </c>
      <c r="B61" s="477"/>
      <c r="C61" s="429"/>
      <c r="D61" s="429"/>
      <c r="E61" s="429"/>
      <c r="F61" s="430"/>
      <c r="G61" s="428"/>
      <c r="H61" s="429"/>
      <c r="I61" s="429"/>
      <c r="J61" s="429"/>
      <c r="K61" s="430"/>
      <c r="L61" s="437"/>
      <c r="M61" s="438"/>
      <c r="N61" s="441"/>
      <c r="O61" s="494"/>
      <c r="P61" s="494"/>
      <c r="Q61" s="447" t="str">
        <f>IFERROR(VLOOKUP(U61,リスト!$AW$1:$AY$44,2,0),"")</f>
        <v/>
      </c>
      <c r="R61" s="451"/>
      <c r="S61" s="444" t="str">
        <f>IFERROR(VLOOKUP(U61,リスト!$AW$1:$AY$44,3,0),"")</f>
        <v/>
      </c>
      <c r="T61" s="445"/>
      <c r="U61" s="32"/>
      <c r="V61" s="464"/>
      <c r="W61" s="465"/>
      <c r="X61" s="465"/>
      <c r="Y61" s="465"/>
      <c r="Z61" s="466"/>
      <c r="AA61" s="231"/>
      <c r="AB61" s="232"/>
      <c r="AC61" s="232"/>
    </row>
    <row r="62" spans="1:29" s="127" customFormat="1" ht="15" customHeight="1">
      <c r="A62" s="476"/>
      <c r="B62" s="478"/>
      <c r="C62" s="432"/>
      <c r="D62" s="432"/>
      <c r="E62" s="432"/>
      <c r="F62" s="433"/>
      <c r="G62" s="431"/>
      <c r="H62" s="432"/>
      <c r="I62" s="432"/>
      <c r="J62" s="432"/>
      <c r="K62" s="433"/>
      <c r="L62" s="439"/>
      <c r="M62" s="440"/>
      <c r="N62" s="442"/>
      <c r="O62" s="495"/>
      <c r="P62" s="495"/>
      <c r="Q62" s="447" t="str">
        <f>IFERROR(VLOOKUP(U62,リスト!$AW$1:$AY$44,2,0),"")</f>
        <v/>
      </c>
      <c r="R62" s="448"/>
      <c r="S62" s="444" t="str">
        <f>IFERROR(VLOOKUP(U62,リスト!$AW$1:$AY$44,3,0),"")</f>
        <v/>
      </c>
      <c r="T62" s="446"/>
      <c r="U62" s="33"/>
      <c r="V62" s="467"/>
      <c r="W62" s="468"/>
      <c r="X62" s="468"/>
      <c r="Y62" s="468"/>
      <c r="Z62" s="469"/>
      <c r="AA62" s="233"/>
      <c r="AB62" s="234"/>
      <c r="AC62" s="234"/>
    </row>
    <row r="63" spans="1:29" s="127" customFormat="1" ht="15" customHeight="1">
      <c r="A63" s="476"/>
      <c r="B63" s="478"/>
      <c r="C63" s="432"/>
      <c r="D63" s="432"/>
      <c r="E63" s="432"/>
      <c r="F63" s="433"/>
      <c r="G63" s="431"/>
      <c r="H63" s="432"/>
      <c r="I63" s="432"/>
      <c r="J63" s="432"/>
      <c r="K63" s="433"/>
      <c r="L63" s="439"/>
      <c r="M63" s="440"/>
      <c r="N63" s="442"/>
      <c r="O63" s="495"/>
      <c r="P63" s="495"/>
      <c r="Q63" s="447" t="str">
        <f>IFERROR(VLOOKUP(U63,リスト!$AW$1:$AY$44,2,0),"")</f>
        <v/>
      </c>
      <c r="R63" s="451"/>
      <c r="S63" s="444" t="str">
        <f>IFERROR(VLOOKUP(U63,リスト!$AW$1:$AY$44,3,0),"")</f>
        <v/>
      </c>
      <c r="T63" s="445"/>
      <c r="U63" s="33"/>
      <c r="V63" s="467"/>
      <c r="W63" s="468"/>
      <c r="X63" s="468"/>
      <c r="Y63" s="468"/>
      <c r="Z63" s="469"/>
      <c r="AA63" s="233"/>
      <c r="AB63" s="234"/>
      <c r="AC63" s="234"/>
    </row>
    <row r="64" spans="1:29" s="127" customFormat="1" ht="15" customHeight="1">
      <c r="A64" s="476"/>
      <c r="B64" s="478"/>
      <c r="C64" s="432"/>
      <c r="D64" s="432"/>
      <c r="E64" s="432"/>
      <c r="F64" s="433"/>
      <c r="G64" s="431"/>
      <c r="H64" s="432"/>
      <c r="I64" s="432"/>
      <c r="J64" s="432"/>
      <c r="K64" s="433"/>
      <c r="L64" s="439"/>
      <c r="M64" s="440"/>
      <c r="N64" s="442"/>
      <c r="O64" s="495"/>
      <c r="P64" s="495"/>
      <c r="Q64" s="447" t="str">
        <f>IFERROR(VLOOKUP(U64,リスト!$AW$1:$AY$44,2,0),"")</f>
        <v/>
      </c>
      <c r="R64" s="451"/>
      <c r="S64" s="444" t="str">
        <f>IFERROR(VLOOKUP(U64,リスト!$AW$1:$AY$44,3,0),"")</f>
        <v/>
      </c>
      <c r="T64" s="446"/>
      <c r="U64" s="33"/>
      <c r="V64" s="467"/>
      <c r="W64" s="468"/>
      <c r="X64" s="468"/>
      <c r="Y64" s="468"/>
      <c r="Z64" s="469"/>
      <c r="AA64" s="233"/>
      <c r="AB64" s="234"/>
      <c r="AC64" s="234"/>
    </row>
    <row r="65" spans="1:29" s="127" customFormat="1" ht="15" customHeight="1">
      <c r="A65" s="476"/>
      <c r="B65" s="478"/>
      <c r="C65" s="432"/>
      <c r="D65" s="432"/>
      <c r="E65" s="432"/>
      <c r="F65" s="433"/>
      <c r="G65" s="431"/>
      <c r="H65" s="432"/>
      <c r="I65" s="432"/>
      <c r="J65" s="432"/>
      <c r="K65" s="433"/>
      <c r="L65" s="439"/>
      <c r="M65" s="440"/>
      <c r="N65" s="442"/>
      <c r="O65" s="495"/>
      <c r="P65" s="495"/>
      <c r="Q65" s="447" t="str">
        <f>IFERROR(VLOOKUP(U65,リスト!$AW$1:$AY$44,2,0),"")</f>
        <v/>
      </c>
      <c r="R65" s="448"/>
      <c r="S65" s="444" t="str">
        <f>IFERROR(VLOOKUP(U65,リスト!$AW$1:$AY$44,3,0),"")</f>
        <v/>
      </c>
      <c r="T65" s="445"/>
      <c r="U65" s="33"/>
      <c r="V65" s="467"/>
      <c r="W65" s="468"/>
      <c r="X65" s="468"/>
      <c r="Y65" s="468"/>
      <c r="Z65" s="469"/>
      <c r="AA65" s="233"/>
      <c r="AB65" s="234"/>
      <c r="AC65" s="234"/>
    </row>
    <row r="66" spans="1:29" s="127" customFormat="1" ht="15" customHeight="1">
      <c r="A66" s="492"/>
      <c r="B66" s="493"/>
      <c r="C66" s="435"/>
      <c r="D66" s="435"/>
      <c r="E66" s="435"/>
      <c r="F66" s="436"/>
      <c r="G66" s="434"/>
      <c r="H66" s="435"/>
      <c r="I66" s="435"/>
      <c r="J66" s="435"/>
      <c r="K66" s="436"/>
      <c r="L66" s="183"/>
      <c r="M66" s="184" t="s">
        <v>312</v>
      </c>
      <c r="N66" s="443"/>
      <c r="O66" s="496"/>
      <c r="P66" s="496"/>
      <c r="Q66" s="449" t="str">
        <f>IFERROR(VLOOKUP(U66,リスト!$AW$1:$AY$44,2,0),"")</f>
        <v/>
      </c>
      <c r="R66" s="450"/>
      <c r="S66" s="473" t="str">
        <f>IFERROR(VLOOKUP(U66,リスト!$AW$1:$AY$44,3,0),"")</f>
        <v/>
      </c>
      <c r="T66" s="474"/>
      <c r="U66" s="34"/>
      <c r="V66" s="470"/>
      <c r="W66" s="471"/>
      <c r="X66" s="471"/>
      <c r="Y66" s="471"/>
      <c r="Z66" s="472"/>
      <c r="AA66" s="233"/>
      <c r="AB66" s="234"/>
      <c r="AC66" s="234"/>
    </row>
    <row r="67" spans="1:29" s="127" customFormat="1" ht="15" customHeight="1">
      <c r="A67" s="475">
        <v>7</v>
      </c>
      <c r="B67" s="477"/>
      <c r="C67" s="429"/>
      <c r="D67" s="429"/>
      <c r="E67" s="429"/>
      <c r="F67" s="430"/>
      <c r="G67" s="428"/>
      <c r="H67" s="429"/>
      <c r="I67" s="429"/>
      <c r="J67" s="429"/>
      <c r="K67" s="430"/>
      <c r="L67" s="437"/>
      <c r="M67" s="438"/>
      <c r="N67" s="441"/>
      <c r="O67" s="494"/>
      <c r="P67" s="494"/>
      <c r="Q67" s="447" t="str">
        <f>IFERROR(VLOOKUP(U67,リスト!$AW$1:$AY$44,2,0),"")</f>
        <v/>
      </c>
      <c r="R67" s="451"/>
      <c r="S67" s="444" t="str">
        <f>IFERROR(VLOOKUP(U67,リスト!$AW$1:$AY$44,3,0),"")</f>
        <v/>
      </c>
      <c r="T67" s="445"/>
      <c r="U67" s="32"/>
      <c r="V67" s="464"/>
      <c r="W67" s="465"/>
      <c r="X67" s="465"/>
      <c r="Y67" s="465"/>
      <c r="Z67" s="466"/>
      <c r="AA67" s="231"/>
      <c r="AB67" s="232"/>
      <c r="AC67" s="232"/>
    </row>
    <row r="68" spans="1:29" s="127" customFormat="1" ht="15" customHeight="1">
      <c r="A68" s="476"/>
      <c r="B68" s="478"/>
      <c r="C68" s="432"/>
      <c r="D68" s="432"/>
      <c r="E68" s="432"/>
      <c r="F68" s="433"/>
      <c r="G68" s="431"/>
      <c r="H68" s="432"/>
      <c r="I68" s="432"/>
      <c r="J68" s="432"/>
      <c r="K68" s="433"/>
      <c r="L68" s="439"/>
      <c r="M68" s="440"/>
      <c r="N68" s="442"/>
      <c r="O68" s="495"/>
      <c r="P68" s="495"/>
      <c r="Q68" s="447" t="str">
        <f>IFERROR(VLOOKUP(U68,リスト!$AW$1:$AY$44,2,0),"")</f>
        <v/>
      </c>
      <c r="R68" s="448"/>
      <c r="S68" s="444" t="str">
        <f>IFERROR(VLOOKUP(U68,リスト!$AW$1:$AY$44,3,0),"")</f>
        <v/>
      </c>
      <c r="T68" s="446"/>
      <c r="U68" s="33"/>
      <c r="V68" s="467"/>
      <c r="W68" s="468"/>
      <c r="X68" s="468"/>
      <c r="Y68" s="468"/>
      <c r="Z68" s="469"/>
      <c r="AA68" s="233"/>
      <c r="AB68" s="234"/>
      <c r="AC68" s="234"/>
    </row>
    <row r="69" spans="1:29" s="127" customFormat="1" ht="15" customHeight="1">
      <c r="A69" s="476"/>
      <c r="B69" s="478"/>
      <c r="C69" s="432"/>
      <c r="D69" s="432"/>
      <c r="E69" s="432"/>
      <c r="F69" s="433"/>
      <c r="G69" s="431"/>
      <c r="H69" s="432"/>
      <c r="I69" s="432"/>
      <c r="J69" s="432"/>
      <c r="K69" s="433"/>
      <c r="L69" s="439"/>
      <c r="M69" s="440"/>
      <c r="N69" s="442"/>
      <c r="O69" s="495"/>
      <c r="P69" s="495"/>
      <c r="Q69" s="447" t="str">
        <f>IFERROR(VLOOKUP(U69,リスト!$AW$1:$AY$44,2,0),"")</f>
        <v/>
      </c>
      <c r="R69" s="451"/>
      <c r="S69" s="444" t="str">
        <f>IFERROR(VLOOKUP(U69,リスト!$AW$1:$AY$44,3,0),"")</f>
        <v/>
      </c>
      <c r="T69" s="445"/>
      <c r="U69" s="33"/>
      <c r="V69" s="467"/>
      <c r="W69" s="468"/>
      <c r="X69" s="468"/>
      <c r="Y69" s="468"/>
      <c r="Z69" s="469"/>
      <c r="AA69" s="233"/>
      <c r="AB69" s="234"/>
      <c r="AC69" s="234"/>
    </row>
    <row r="70" spans="1:29" s="127" customFormat="1" ht="15" customHeight="1">
      <c r="A70" s="476"/>
      <c r="B70" s="478"/>
      <c r="C70" s="432"/>
      <c r="D70" s="432"/>
      <c r="E70" s="432"/>
      <c r="F70" s="433"/>
      <c r="G70" s="431"/>
      <c r="H70" s="432"/>
      <c r="I70" s="432"/>
      <c r="J70" s="432"/>
      <c r="K70" s="433"/>
      <c r="L70" s="439"/>
      <c r="M70" s="440"/>
      <c r="N70" s="442"/>
      <c r="O70" s="495"/>
      <c r="P70" s="495"/>
      <c r="Q70" s="447" t="str">
        <f>IFERROR(VLOOKUP(U70,リスト!$AW$1:$AY$44,2,0),"")</f>
        <v/>
      </c>
      <c r="R70" s="451"/>
      <c r="S70" s="444" t="str">
        <f>IFERROR(VLOOKUP(U70,リスト!$AW$1:$AY$44,3,0),"")</f>
        <v/>
      </c>
      <c r="T70" s="446"/>
      <c r="U70" s="33"/>
      <c r="V70" s="467"/>
      <c r="W70" s="468"/>
      <c r="X70" s="468"/>
      <c r="Y70" s="468"/>
      <c r="Z70" s="469"/>
      <c r="AA70" s="233"/>
      <c r="AB70" s="234"/>
      <c r="AC70" s="234"/>
    </row>
    <row r="71" spans="1:29" s="127" customFormat="1" ht="15" customHeight="1">
      <c r="A71" s="476"/>
      <c r="B71" s="478"/>
      <c r="C71" s="432"/>
      <c r="D71" s="432"/>
      <c r="E71" s="432"/>
      <c r="F71" s="433"/>
      <c r="G71" s="431"/>
      <c r="H71" s="432"/>
      <c r="I71" s="432"/>
      <c r="J71" s="432"/>
      <c r="K71" s="433"/>
      <c r="L71" s="439"/>
      <c r="M71" s="440"/>
      <c r="N71" s="442"/>
      <c r="O71" s="495"/>
      <c r="P71" s="495"/>
      <c r="Q71" s="447" t="str">
        <f>IFERROR(VLOOKUP(U71,リスト!$AW$1:$AY$44,2,0),"")</f>
        <v/>
      </c>
      <c r="R71" s="448"/>
      <c r="S71" s="444" t="str">
        <f>IFERROR(VLOOKUP(U71,リスト!$AW$1:$AY$44,3,0),"")</f>
        <v/>
      </c>
      <c r="T71" s="445"/>
      <c r="U71" s="33"/>
      <c r="V71" s="467"/>
      <c r="W71" s="468"/>
      <c r="X71" s="468"/>
      <c r="Y71" s="468"/>
      <c r="Z71" s="469"/>
      <c r="AA71" s="233"/>
      <c r="AB71" s="234"/>
      <c r="AC71" s="234"/>
    </row>
    <row r="72" spans="1:29" s="127" customFormat="1" ht="15" customHeight="1">
      <c r="A72" s="492"/>
      <c r="B72" s="493"/>
      <c r="C72" s="435"/>
      <c r="D72" s="435"/>
      <c r="E72" s="435"/>
      <c r="F72" s="436"/>
      <c r="G72" s="434"/>
      <c r="H72" s="435"/>
      <c r="I72" s="435"/>
      <c r="J72" s="435"/>
      <c r="K72" s="436"/>
      <c r="L72" s="183"/>
      <c r="M72" s="184" t="s">
        <v>312</v>
      </c>
      <c r="N72" s="443"/>
      <c r="O72" s="496"/>
      <c r="P72" s="496"/>
      <c r="Q72" s="449" t="str">
        <f>IFERROR(VLOOKUP(U72,リスト!$AW$1:$AY$44,2,0),"")</f>
        <v/>
      </c>
      <c r="R72" s="450"/>
      <c r="S72" s="473" t="str">
        <f>IFERROR(VLOOKUP(U72,リスト!$AW$1:$AY$44,3,0),"")</f>
        <v/>
      </c>
      <c r="T72" s="474"/>
      <c r="U72" s="34"/>
      <c r="V72" s="470"/>
      <c r="W72" s="471"/>
      <c r="X72" s="471"/>
      <c r="Y72" s="471"/>
      <c r="Z72" s="472"/>
      <c r="AA72" s="233"/>
      <c r="AB72" s="234"/>
      <c r="AC72" s="234"/>
    </row>
    <row r="73" spans="1:29" s="127" customFormat="1" ht="15" customHeight="1">
      <c r="A73" s="475">
        <v>8</v>
      </c>
      <c r="B73" s="477"/>
      <c r="C73" s="429"/>
      <c r="D73" s="429"/>
      <c r="E73" s="429"/>
      <c r="F73" s="430"/>
      <c r="G73" s="428"/>
      <c r="H73" s="429"/>
      <c r="I73" s="429"/>
      <c r="J73" s="429"/>
      <c r="K73" s="430"/>
      <c r="L73" s="437"/>
      <c r="M73" s="438"/>
      <c r="N73" s="441"/>
      <c r="O73" s="494"/>
      <c r="P73" s="494"/>
      <c r="Q73" s="447" t="str">
        <f>IFERROR(VLOOKUP(U73,リスト!$AW$1:$AY$44,2,0),"")</f>
        <v/>
      </c>
      <c r="R73" s="451"/>
      <c r="S73" s="444" t="str">
        <f>IFERROR(VLOOKUP(U73,リスト!$AW$1:$AY$44,3,0),"")</f>
        <v/>
      </c>
      <c r="T73" s="445"/>
      <c r="U73" s="32"/>
      <c r="V73" s="464"/>
      <c r="W73" s="465"/>
      <c r="X73" s="465"/>
      <c r="Y73" s="465"/>
      <c r="Z73" s="466"/>
      <c r="AA73" s="231"/>
      <c r="AB73" s="232"/>
      <c r="AC73" s="232"/>
    </row>
    <row r="74" spans="1:29" s="127" customFormat="1" ht="15" customHeight="1">
      <c r="A74" s="476"/>
      <c r="B74" s="478"/>
      <c r="C74" s="432"/>
      <c r="D74" s="432"/>
      <c r="E74" s="432"/>
      <c r="F74" s="433"/>
      <c r="G74" s="431"/>
      <c r="H74" s="432"/>
      <c r="I74" s="432"/>
      <c r="J74" s="432"/>
      <c r="K74" s="433"/>
      <c r="L74" s="439"/>
      <c r="M74" s="440"/>
      <c r="N74" s="442"/>
      <c r="O74" s="495"/>
      <c r="P74" s="495"/>
      <c r="Q74" s="447" t="str">
        <f>IFERROR(VLOOKUP(U74,リスト!$AW$1:$AY$44,2,0),"")</f>
        <v/>
      </c>
      <c r="R74" s="448"/>
      <c r="S74" s="444" t="str">
        <f>IFERROR(VLOOKUP(U74,リスト!$AW$1:$AY$44,3,0),"")</f>
        <v/>
      </c>
      <c r="T74" s="446"/>
      <c r="U74" s="33"/>
      <c r="V74" s="467"/>
      <c r="W74" s="468"/>
      <c r="X74" s="468"/>
      <c r="Y74" s="468"/>
      <c r="Z74" s="469"/>
      <c r="AA74" s="233"/>
      <c r="AB74" s="234"/>
      <c r="AC74" s="234"/>
    </row>
    <row r="75" spans="1:29" s="127" customFormat="1" ht="15" customHeight="1">
      <c r="A75" s="476"/>
      <c r="B75" s="478"/>
      <c r="C75" s="432"/>
      <c r="D75" s="432"/>
      <c r="E75" s="432"/>
      <c r="F75" s="433"/>
      <c r="G75" s="431"/>
      <c r="H75" s="432"/>
      <c r="I75" s="432"/>
      <c r="J75" s="432"/>
      <c r="K75" s="433"/>
      <c r="L75" s="439"/>
      <c r="M75" s="440"/>
      <c r="N75" s="442"/>
      <c r="O75" s="495"/>
      <c r="P75" s="495"/>
      <c r="Q75" s="447" t="str">
        <f>IFERROR(VLOOKUP(U75,リスト!$AW$1:$AY$44,2,0),"")</f>
        <v/>
      </c>
      <c r="R75" s="451"/>
      <c r="S75" s="444" t="str">
        <f>IFERROR(VLOOKUP(U75,リスト!$AW$1:$AY$44,3,0),"")</f>
        <v/>
      </c>
      <c r="T75" s="445"/>
      <c r="U75" s="33"/>
      <c r="V75" s="467"/>
      <c r="W75" s="468"/>
      <c r="X75" s="468"/>
      <c r="Y75" s="468"/>
      <c r="Z75" s="469"/>
      <c r="AA75" s="233"/>
      <c r="AB75" s="234"/>
      <c r="AC75" s="234"/>
    </row>
    <row r="76" spans="1:29" s="127" customFormat="1" ht="15" customHeight="1">
      <c r="A76" s="476"/>
      <c r="B76" s="478"/>
      <c r="C76" s="432"/>
      <c r="D76" s="432"/>
      <c r="E76" s="432"/>
      <c r="F76" s="433"/>
      <c r="G76" s="431"/>
      <c r="H76" s="432"/>
      <c r="I76" s="432"/>
      <c r="J76" s="432"/>
      <c r="K76" s="433"/>
      <c r="L76" s="439"/>
      <c r="M76" s="440"/>
      <c r="N76" s="442"/>
      <c r="O76" s="495"/>
      <c r="P76" s="495"/>
      <c r="Q76" s="447" t="str">
        <f>IFERROR(VLOOKUP(U76,リスト!$AW$1:$AY$44,2,0),"")</f>
        <v/>
      </c>
      <c r="R76" s="451"/>
      <c r="S76" s="444" t="str">
        <f>IFERROR(VLOOKUP(U76,リスト!$AW$1:$AY$44,3,0),"")</f>
        <v/>
      </c>
      <c r="T76" s="446"/>
      <c r="U76" s="33"/>
      <c r="V76" s="467"/>
      <c r="W76" s="468"/>
      <c r="X76" s="468"/>
      <c r="Y76" s="468"/>
      <c r="Z76" s="469"/>
      <c r="AA76" s="233"/>
      <c r="AB76" s="234"/>
      <c r="AC76" s="234"/>
    </row>
    <row r="77" spans="1:29" s="127" customFormat="1" ht="15" customHeight="1">
      <c r="A77" s="476"/>
      <c r="B77" s="478"/>
      <c r="C77" s="432"/>
      <c r="D77" s="432"/>
      <c r="E77" s="432"/>
      <c r="F77" s="433"/>
      <c r="G77" s="431"/>
      <c r="H77" s="432"/>
      <c r="I77" s="432"/>
      <c r="J77" s="432"/>
      <c r="K77" s="433"/>
      <c r="L77" s="439"/>
      <c r="M77" s="440"/>
      <c r="N77" s="442"/>
      <c r="O77" s="495"/>
      <c r="P77" s="495"/>
      <c r="Q77" s="447" t="str">
        <f>IFERROR(VLOOKUP(U77,リスト!$AW$1:$AY$44,2,0),"")</f>
        <v/>
      </c>
      <c r="R77" s="448"/>
      <c r="S77" s="444" t="str">
        <f>IFERROR(VLOOKUP(U77,リスト!$AW$1:$AY$44,3,0),"")</f>
        <v/>
      </c>
      <c r="T77" s="445"/>
      <c r="U77" s="33"/>
      <c r="V77" s="467"/>
      <c r="W77" s="468"/>
      <c r="X77" s="468"/>
      <c r="Y77" s="468"/>
      <c r="Z77" s="469"/>
      <c r="AA77" s="233"/>
      <c r="AB77" s="234"/>
      <c r="AC77" s="234"/>
    </row>
    <row r="78" spans="1:29" s="127" customFormat="1" ht="15" customHeight="1">
      <c r="A78" s="492"/>
      <c r="B78" s="493"/>
      <c r="C78" s="435"/>
      <c r="D78" s="435"/>
      <c r="E78" s="435"/>
      <c r="F78" s="436"/>
      <c r="G78" s="434"/>
      <c r="H78" s="435"/>
      <c r="I78" s="435"/>
      <c r="J78" s="435"/>
      <c r="K78" s="436"/>
      <c r="L78" s="183"/>
      <c r="M78" s="184" t="s">
        <v>312</v>
      </c>
      <c r="N78" s="443"/>
      <c r="O78" s="496"/>
      <c r="P78" s="496"/>
      <c r="Q78" s="449" t="str">
        <f>IFERROR(VLOOKUP(U78,リスト!$AW$1:$AY$44,2,0),"")</f>
        <v/>
      </c>
      <c r="R78" s="450"/>
      <c r="S78" s="473" t="str">
        <f>IFERROR(VLOOKUP(U78,リスト!$AW$1:$AY$44,3,0),"")</f>
        <v/>
      </c>
      <c r="T78" s="474"/>
      <c r="U78" s="34"/>
      <c r="V78" s="470"/>
      <c r="W78" s="471"/>
      <c r="X78" s="471"/>
      <c r="Y78" s="471"/>
      <c r="Z78" s="472"/>
      <c r="AA78" s="233"/>
      <c r="AB78" s="234"/>
      <c r="AC78" s="234"/>
    </row>
    <row r="79" spans="1:29" s="127" customFormat="1" ht="15" customHeight="1">
      <c r="A79" s="475">
        <v>9</v>
      </c>
      <c r="B79" s="477"/>
      <c r="C79" s="429"/>
      <c r="D79" s="429"/>
      <c r="E79" s="429"/>
      <c r="F79" s="430"/>
      <c r="G79" s="428"/>
      <c r="H79" s="429"/>
      <c r="I79" s="429"/>
      <c r="J79" s="429"/>
      <c r="K79" s="430"/>
      <c r="L79" s="437"/>
      <c r="M79" s="438"/>
      <c r="N79" s="441"/>
      <c r="O79" s="494"/>
      <c r="P79" s="494"/>
      <c r="Q79" s="447" t="str">
        <f>IFERROR(VLOOKUP(U79,リスト!$AW$1:$AY$44,2,0),"")</f>
        <v/>
      </c>
      <c r="R79" s="451"/>
      <c r="S79" s="444" t="str">
        <f>IFERROR(VLOOKUP(U79,リスト!$AW$1:$AY$44,3,0),"")</f>
        <v/>
      </c>
      <c r="T79" s="445"/>
      <c r="U79" s="32"/>
      <c r="V79" s="464"/>
      <c r="W79" s="465"/>
      <c r="X79" s="465"/>
      <c r="Y79" s="465"/>
      <c r="Z79" s="466"/>
      <c r="AA79" s="231"/>
      <c r="AB79" s="232"/>
      <c r="AC79" s="232"/>
    </row>
    <row r="80" spans="1:29" s="127" customFormat="1" ht="15" customHeight="1">
      <c r="A80" s="476"/>
      <c r="B80" s="478"/>
      <c r="C80" s="432"/>
      <c r="D80" s="432"/>
      <c r="E80" s="432"/>
      <c r="F80" s="433"/>
      <c r="G80" s="431"/>
      <c r="H80" s="432"/>
      <c r="I80" s="432"/>
      <c r="J80" s="432"/>
      <c r="K80" s="433"/>
      <c r="L80" s="439"/>
      <c r="M80" s="440"/>
      <c r="N80" s="442"/>
      <c r="O80" s="495"/>
      <c r="P80" s="495"/>
      <c r="Q80" s="447" t="str">
        <f>IFERROR(VLOOKUP(U80,リスト!$AW$1:$AY$44,2,0),"")</f>
        <v/>
      </c>
      <c r="R80" s="448"/>
      <c r="S80" s="444" t="str">
        <f>IFERROR(VLOOKUP(U80,リスト!$AW$1:$AY$44,3,0),"")</f>
        <v/>
      </c>
      <c r="T80" s="446"/>
      <c r="U80" s="33"/>
      <c r="V80" s="467"/>
      <c r="W80" s="468"/>
      <c r="X80" s="468"/>
      <c r="Y80" s="468"/>
      <c r="Z80" s="469"/>
      <c r="AA80" s="233"/>
      <c r="AB80" s="234"/>
      <c r="AC80" s="234"/>
    </row>
    <row r="81" spans="1:29" s="127" customFormat="1" ht="15" customHeight="1">
      <c r="A81" s="476"/>
      <c r="B81" s="478"/>
      <c r="C81" s="432"/>
      <c r="D81" s="432"/>
      <c r="E81" s="432"/>
      <c r="F81" s="433"/>
      <c r="G81" s="431"/>
      <c r="H81" s="432"/>
      <c r="I81" s="432"/>
      <c r="J81" s="432"/>
      <c r="K81" s="433"/>
      <c r="L81" s="439"/>
      <c r="M81" s="440"/>
      <c r="N81" s="442"/>
      <c r="O81" s="495"/>
      <c r="P81" s="495"/>
      <c r="Q81" s="447" t="str">
        <f>IFERROR(VLOOKUP(U81,リスト!$AW$1:$AY$44,2,0),"")</f>
        <v/>
      </c>
      <c r="R81" s="451"/>
      <c r="S81" s="444" t="str">
        <f>IFERROR(VLOOKUP(U81,リスト!$AW$1:$AY$44,3,0),"")</f>
        <v/>
      </c>
      <c r="T81" s="445"/>
      <c r="U81" s="33"/>
      <c r="V81" s="467"/>
      <c r="W81" s="468"/>
      <c r="X81" s="468"/>
      <c r="Y81" s="468"/>
      <c r="Z81" s="469"/>
      <c r="AA81" s="233"/>
      <c r="AB81" s="234"/>
      <c r="AC81" s="234"/>
    </row>
    <row r="82" spans="1:29" s="127" customFormat="1" ht="15" customHeight="1">
      <c r="A82" s="476"/>
      <c r="B82" s="478"/>
      <c r="C82" s="432"/>
      <c r="D82" s="432"/>
      <c r="E82" s="432"/>
      <c r="F82" s="433"/>
      <c r="G82" s="431"/>
      <c r="H82" s="432"/>
      <c r="I82" s="432"/>
      <c r="J82" s="432"/>
      <c r="K82" s="433"/>
      <c r="L82" s="439"/>
      <c r="M82" s="440"/>
      <c r="N82" s="442"/>
      <c r="O82" s="495"/>
      <c r="P82" s="495"/>
      <c r="Q82" s="447" t="str">
        <f>IFERROR(VLOOKUP(U82,リスト!$AW$1:$AY$44,2,0),"")</f>
        <v/>
      </c>
      <c r="R82" s="451"/>
      <c r="S82" s="444" t="str">
        <f>IFERROR(VLOOKUP(U82,リスト!$AW$1:$AY$44,3,0),"")</f>
        <v/>
      </c>
      <c r="T82" s="446"/>
      <c r="U82" s="33"/>
      <c r="V82" s="467"/>
      <c r="W82" s="468"/>
      <c r="X82" s="468"/>
      <c r="Y82" s="468"/>
      <c r="Z82" s="469"/>
      <c r="AA82" s="233"/>
      <c r="AB82" s="234"/>
      <c r="AC82" s="234"/>
    </row>
    <row r="83" spans="1:29" s="127" customFormat="1" ht="15" customHeight="1">
      <c r="A83" s="476"/>
      <c r="B83" s="478"/>
      <c r="C83" s="432"/>
      <c r="D83" s="432"/>
      <c r="E83" s="432"/>
      <c r="F83" s="433"/>
      <c r="G83" s="431"/>
      <c r="H83" s="432"/>
      <c r="I83" s="432"/>
      <c r="J83" s="432"/>
      <c r="K83" s="433"/>
      <c r="L83" s="439"/>
      <c r="M83" s="440"/>
      <c r="N83" s="442"/>
      <c r="O83" s="495"/>
      <c r="P83" s="495"/>
      <c r="Q83" s="447" t="str">
        <f>IFERROR(VLOOKUP(U83,リスト!$AW$1:$AY$44,2,0),"")</f>
        <v/>
      </c>
      <c r="R83" s="448"/>
      <c r="S83" s="444" t="str">
        <f>IFERROR(VLOOKUP(U83,リスト!$AW$1:$AY$44,3,0),"")</f>
        <v/>
      </c>
      <c r="T83" s="445"/>
      <c r="U83" s="33"/>
      <c r="V83" s="467"/>
      <c r="W83" s="468"/>
      <c r="X83" s="468"/>
      <c r="Y83" s="468"/>
      <c r="Z83" s="469"/>
      <c r="AA83" s="233"/>
      <c r="AB83" s="234"/>
      <c r="AC83" s="234"/>
    </row>
    <row r="84" spans="1:29" s="127" customFormat="1" ht="15" customHeight="1">
      <c r="A84" s="492"/>
      <c r="B84" s="493"/>
      <c r="C84" s="435"/>
      <c r="D84" s="435"/>
      <c r="E84" s="435"/>
      <c r="F84" s="436"/>
      <c r="G84" s="434"/>
      <c r="H84" s="435"/>
      <c r="I84" s="435"/>
      <c r="J84" s="435"/>
      <c r="K84" s="436"/>
      <c r="L84" s="183"/>
      <c r="M84" s="184" t="s">
        <v>312</v>
      </c>
      <c r="N84" s="443"/>
      <c r="O84" s="496"/>
      <c r="P84" s="496"/>
      <c r="Q84" s="449" t="str">
        <f>IFERROR(VLOOKUP(U84,リスト!$AW$1:$AY$44,2,0),"")</f>
        <v/>
      </c>
      <c r="R84" s="450"/>
      <c r="S84" s="473" t="str">
        <f>IFERROR(VLOOKUP(U84,リスト!$AW$1:$AY$44,3,0),"")</f>
        <v/>
      </c>
      <c r="T84" s="474"/>
      <c r="U84" s="34"/>
      <c r="V84" s="470"/>
      <c r="W84" s="471"/>
      <c r="X84" s="471"/>
      <c r="Y84" s="471"/>
      <c r="Z84" s="472"/>
      <c r="AA84" s="233"/>
      <c r="AB84" s="234"/>
      <c r="AC84" s="234"/>
    </row>
    <row r="85" spans="1:29" s="127" customFormat="1" ht="15" customHeight="1">
      <c r="A85" s="475">
        <v>10</v>
      </c>
      <c r="B85" s="477"/>
      <c r="C85" s="429"/>
      <c r="D85" s="429"/>
      <c r="E85" s="429"/>
      <c r="F85" s="430"/>
      <c r="G85" s="428"/>
      <c r="H85" s="429"/>
      <c r="I85" s="429"/>
      <c r="J85" s="429"/>
      <c r="K85" s="430"/>
      <c r="L85" s="437"/>
      <c r="M85" s="438"/>
      <c r="N85" s="441"/>
      <c r="O85" s="494"/>
      <c r="P85" s="494"/>
      <c r="Q85" s="447" t="str">
        <f>IFERROR(VLOOKUP(U85,リスト!$AW$1:$AY$44,2,0),"")</f>
        <v/>
      </c>
      <c r="R85" s="451"/>
      <c r="S85" s="444" t="str">
        <f>IFERROR(VLOOKUP(U85,リスト!$AW$1:$AY$44,3,0),"")</f>
        <v/>
      </c>
      <c r="T85" s="445"/>
      <c r="U85" s="32"/>
      <c r="V85" s="464"/>
      <c r="W85" s="465"/>
      <c r="X85" s="465"/>
      <c r="Y85" s="465"/>
      <c r="Z85" s="466"/>
      <c r="AA85" s="231"/>
      <c r="AB85" s="232"/>
      <c r="AC85" s="232"/>
    </row>
    <row r="86" spans="1:29" s="127" customFormat="1" ht="15" customHeight="1">
      <c r="A86" s="476"/>
      <c r="B86" s="478"/>
      <c r="C86" s="432"/>
      <c r="D86" s="432"/>
      <c r="E86" s="432"/>
      <c r="F86" s="433"/>
      <c r="G86" s="431"/>
      <c r="H86" s="432"/>
      <c r="I86" s="432"/>
      <c r="J86" s="432"/>
      <c r="K86" s="433"/>
      <c r="L86" s="439"/>
      <c r="M86" s="440"/>
      <c r="N86" s="442"/>
      <c r="O86" s="495"/>
      <c r="P86" s="495"/>
      <c r="Q86" s="447" t="str">
        <f>IFERROR(VLOOKUP(U86,リスト!$AW$1:$AY$44,2,0),"")</f>
        <v/>
      </c>
      <c r="R86" s="448"/>
      <c r="S86" s="444" t="str">
        <f>IFERROR(VLOOKUP(U86,リスト!$AW$1:$AY$44,3,0),"")</f>
        <v/>
      </c>
      <c r="T86" s="446"/>
      <c r="U86" s="33"/>
      <c r="V86" s="467"/>
      <c r="W86" s="468"/>
      <c r="X86" s="468"/>
      <c r="Y86" s="468"/>
      <c r="Z86" s="469"/>
      <c r="AA86" s="233"/>
      <c r="AB86" s="234"/>
      <c r="AC86" s="234"/>
    </row>
    <row r="87" spans="1:29" s="127" customFormat="1" ht="15" customHeight="1">
      <c r="A87" s="476"/>
      <c r="B87" s="478"/>
      <c r="C87" s="432"/>
      <c r="D87" s="432"/>
      <c r="E87" s="432"/>
      <c r="F87" s="433"/>
      <c r="G87" s="431"/>
      <c r="H87" s="432"/>
      <c r="I87" s="432"/>
      <c r="J87" s="432"/>
      <c r="K87" s="433"/>
      <c r="L87" s="439"/>
      <c r="M87" s="440"/>
      <c r="N87" s="442"/>
      <c r="O87" s="495"/>
      <c r="P87" s="495"/>
      <c r="Q87" s="447" t="str">
        <f>IFERROR(VLOOKUP(U87,リスト!$AW$1:$AY$44,2,0),"")</f>
        <v/>
      </c>
      <c r="R87" s="451"/>
      <c r="S87" s="444" t="str">
        <f>IFERROR(VLOOKUP(U87,リスト!$AW$1:$AY$44,3,0),"")</f>
        <v/>
      </c>
      <c r="T87" s="445"/>
      <c r="U87" s="33"/>
      <c r="V87" s="467"/>
      <c r="W87" s="468"/>
      <c r="X87" s="468"/>
      <c r="Y87" s="468"/>
      <c r="Z87" s="469"/>
      <c r="AA87" s="233"/>
      <c r="AB87" s="234"/>
      <c r="AC87" s="234"/>
    </row>
    <row r="88" spans="1:29" s="127" customFormat="1" ht="15" customHeight="1">
      <c r="A88" s="476"/>
      <c r="B88" s="478"/>
      <c r="C88" s="432"/>
      <c r="D88" s="432"/>
      <c r="E88" s="432"/>
      <c r="F88" s="433"/>
      <c r="G88" s="431"/>
      <c r="H88" s="432"/>
      <c r="I88" s="432"/>
      <c r="J88" s="432"/>
      <c r="K88" s="433"/>
      <c r="L88" s="439"/>
      <c r="M88" s="440"/>
      <c r="N88" s="442"/>
      <c r="O88" s="495"/>
      <c r="P88" s="495"/>
      <c r="Q88" s="447" t="str">
        <f>IFERROR(VLOOKUP(U88,リスト!$AW$1:$AY$44,2,0),"")</f>
        <v/>
      </c>
      <c r="R88" s="451"/>
      <c r="S88" s="444" t="str">
        <f>IFERROR(VLOOKUP(U88,リスト!$AW$1:$AY$44,3,0),"")</f>
        <v/>
      </c>
      <c r="T88" s="446"/>
      <c r="U88" s="33"/>
      <c r="V88" s="467"/>
      <c r="W88" s="468"/>
      <c r="X88" s="468"/>
      <c r="Y88" s="468"/>
      <c r="Z88" s="469"/>
      <c r="AA88" s="233"/>
      <c r="AB88" s="234"/>
      <c r="AC88" s="234"/>
    </row>
    <row r="89" spans="1:29" s="127" customFormat="1" ht="15" customHeight="1">
      <c r="A89" s="476"/>
      <c r="B89" s="478"/>
      <c r="C89" s="432"/>
      <c r="D89" s="432"/>
      <c r="E89" s="432"/>
      <c r="F89" s="433"/>
      <c r="G89" s="431"/>
      <c r="H89" s="432"/>
      <c r="I89" s="432"/>
      <c r="J89" s="432"/>
      <c r="K89" s="433"/>
      <c r="L89" s="439"/>
      <c r="M89" s="440"/>
      <c r="N89" s="442"/>
      <c r="O89" s="495"/>
      <c r="P89" s="495"/>
      <c r="Q89" s="447" t="str">
        <f>IFERROR(VLOOKUP(U89,リスト!$AW$1:$AY$44,2,0),"")</f>
        <v/>
      </c>
      <c r="R89" s="448"/>
      <c r="S89" s="444" t="str">
        <f>IFERROR(VLOOKUP(U89,リスト!$AW$1:$AY$44,3,0),"")</f>
        <v/>
      </c>
      <c r="T89" s="445"/>
      <c r="U89" s="33"/>
      <c r="V89" s="467"/>
      <c r="W89" s="468"/>
      <c r="X89" s="468"/>
      <c r="Y89" s="468"/>
      <c r="Z89" s="469"/>
      <c r="AA89" s="233"/>
      <c r="AB89" s="234"/>
      <c r="AC89" s="234"/>
    </row>
    <row r="90" spans="1:29" s="127" customFormat="1" ht="15" customHeight="1">
      <c r="A90" s="476"/>
      <c r="B90" s="478"/>
      <c r="C90" s="432"/>
      <c r="D90" s="432"/>
      <c r="E90" s="432"/>
      <c r="F90" s="433"/>
      <c r="G90" s="431"/>
      <c r="H90" s="432"/>
      <c r="I90" s="432"/>
      <c r="J90" s="432"/>
      <c r="K90" s="433"/>
      <c r="L90" s="183"/>
      <c r="M90" s="184" t="s">
        <v>312</v>
      </c>
      <c r="N90" s="443"/>
      <c r="O90" s="496"/>
      <c r="P90" s="496"/>
      <c r="Q90" s="449" t="str">
        <f>IFERROR(VLOOKUP(U90,リスト!$AW$1:$AY$44,2,0),"")</f>
        <v/>
      </c>
      <c r="R90" s="450"/>
      <c r="S90" s="444" t="str">
        <f>IFERROR(VLOOKUP(U90,リスト!$AW$1:$AY$44,3,0),"")</f>
        <v/>
      </c>
      <c r="T90" s="446"/>
      <c r="U90" s="34"/>
      <c r="V90" s="470"/>
      <c r="W90" s="471"/>
      <c r="X90" s="471"/>
      <c r="Y90" s="471"/>
      <c r="Z90" s="472"/>
      <c r="AA90" s="233"/>
      <c r="AB90" s="234"/>
      <c r="AC90" s="234"/>
    </row>
    <row r="91" spans="1:29" s="127" customFormat="1" ht="15" hidden="1" customHeight="1" outlineLevel="1">
      <c r="A91" s="475">
        <v>11</v>
      </c>
      <c r="B91" s="477"/>
      <c r="C91" s="429"/>
      <c r="D91" s="429"/>
      <c r="E91" s="429"/>
      <c r="F91" s="430"/>
      <c r="G91" s="428"/>
      <c r="H91" s="429"/>
      <c r="I91" s="429"/>
      <c r="J91" s="429"/>
      <c r="K91" s="430"/>
      <c r="L91" s="437"/>
      <c r="M91" s="438"/>
      <c r="N91" s="441"/>
      <c r="O91" s="494"/>
      <c r="P91" s="494"/>
      <c r="Q91" s="497" t="str">
        <f>IFERROR(VLOOKUP(U91,リスト!$AW$1:$AY$44,2,0),"")</f>
        <v/>
      </c>
      <c r="R91" s="498"/>
      <c r="S91" s="497" t="str">
        <f>IFERROR(VLOOKUP(U91,リスト!$AW$1:$AY$44,3,0),"")</f>
        <v/>
      </c>
      <c r="T91" s="498"/>
      <c r="U91" s="32"/>
      <c r="V91" s="464"/>
      <c r="W91" s="465"/>
      <c r="X91" s="465"/>
      <c r="Y91" s="465"/>
      <c r="Z91" s="466"/>
      <c r="AA91" s="231"/>
      <c r="AB91" s="232"/>
      <c r="AC91" s="232"/>
    </row>
    <row r="92" spans="1:29" s="127" customFormat="1" ht="15" hidden="1" customHeight="1" outlineLevel="1">
      <c r="A92" s="476"/>
      <c r="B92" s="478"/>
      <c r="C92" s="432"/>
      <c r="D92" s="432"/>
      <c r="E92" s="432"/>
      <c r="F92" s="433"/>
      <c r="G92" s="431"/>
      <c r="H92" s="432"/>
      <c r="I92" s="432"/>
      <c r="J92" s="432"/>
      <c r="K92" s="433"/>
      <c r="L92" s="439"/>
      <c r="M92" s="440"/>
      <c r="N92" s="442"/>
      <c r="O92" s="495"/>
      <c r="P92" s="495"/>
      <c r="Q92" s="447" t="str">
        <f>IFERROR(VLOOKUP(U92,リスト!$AW$1:$AY$44,2,0),"")</f>
        <v/>
      </c>
      <c r="R92" s="448"/>
      <c r="S92" s="447" t="str">
        <f>IFERROR(VLOOKUP(U92,リスト!$AW$1:$AY$44,3,0),"")</f>
        <v/>
      </c>
      <c r="T92" s="448"/>
      <c r="U92" s="33"/>
      <c r="V92" s="467"/>
      <c r="W92" s="468"/>
      <c r="X92" s="468"/>
      <c r="Y92" s="468"/>
      <c r="Z92" s="469"/>
      <c r="AA92" s="233"/>
      <c r="AB92" s="234"/>
      <c r="AC92" s="234"/>
    </row>
    <row r="93" spans="1:29" s="127" customFormat="1" ht="14.25" hidden="1" customHeight="1" outlineLevel="1">
      <c r="A93" s="476"/>
      <c r="B93" s="478"/>
      <c r="C93" s="432"/>
      <c r="D93" s="432"/>
      <c r="E93" s="432"/>
      <c r="F93" s="433"/>
      <c r="G93" s="431"/>
      <c r="H93" s="432"/>
      <c r="I93" s="432"/>
      <c r="J93" s="432"/>
      <c r="K93" s="433"/>
      <c r="L93" s="439"/>
      <c r="M93" s="440"/>
      <c r="N93" s="442"/>
      <c r="O93" s="495"/>
      <c r="P93" s="495"/>
      <c r="Q93" s="447" t="str">
        <f>IFERROR(VLOOKUP(U93,リスト!$AW$1:$AY$44,2,0),"")</f>
        <v/>
      </c>
      <c r="R93" s="448"/>
      <c r="S93" s="447" t="str">
        <f>IFERROR(VLOOKUP(U93,リスト!$AW$1:$AY$44,3,0),"")</f>
        <v/>
      </c>
      <c r="T93" s="448"/>
      <c r="U93" s="33"/>
      <c r="V93" s="467"/>
      <c r="W93" s="468"/>
      <c r="X93" s="468"/>
      <c r="Y93" s="468"/>
      <c r="Z93" s="469"/>
      <c r="AA93" s="233"/>
      <c r="AB93" s="234"/>
      <c r="AC93" s="234"/>
    </row>
    <row r="94" spans="1:29" s="127" customFormat="1" ht="15" hidden="1" customHeight="1" outlineLevel="1">
      <c r="A94" s="476"/>
      <c r="B94" s="478"/>
      <c r="C94" s="432"/>
      <c r="D94" s="432"/>
      <c r="E94" s="432"/>
      <c r="F94" s="433"/>
      <c r="G94" s="431"/>
      <c r="H94" s="432"/>
      <c r="I94" s="432"/>
      <c r="J94" s="432"/>
      <c r="K94" s="433"/>
      <c r="L94" s="439"/>
      <c r="M94" s="440"/>
      <c r="N94" s="442"/>
      <c r="O94" s="495"/>
      <c r="P94" s="495"/>
      <c r="Q94" s="447" t="str">
        <f>IFERROR(VLOOKUP(U94,リスト!$AW$1:$AY$44,2,0),"")</f>
        <v/>
      </c>
      <c r="R94" s="448"/>
      <c r="S94" s="447" t="str">
        <f>IFERROR(VLOOKUP(U94,リスト!$AW$1:$AY$44,3,0),"")</f>
        <v/>
      </c>
      <c r="T94" s="448"/>
      <c r="U94" s="33"/>
      <c r="V94" s="467"/>
      <c r="W94" s="468"/>
      <c r="X94" s="468"/>
      <c r="Y94" s="468"/>
      <c r="Z94" s="469"/>
      <c r="AA94" s="233"/>
      <c r="AB94" s="234"/>
      <c r="AC94" s="234"/>
    </row>
    <row r="95" spans="1:29" s="127" customFormat="1" ht="15" hidden="1" customHeight="1" outlineLevel="1">
      <c r="A95" s="476"/>
      <c r="B95" s="478"/>
      <c r="C95" s="432"/>
      <c r="D95" s="432"/>
      <c r="E95" s="432"/>
      <c r="F95" s="433"/>
      <c r="G95" s="431"/>
      <c r="H95" s="432"/>
      <c r="I95" s="432"/>
      <c r="J95" s="432"/>
      <c r="K95" s="433"/>
      <c r="L95" s="439"/>
      <c r="M95" s="440"/>
      <c r="N95" s="442"/>
      <c r="O95" s="495"/>
      <c r="P95" s="495"/>
      <c r="Q95" s="447" t="str">
        <f>IFERROR(VLOOKUP(U95,リスト!$AW$1:$AY$44,2,0),"")</f>
        <v/>
      </c>
      <c r="R95" s="448"/>
      <c r="S95" s="447" t="str">
        <f>IFERROR(VLOOKUP(U95,リスト!$AW$1:$AY$44,3,0),"")</f>
        <v/>
      </c>
      <c r="T95" s="448"/>
      <c r="U95" s="33"/>
      <c r="V95" s="467"/>
      <c r="W95" s="468"/>
      <c r="X95" s="468"/>
      <c r="Y95" s="468"/>
      <c r="Z95" s="469"/>
      <c r="AA95" s="233"/>
      <c r="AB95" s="234"/>
      <c r="AC95" s="234"/>
    </row>
    <row r="96" spans="1:29" s="127" customFormat="1" ht="15" hidden="1" customHeight="1" outlineLevel="1">
      <c r="A96" s="476"/>
      <c r="B96" s="478"/>
      <c r="C96" s="432"/>
      <c r="D96" s="432"/>
      <c r="E96" s="432"/>
      <c r="F96" s="433"/>
      <c r="G96" s="431"/>
      <c r="H96" s="432"/>
      <c r="I96" s="432"/>
      <c r="J96" s="432"/>
      <c r="K96" s="433"/>
      <c r="L96" s="183"/>
      <c r="M96" s="184" t="s">
        <v>312</v>
      </c>
      <c r="N96" s="442"/>
      <c r="O96" s="496"/>
      <c r="P96" s="496"/>
      <c r="Q96" s="447" t="str">
        <f>IFERROR(VLOOKUP(U96,リスト!$AW$1:$AY$44,2,0),"")</f>
        <v/>
      </c>
      <c r="R96" s="448"/>
      <c r="S96" s="449" t="str">
        <f>IFERROR(VLOOKUP(U96,リスト!$AW$1:$AY$44,3,0),"")</f>
        <v/>
      </c>
      <c r="T96" s="499"/>
      <c r="U96" s="34"/>
      <c r="V96" s="470"/>
      <c r="W96" s="471"/>
      <c r="X96" s="471"/>
      <c r="Y96" s="471"/>
      <c r="Z96" s="472"/>
      <c r="AA96" s="233"/>
      <c r="AB96" s="234"/>
      <c r="AC96" s="234"/>
    </row>
    <row r="97" spans="1:29" s="127" customFormat="1" ht="15" hidden="1" customHeight="1" outlineLevel="1">
      <c r="A97" s="475">
        <v>12</v>
      </c>
      <c r="B97" s="477"/>
      <c r="C97" s="429"/>
      <c r="D97" s="429"/>
      <c r="E97" s="429"/>
      <c r="F97" s="430"/>
      <c r="G97" s="428"/>
      <c r="H97" s="429"/>
      <c r="I97" s="429"/>
      <c r="J97" s="429"/>
      <c r="K97" s="430"/>
      <c r="L97" s="437"/>
      <c r="M97" s="438"/>
      <c r="N97" s="441"/>
      <c r="O97" s="494"/>
      <c r="P97" s="494"/>
      <c r="Q97" s="497" t="str">
        <f>IFERROR(VLOOKUP(U97,リスト!$AW$1:$AY$44,2,0),"")</f>
        <v/>
      </c>
      <c r="R97" s="498"/>
      <c r="S97" s="497" t="str">
        <f>IFERROR(VLOOKUP(U97,リスト!$AW$1:$AY$44,3,0),"")</f>
        <v/>
      </c>
      <c r="T97" s="498"/>
      <c r="U97" s="32"/>
      <c r="V97" s="464"/>
      <c r="W97" s="465"/>
      <c r="X97" s="465"/>
      <c r="Y97" s="465"/>
      <c r="Z97" s="466"/>
      <c r="AA97" s="231"/>
      <c r="AB97" s="232"/>
      <c r="AC97" s="232"/>
    </row>
    <row r="98" spans="1:29" s="127" customFormat="1" ht="15" hidden="1" customHeight="1" outlineLevel="1">
      <c r="A98" s="476"/>
      <c r="B98" s="478"/>
      <c r="C98" s="432"/>
      <c r="D98" s="432"/>
      <c r="E98" s="432"/>
      <c r="F98" s="433"/>
      <c r="G98" s="431"/>
      <c r="H98" s="432"/>
      <c r="I98" s="432"/>
      <c r="J98" s="432"/>
      <c r="K98" s="433"/>
      <c r="L98" s="439"/>
      <c r="M98" s="440"/>
      <c r="N98" s="442"/>
      <c r="O98" s="495"/>
      <c r="P98" s="495"/>
      <c r="Q98" s="447" t="str">
        <f>IFERROR(VLOOKUP(U98,リスト!$AW$1:$AY$44,2,0),"")</f>
        <v/>
      </c>
      <c r="R98" s="448"/>
      <c r="S98" s="447" t="str">
        <f>IFERROR(VLOOKUP(U98,リスト!$AW$1:$AY$44,3,0),"")</f>
        <v/>
      </c>
      <c r="T98" s="448"/>
      <c r="U98" s="33"/>
      <c r="V98" s="467"/>
      <c r="W98" s="468"/>
      <c r="X98" s="468"/>
      <c r="Y98" s="468"/>
      <c r="Z98" s="469"/>
      <c r="AA98" s="233"/>
      <c r="AB98" s="234"/>
      <c r="AC98" s="234"/>
    </row>
    <row r="99" spans="1:29" s="127" customFormat="1" ht="15" hidden="1" customHeight="1" outlineLevel="1">
      <c r="A99" s="476"/>
      <c r="B99" s="478"/>
      <c r="C99" s="432"/>
      <c r="D99" s="432"/>
      <c r="E99" s="432"/>
      <c r="F99" s="433"/>
      <c r="G99" s="431"/>
      <c r="H99" s="432"/>
      <c r="I99" s="432"/>
      <c r="J99" s="432"/>
      <c r="K99" s="433"/>
      <c r="L99" s="439"/>
      <c r="M99" s="440"/>
      <c r="N99" s="442"/>
      <c r="O99" s="495"/>
      <c r="P99" s="495"/>
      <c r="Q99" s="447" t="str">
        <f>IFERROR(VLOOKUP(U99,リスト!$AW$1:$AY$44,2,0),"")</f>
        <v/>
      </c>
      <c r="R99" s="448"/>
      <c r="S99" s="447" t="str">
        <f>IFERROR(VLOOKUP(U99,リスト!$AW$1:$AY$44,3,0),"")</f>
        <v/>
      </c>
      <c r="T99" s="448"/>
      <c r="U99" s="33"/>
      <c r="V99" s="467"/>
      <c r="W99" s="468"/>
      <c r="X99" s="468"/>
      <c r="Y99" s="468"/>
      <c r="Z99" s="469"/>
      <c r="AA99" s="233"/>
      <c r="AB99" s="234"/>
      <c r="AC99" s="234"/>
    </row>
    <row r="100" spans="1:29" s="127" customFormat="1" ht="15" hidden="1" customHeight="1" outlineLevel="1">
      <c r="A100" s="476"/>
      <c r="B100" s="478"/>
      <c r="C100" s="432"/>
      <c r="D100" s="432"/>
      <c r="E100" s="432"/>
      <c r="F100" s="433"/>
      <c r="G100" s="431"/>
      <c r="H100" s="432"/>
      <c r="I100" s="432"/>
      <c r="J100" s="432"/>
      <c r="K100" s="433"/>
      <c r="L100" s="439"/>
      <c r="M100" s="440"/>
      <c r="N100" s="442"/>
      <c r="O100" s="495"/>
      <c r="P100" s="495"/>
      <c r="Q100" s="447" t="str">
        <f>IFERROR(VLOOKUP(U100,リスト!$AW$1:$AY$44,2,0),"")</f>
        <v/>
      </c>
      <c r="R100" s="448"/>
      <c r="S100" s="447" t="str">
        <f>IFERROR(VLOOKUP(U100,リスト!$AW$1:$AY$44,3,0),"")</f>
        <v/>
      </c>
      <c r="T100" s="448"/>
      <c r="U100" s="33"/>
      <c r="V100" s="467"/>
      <c r="W100" s="468"/>
      <c r="X100" s="468"/>
      <c r="Y100" s="468"/>
      <c r="Z100" s="469"/>
      <c r="AA100" s="233"/>
      <c r="AB100" s="234"/>
      <c r="AC100" s="234"/>
    </row>
    <row r="101" spans="1:29" s="127" customFormat="1" ht="15" hidden="1" customHeight="1" outlineLevel="1">
      <c r="A101" s="476"/>
      <c r="B101" s="478"/>
      <c r="C101" s="432"/>
      <c r="D101" s="432"/>
      <c r="E101" s="432"/>
      <c r="F101" s="433"/>
      <c r="G101" s="431"/>
      <c r="H101" s="432"/>
      <c r="I101" s="432"/>
      <c r="J101" s="432"/>
      <c r="K101" s="433"/>
      <c r="L101" s="439"/>
      <c r="M101" s="440"/>
      <c r="N101" s="442"/>
      <c r="O101" s="495"/>
      <c r="P101" s="495"/>
      <c r="Q101" s="447" t="str">
        <f>IFERROR(VLOOKUP(U101,リスト!$AW$1:$AY$44,2,0),"")</f>
        <v/>
      </c>
      <c r="R101" s="448"/>
      <c r="S101" s="447" t="str">
        <f>IFERROR(VLOOKUP(U101,リスト!$AW$1:$AY$44,3,0),"")</f>
        <v/>
      </c>
      <c r="T101" s="448"/>
      <c r="U101" s="33"/>
      <c r="V101" s="467"/>
      <c r="W101" s="468"/>
      <c r="X101" s="468"/>
      <c r="Y101" s="468"/>
      <c r="Z101" s="469"/>
      <c r="AA101" s="233"/>
      <c r="AB101" s="234"/>
      <c r="AC101" s="234"/>
    </row>
    <row r="102" spans="1:29" s="127" customFormat="1" ht="15" hidden="1" customHeight="1" outlineLevel="1">
      <c r="A102" s="476"/>
      <c r="B102" s="478"/>
      <c r="C102" s="432"/>
      <c r="D102" s="432"/>
      <c r="E102" s="432"/>
      <c r="F102" s="433"/>
      <c r="G102" s="431"/>
      <c r="H102" s="432"/>
      <c r="I102" s="432"/>
      <c r="J102" s="432"/>
      <c r="K102" s="433"/>
      <c r="L102" s="183"/>
      <c r="M102" s="184" t="s">
        <v>312</v>
      </c>
      <c r="N102" s="442"/>
      <c r="O102" s="496"/>
      <c r="P102" s="496"/>
      <c r="Q102" s="447" t="str">
        <f>IFERROR(VLOOKUP(U102,リスト!$AW$1:$AY$44,2,0),"")</f>
        <v/>
      </c>
      <c r="R102" s="448"/>
      <c r="S102" s="449" t="str">
        <f>IFERROR(VLOOKUP(U102,リスト!$AW$1:$AY$44,3,0),"")</f>
        <v/>
      </c>
      <c r="T102" s="499"/>
      <c r="U102" s="34"/>
      <c r="V102" s="470"/>
      <c r="W102" s="471"/>
      <c r="X102" s="471"/>
      <c r="Y102" s="471"/>
      <c r="Z102" s="472"/>
      <c r="AA102" s="233"/>
      <c r="AB102" s="234"/>
      <c r="AC102" s="234"/>
    </row>
    <row r="103" spans="1:29" s="127" customFormat="1" ht="15" hidden="1" customHeight="1" outlineLevel="1">
      <c r="A103" s="475">
        <v>13</v>
      </c>
      <c r="B103" s="477"/>
      <c r="C103" s="429"/>
      <c r="D103" s="429"/>
      <c r="E103" s="429"/>
      <c r="F103" s="430"/>
      <c r="G103" s="428"/>
      <c r="H103" s="429"/>
      <c r="I103" s="429"/>
      <c r="J103" s="429"/>
      <c r="K103" s="430"/>
      <c r="L103" s="437"/>
      <c r="M103" s="438"/>
      <c r="N103" s="441"/>
      <c r="O103" s="494"/>
      <c r="P103" s="494"/>
      <c r="Q103" s="497" t="str">
        <f>IFERROR(VLOOKUP(U103,リスト!$AW$1:$AY$44,2,0),"")</f>
        <v/>
      </c>
      <c r="R103" s="498"/>
      <c r="S103" s="497" t="str">
        <f>IFERROR(VLOOKUP(U103,リスト!$AW$1:$AY$44,3,0),"")</f>
        <v/>
      </c>
      <c r="T103" s="498"/>
      <c r="U103" s="32"/>
      <c r="V103" s="464"/>
      <c r="W103" s="465"/>
      <c r="X103" s="465"/>
      <c r="Y103" s="465"/>
      <c r="Z103" s="466"/>
      <c r="AA103" s="231"/>
      <c r="AB103" s="232"/>
      <c r="AC103" s="232"/>
    </row>
    <row r="104" spans="1:29" s="127" customFormat="1" ht="15" hidden="1" customHeight="1" outlineLevel="1">
      <c r="A104" s="476"/>
      <c r="B104" s="478"/>
      <c r="C104" s="432"/>
      <c r="D104" s="432"/>
      <c r="E104" s="432"/>
      <c r="F104" s="433"/>
      <c r="G104" s="431"/>
      <c r="H104" s="432"/>
      <c r="I104" s="432"/>
      <c r="J104" s="432"/>
      <c r="K104" s="433"/>
      <c r="L104" s="439"/>
      <c r="M104" s="440"/>
      <c r="N104" s="442"/>
      <c r="O104" s="495"/>
      <c r="P104" s="495"/>
      <c r="Q104" s="447" t="str">
        <f>IFERROR(VLOOKUP(U104,リスト!$AW$1:$AY$44,2,0),"")</f>
        <v/>
      </c>
      <c r="R104" s="448"/>
      <c r="S104" s="447" t="str">
        <f>IFERROR(VLOOKUP(U104,リスト!$AW$1:$AY$44,3,0),"")</f>
        <v/>
      </c>
      <c r="T104" s="448"/>
      <c r="U104" s="33"/>
      <c r="V104" s="467"/>
      <c r="W104" s="468"/>
      <c r="X104" s="468"/>
      <c r="Y104" s="468"/>
      <c r="Z104" s="469"/>
      <c r="AA104" s="233"/>
      <c r="AB104" s="234"/>
      <c r="AC104" s="234"/>
    </row>
    <row r="105" spans="1:29" s="127" customFormat="1" ht="15" hidden="1" customHeight="1" outlineLevel="1">
      <c r="A105" s="476"/>
      <c r="B105" s="478"/>
      <c r="C105" s="432"/>
      <c r="D105" s="432"/>
      <c r="E105" s="432"/>
      <c r="F105" s="433"/>
      <c r="G105" s="431"/>
      <c r="H105" s="432"/>
      <c r="I105" s="432"/>
      <c r="J105" s="432"/>
      <c r="K105" s="433"/>
      <c r="L105" s="439"/>
      <c r="M105" s="440"/>
      <c r="N105" s="442"/>
      <c r="O105" s="495"/>
      <c r="P105" s="495"/>
      <c r="Q105" s="447" t="str">
        <f>IFERROR(VLOOKUP(U105,リスト!$AW$1:$AY$44,2,0),"")</f>
        <v/>
      </c>
      <c r="R105" s="448"/>
      <c r="S105" s="447" t="str">
        <f>IFERROR(VLOOKUP(U105,リスト!$AW$1:$AY$44,3,0),"")</f>
        <v/>
      </c>
      <c r="T105" s="448"/>
      <c r="U105" s="33"/>
      <c r="V105" s="467"/>
      <c r="W105" s="468"/>
      <c r="X105" s="468"/>
      <c r="Y105" s="468"/>
      <c r="Z105" s="469"/>
      <c r="AA105" s="233"/>
      <c r="AB105" s="234"/>
      <c r="AC105" s="234"/>
    </row>
    <row r="106" spans="1:29" s="127" customFormat="1" ht="15" hidden="1" customHeight="1" outlineLevel="1">
      <c r="A106" s="476"/>
      <c r="B106" s="478"/>
      <c r="C106" s="432"/>
      <c r="D106" s="432"/>
      <c r="E106" s="432"/>
      <c r="F106" s="433"/>
      <c r="G106" s="431"/>
      <c r="H106" s="432"/>
      <c r="I106" s="432"/>
      <c r="J106" s="432"/>
      <c r="K106" s="433"/>
      <c r="L106" s="439"/>
      <c r="M106" s="440"/>
      <c r="N106" s="442"/>
      <c r="O106" s="495"/>
      <c r="P106" s="495"/>
      <c r="Q106" s="447" t="str">
        <f>IFERROR(VLOOKUP(U106,リスト!$AW$1:$AY$44,2,0),"")</f>
        <v/>
      </c>
      <c r="R106" s="448"/>
      <c r="S106" s="447" t="str">
        <f>IFERROR(VLOOKUP(U106,リスト!$AW$1:$AY$44,3,0),"")</f>
        <v/>
      </c>
      <c r="T106" s="448"/>
      <c r="U106" s="33"/>
      <c r="V106" s="467"/>
      <c r="W106" s="468"/>
      <c r="X106" s="468"/>
      <c r="Y106" s="468"/>
      <c r="Z106" s="469"/>
      <c r="AA106" s="233"/>
      <c r="AB106" s="234"/>
      <c r="AC106" s="234"/>
    </row>
    <row r="107" spans="1:29" s="127" customFormat="1" ht="15" hidden="1" customHeight="1" outlineLevel="1">
      <c r="A107" s="476"/>
      <c r="B107" s="478"/>
      <c r="C107" s="432"/>
      <c r="D107" s="432"/>
      <c r="E107" s="432"/>
      <c r="F107" s="433"/>
      <c r="G107" s="431"/>
      <c r="H107" s="432"/>
      <c r="I107" s="432"/>
      <c r="J107" s="432"/>
      <c r="K107" s="433"/>
      <c r="L107" s="439"/>
      <c r="M107" s="440"/>
      <c r="N107" s="442"/>
      <c r="O107" s="495"/>
      <c r="P107" s="495"/>
      <c r="Q107" s="447" t="str">
        <f>IFERROR(VLOOKUP(U107,リスト!$AW$1:$AY$44,2,0),"")</f>
        <v/>
      </c>
      <c r="R107" s="448"/>
      <c r="S107" s="447" t="str">
        <f>IFERROR(VLOOKUP(U107,リスト!$AW$1:$AY$44,3,0),"")</f>
        <v/>
      </c>
      <c r="T107" s="448"/>
      <c r="U107" s="33"/>
      <c r="V107" s="467"/>
      <c r="W107" s="468"/>
      <c r="X107" s="468"/>
      <c r="Y107" s="468"/>
      <c r="Z107" s="469"/>
      <c r="AA107" s="233"/>
      <c r="AB107" s="234"/>
      <c r="AC107" s="234"/>
    </row>
    <row r="108" spans="1:29" s="127" customFormat="1" ht="15" hidden="1" customHeight="1" outlineLevel="1">
      <c r="A108" s="476"/>
      <c r="B108" s="478"/>
      <c r="C108" s="432"/>
      <c r="D108" s="432"/>
      <c r="E108" s="432"/>
      <c r="F108" s="433"/>
      <c r="G108" s="431"/>
      <c r="H108" s="432"/>
      <c r="I108" s="432"/>
      <c r="J108" s="432"/>
      <c r="K108" s="433"/>
      <c r="L108" s="183"/>
      <c r="M108" s="184" t="s">
        <v>312</v>
      </c>
      <c r="N108" s="442"/>
      <c r="O108" s="496"/>
      <c r="P108" s="496"/>
      <c r="Q108" s="447" t="str">
        <f>IFERROR(VLOOKUP(U108,リスト!$AW$1:$AY$44,2,0),"")</f>
        <v/>
      </c>
      <c r="R108" s="448"/>
      <c r="S108" s="449" t="str">
        <f>IFERROR(VLOOKUP(U108,リスト!$AW$1:$AY$44,3,0),"")</f>
        <v/>
      </c>
      <c r="T108" s="499"/>
      <c r="U108" s="34"/>
      <c r="V108" s="470"/>
      <c r="W108" s="471"/>
      <c r="X108" s="471"/>
      <c r="Y108" s="471"/>
      <c r="Z108" s="472"/>
      <c r="AA108" s="233"/>
      <c r="AB108" s="234"/>
      <c r="AC108" s="234"/>
    </row>
    <row r="109" spans="1:29" s="127" customFormat="1" ht="15" hidden="1" customHeight="1" outlineLevel="1">
      <c r="A109" s="475">
        <v>14</v>
      </c>
      <c r="B109" s="477"/>
      <c r="C109" s="429"/>
      <c r="D109" s="429"/>
      <c r="E109" s="429"/>
      <c r="F109" s="430"/>
      <c r="G109" s="428"/>
      <c r="H109" s="429"/>
      <c r="I109" s="429"/>
      <c r="J109" s="429"/>
      <c r="K109" s="430"/>
      <c r="L109" s="437"/>
      <c r="M109" s="438"/>
      <c r="N109" s="441"/>
      <c r="O109" s="494"/>
      <c r="P109" s="494"/>
      <c r="Q109" s="497" t="str">
        <f>IFERROR(VLOOKUP(U109,リスト!$AW$1:$AY$44,2,0),"")</f>
        <v/>
      </c>
      <c r="R109" s="498"/>
      <c r="S109" s="497" t="str">
        <f>IFERROR(VLOOKUP(U109,リスト!$AW$1:$AY$44,3,0),"")</f>
        <v/>
      </c>
      <c r="T109" s="498"/>
      <c r="U109" s="32"/>
      <c r="V109" s="464"/>
      <c r="W109" s="465"/>
      <c r="X109" s="465"/>
      <c r="Y109" s="465"/>
      <c r="Z109" s="466"/>
      <c r="AA109" s="231"/>
      <c r="AB109" s="232"/>
      <c r="AC109" s="232"/>
    </row>
    <row r="110" spans="1:29" s="127" customFormat="1" ht="15" hidden="1" customHeight="1" outlineLevel="1">
      <c r="A110" s="476"/>
      <c r="B110" s="478"/>
      <c r="C110" s="432"/>
      <c r="D110" s="432"/>
      <c r="E110" s="432"/>
      <c r="F110" s="433"/>
      <c r="G110" s="431"/>
      <c r="H110" s="432"/>
      <c r="I110" s="432"/>
      <c r="J110" s="432"/>
      <c r="K110" s="433"/>
      <c r="L110" s="439"/>
      <c r="M110" s="440"/>
      <c r="N110" s="442"/>
      <c r="O110" s="495"/>
      <c r="P110" s="495"/>
      <c r="Q110" s="447" t="str">
        <f>IFERROR(VLOOKUP(U110,リスト!$AW$1:$AY$44,2,0),"")</f>
        <v/>
      </c>
      <c r="R110" s="448"/>
      <c r="S110" s="447" t="str">
        <f>IFERROR(VLOOKUP(U110,リスト!$AW$1:$AY$44,3,0),"")</f>
        <v/>
      </c>
      <c r="T110" s="448"/>
      <c r="U110" s="33"/>
      <c r="V110" s="467"/>
      <c r="W110" s="468"/>
      <c r="X110" s="468"/>
      <c r="Y110" s="468"/>
      <c r="Z110" s="469"/>
      <c r="AA110" s="233"/>
      <c r="AB110" s="234"/>
      <c r="AC110" s="234"/>
    </row>
    <row r="111" spans="1:29" s="127" customFormat="1" ht="15" hidden="1" customHeight="1" outlineLevel="1">
      <c r="A111" s="476"/>
      <c r="B111" s="478"/>
      <c r="C111" s="432"/>
      <c r="D111" s="432"/>
      <c r="E111" s="432"/>
      <c r="F111" s="433"/>
      <c r="G111" s="431"/>
      <c r="H111" s="432"/>
      <c r="I111" s="432"/>
      <c r="J111" s="432"/>
      <c r="K111" s="433"/>
      <c r="L111" s="439"/>
      <c r="M111" s="440"/>
      <c r="N111" s="442"/>
      <c r="O111" s="495"/>
      <c r="P111" s="495"/>
      <c r="Q111" s="447" t="str">
        <f>IFERROR(VLOOKUP(U111,リスト!$AW$1:$AY$44,2,0),"")</f>
        <v/>
      </c>
      <c r="R111" s="448"/>
      <c r="S111" s="447" t="str">
        <f>IFERROR(VLOOKUP(U111,リスト!$AW$1:$AY$44,3,0),"")</f>
        <v/>
      </c>
      <c r="T111" s="448"/>
      <c r="U111" s="33"/>
      <c r="V111" s="467"/>
      <c r="W111" s="468"/>
      <c r="X111" s="468"/>
      <c r="Y111" s="468"/>
      <c r="Z111" s="469"/>
      <c r="AA111" s="233"/>
      <c r="AB111" s="234"/>
      <c r="AC111" s="234"/>
    </row>
    <row r="112" spans="1:29" s="127" customFormat="1" ht="15" hidden="1" customHeight="1" outlineLevel="1">
      <c r="A112" s="476"/>
      <c r="B112" s="478"/>
      <c r="C112" s="432"/>
      <c r="D112" s="432"/>
      <c r="E112" s="432"/>
      <c r="F112" s="433"/>
      <c r="G112" s="431"/>
      <c r="H112" s="432"/>
      <c r="I112" s="432"/>
      <c r="J112" s="432"/>
      <c r="K112" s="433"/>
      <c r="L112" s="439"/>
      <c r="M112" s="440"/>
      <c r="N112" s="442"/>
      <c r="O112" s="495"/>
      <c r="P112" s="495"/>
      <c r="Q112" s="447" t="str">
        <f>IFERROR(VLOOKUP(U112,リスト!$AW$1:$AY$44,2,0),"")</f>
        <v/>
      </c>
      <c r="R112" s="448"/>
      <c r="S112" s="447" t="str">
        <f>IFERROR(VLOOKUP(U112,リスト!$AW$1:$AY$44,3,0),"")</f>
        <v/>
      </c>
      <c r="T112" s="448"/>
      <c r="U112" s="33"/>
      <c r="V112" s="467"/>
      <c r="W112" s="468"/>
      <c r="X112" s="468"/>
      <c r="Y112" s="468"/>
      <c r="Z112" s="469"/>
      <c r="AA112" s="233"/>
      <c r="AB112" s="234"/>
      <c r="AC112" s="234"/>
    </row>
    <row r="113" spans="1:29" s="127" customFormat="1" ht="15" hidden="1" customHeight="1" outlineLevel="1">
      <c r="A113" s="476"/>
      <c r="B113" s="478"/>
      <c r="C113" s="432"/>
      <c r="D113" s="432"/>
      <c r="E113" s="432"/>
      <c r="F113" s="433"/>
      <c r="G113" s="431"/>
      <c r="H113" s="432"/>
      <c r="I113" s="432"/>
      <c r="J113" s="432"/>
      <c r="K113" s="433"/>
      <c r="L113" s="439"/>
      <c r="M113" s="440"/>
      <c r="N113" s="442"/>
      <c r="O113" s="495"/>
      <c r="P113" s="495"/>
      <c r="Q113" s="447" t="str">
        <f>IFERROR(VLOOKUP(U113,リスト!$AW$1:$AY$44,2,0),"")</f>
        <v/>
      </c>
      <c r="R113" s="448"/>
      <c r="S113" s="447" t="str">
        <f>IFERROR(VLOOKUP(U113,リスト!$AW$1:$AY$44,3,0),"")</f>
        <v/>
      </c>
      <c r="T113" s="448"/>
      <c r="U113" s="33"/>
      <c r="V113" s="467"/>
      <c r="W113" s="468"/>
      <c r="X113" s="468"/>
      <c r="Y113" s="468"/>
      <c r="Z113" s="469"/>
      <c r="AA113" s="233"/>
      <c r="AB113" s="234"/>
      <c r="AC113" s="234"/>
    </row>
    <row r="114" spans="1:29" s="127" customFormat="1" ht="15" hidden="1" customHeight="1" outlineLevel="1">
      <c r="A114" s="476"/>
      <c r="B114" s="478"/>
      <c r="C114" s="432"/>
      <c r="D114" s="432"/>
      <c r="E114" s="432"/>
      <c r="F114" s="433"/>
      <c r="G114" s="431"/>
      <c r="H114" s="432"/>
      <c r="I114" s="432"/>
      <c r="J114" s="432"/>
      <c r="K114" s="433"/>
      <c r="L114" s="183"/>
      <c r="M114" s="184" t="s">
        <v>312</v>
      </c>
      <c r="N114" s="442"/>
      <c r="O114" s="496"/>
      <c r="P114" s="496"/>
      <c r="Q114" s="449" t="str">
        <f>IFERROR(VLOOKUP(U114,リスト!$AW$1:$AY$44,2,0),"")</f>
        <v/>
      </c>
      <c r="R114" s="499"/>
      <c r="S114" s="449" t="str">
        <f>IFERROR(VLOOKUP(U114,リスト!$AW$1:$AY$44,3,0),"")</f>
        <v/>
      </c>
      <c r="T114" s="499"/>
      <c r="U114" s="34"/>
      <c r="V114" s="470"/>
      <c r="W114" s="471"/>
      <c r="X114" s="471"/>
      <c r="Y114" s="471"/>
      <c r="Z114" s="472"/>
      <c r="AA114" s="233"/>
      <c r="AB114" s="234"/>
      <c r="AC114" s="234"/>
    </row>
    <row r="115" spans="1:29" s="127" customFormat="1" ht="15" hidden="1" customHeight="1" outlineLevel="1">
      <c r="A115" s="475">
        <v>15</v>
      </c>
      <c r="B115" s="477"/>
      <c r="C115" s="429"/>
      <c r="D115" s="429"/>
      <c r="E115" s="429"/>
      <c r="F115" s="430"/>
      <c r="G115" s="428"/>
      <c r="H115" s="429"/>
      <c r="I115" s="429"/>
      <c r="J115" s="429"/>
      <c r="K115" s="430"/>
      <c r="L115" s="437"/>
      <c r="M115" s="438"/>
      <c r="N115" s="441"/>
      <c r="O115" s="494"/>
      <c r="P115" s="494"/>
      <c r="Q115" s="497" t="str">
        <f>IFERROR(VLOOKUP(U115,リスト!$AW$1:$AY$44,2,0),"")</f>
        <v/>
      </c>
      <c r="R115" s="498"/>
      <c r="S115" s="497" t="str">
        <f>IFERROR(VLOOKUP(U115,リスト!$AW$1:$AY$44,3,0),"")</f>
        <v/>
      </c>
      <c r="T115" s="498"/>
      <c r="U115" s="32"/>
      <c r="V115" s="464"/>
      <c r="W115" s="465"/>
      <c r="X115" s="465"/>
      <c r="Y115" s="465"/>
      <c r="Z115" s="466"/>
      <c r="AA115" s="231"/>
      <c r="AB115" s="232"/>
      <c r="AC115" s="232"/>
    </row>
    <row r="116" spans="1:29" s="127" customFormat="1" ht="15" hidden="1" customHeight="1" outlineLevel="1">
      <c r="A116" s="476"/>
      <c r="B116" s="478"/>
      <c r="C116" s="432"/>
      <c r="D116" s="432"/>
      <c r="E116" s="432"/>
      <c r="F116" s="433"/>
      <c r="G116" s="431"/>
      <c r="H116" s="432"/>
      <c r="I116" s="432"/>
      <c r="J116" s="432"/>
      <c r="K116" s="433"/>
      <c r="L116" s="439"/>
      <c r="M116" s="440"/>
      <c r="N116" s="442"/>
      <c r="O116" s="495"/>
      <c r="P116" s="495"/>
      <c r="Q116" s="447" t="str">
        <f>IFERROR(VLOOKUP(U116,リスト!$AW$1:$AY$44,2,0),"")</f>
        <v/>
      </c>
      <c r="R116" s="448"/>
      <c r="S116" s="447" t="str">
        <f>IFERROR(VLOOKUP(U116,リスト!$AW$1:$AY$44,3,0),"")</f>
        <v/>
      </c>
      <c r="T116" s="448"/>
      <c r="U116" s="33"/>
      <c r="V116" s="467"/>
      <c r="W116" s="468"/>
      <c r="X116" s="468"/>
      <c r="Y116" s="468"/>
      <c r="Z116" s="469"/>
      <c r="AA116" s="233"/>
      <c r="AB116" s="234"/>
      <c r="AC116" s="234"/>
    </row>
    <row r="117" spans="1:29" s="127" customFormat="1" ht="14.25" hidden="1" customHeight="1" outlineLevel="1">
      <c r="A117" s="476"/>
      <c r="B117" s="478"/>
      <c r="C117" s="432"/>
      <c r="D117" s="432"/>
      <c r="E117" s="432"/>
      <c r="F117" s="433"/>
      <c r="G117" s="431"/>
      <c r="H117" s="432"/>
      <c r="I117" s="432"/>
      <c r="J117" s="432"/>
      <c r="K117" s="433"/>
      <c r="L117" s="439"/>
      <c r="M117" s="440"/>
      <c r="N117" s="442"/>
      <c r="O117" s="495"/>
      <c r="P117" s="495"/>
      <c r="Q117" s="447" t="str">
        <f>IFERROR(VLOOKUP(U117,リスト!$AW$1:$AY$44,2,0),"")</f>
        <v/>
      </c>
      <c r="R117" s="448"/>
      <c r="S117" s="447" t="str">
        <f>IFERROR(VLOOKUP(U117,リスト!$AW$1:$AY$44,3,0),"")</f>
        <v/>
      </c>
      <c r="T117" s="448"/>
      <c r="U117" s="33"/>
      <c r="V117" s="467"/>
      <c r="W117" s="468"/>
      <c r="X117" s="468"/>
      <c r="Y117" s="468"/>
      <c r="Z117" s="469"/>
      <c r="AA117" s="233"/>
      <c r="AB117" s="234"/>
      <c r="AC117" s="234"/>
    </row>
    <row r="118" spans="1:29" s="127" customFormat="1" ht="15" hidden="1" customHeight="1" outlineLevel="1">
      <c r="A118" s="476"/>
      <c r="B118" s="478"/>
      <c r="C118" s="432"/>
      <c r="D118" s="432"/>
      <c r="E118" s="432"/>
      <c r="F118" s="433"/>
      <c r="G118" s="431"/>
      <c r="H118" s="432"/>
      <c r="I118" s="432"/>
      <c r="J118" s="432"/>
      <c r="K118" s="433"/>
      <c r="L118" s="439"/>
      <c r="M118" s="440"/>
      <c r="N118" s="442"/>
      <c r="O118" s="495"/>
      <c r="P118" s="495"/>
      <c r="Q118" s="447" t="str">
        <f>IFERROR(VLOOKUP(U118,リスト!$AW$1:$AY$44,2,0),"")</f>
        <v/>
      </c>
      <c r="R118" s="448"/>
      <c r="S118" s="447" t="str">
        <f>IFERROR(VLOOKUP(U118,リスト!$AW$1:$AY$44,3,0),"")</f>
        <v/>
      </c>
      <c r="T118" s="448"/>
      <c r="U118" s="33"/>
      <c r="V118" s="467"/>
      <c r="W118" s="468"/>
      <c r="X118" s="468"/>
      <c r="Y118" s="468"/>
      <c r="Z118" s="469"/>
      <c r="AA118" s="233"/>
      <c r="AB118" s="234"/>
      <c r="AC118" s="234"/>
    </row>
    <row r="119" spans="1:29" s="127" customFormat="1" ht="15" hidden="1" customHeight="1" outlineLevel="1">
      <c r="A119" s="476"/>
      <c r="B119" s="478"/>
      <c r="C119" s="432"/>
      <c r="D119" s="432"/>
      <c r="E119" s="432"/>
      <c r="F119" s="433"/>
      <c r="G119" s="431"/>
      <c r="H119" s="432"/>
      <c r="I119" s="432"/>
      <c r="J119" s="432"/>
      <c r="K119" s="433"/>
      <c r="L119" s="439"/>
      <c r="M119" s="440"/>
      <c r="N119" s="442"/>
      <c r="O119" s="495"/>
      <c r="P119" s="495"/>
      <c r="Q119" s="447" t="str">
        <f>IFERROR(VLOOKUP(U119,リスト!$AW$1:$AY$44,2,0),"")</f>
        <v/>
      </c>
      <c r="R119" s="448"/>
      <c r="S119" s="447" t="str">
        <f>IFERROR(VLOOKUP(U119,リスト!$AW$1:$AY$44,3,0),"")</f>
        <v/>
      </c>
      <c r="T119" s="448"/>
      <c r="U119" s="33"/>
      <c r="V119" s="467"/>
      <c r="W119" s="468"/>
      <c r="X119" s="468"/>
      <c r="Y119" s="468"/>
      <c r="Z119" s="469"/>
      <c r="AA119" s="233"/>
      <c r="AB119" s="234"/>
      <c r="AC119" s="234"/>
    </row>
    <row r="120" spans="1:29" s="127" customFormat="1" ht="15" hidden="1" customHeight="1" outlineLevel="1">
      <c r="A120" s="476"/>
      <c r="B120" s="478"/>
      <c r="C120" s="432"/>
      <c r="D120" s="432"/>
      <c r="E120" s="432"/>
      <c r="F120" s="433"/>
      <c r="G120" s="431"/>
      <c r="H120" s="432"/>
      <c r="I120" s="432"/>
      <c r="J120" s="432"/>
      <c r="K120" s="433"/>
      <c r="L120" s="183"/>
      <c r="M120" s="184" t="s">
        <v>312</v>
      </c>
      <c r="N120" s="442"/>
      <c r="O120" s="495"/>
      <c r="P120" s="495"/>
      <c r="Q120" s="447" t="str">
        <f>IFERROR(VLOOKUP(U120,リスト!$AW$1:$AY$44,2,0),"")</f>
        <v/>
      </c>
      <c r="R120" s="448"/>
      <c r="S120" s="447" t="str">
        <f>IFERROR(VLOOKUP(U120,リスト!$AW$1:$AY$44,3,0),"")</f>
        <v/>
      </c>
      <c r="T120" s="448"/>
      <c r="U120" s="33"/>
      <c r="V120" s="467"/>
      <c r="W120" s="468"/>
      <c r="X120" s="468"/>
      <c r="Y120" s="468"/>
      <c r="Z120" s="469"/>
      <c r="AA120" s="233"/>
      <c r="AB120" s="234"/>
      <c r="AC120" s="234"/>
    </row>
    <row r="121" spans="1:29" ht="19.5" customHeight="1" collapsed="1">
      <c r="A121" s="484" t="s">
        <v>345</v>
      </c>
      <c r="B121" s="484"/>
      <c r="C121" s="484"/>
      <c r="D121" s="484"/>
      <c r="E121" s="484"/>
      <c r="F121" s="484"/>
      <c r="G121" s="484"/>
      <c r="H121" s="484"/>
      <c r="I121" s="484"/>
      <c r="J121" s="484"/>
      <c r="K121" s="485"/>
      <c r="L121" s="488">
        <f>SUM(L31:M120)</f>
        <v>0</v>
      </c>
      <c r="M121" s="489"/>
      <c r="N121" s="235" t="str">
        <f>IF(ロール対応表ｰ2003!$T$57=0,"","「ロール対応表」シートと一致していないスキル項目があります")</f>
        <v/>
      </c>
      <c r="O121" s="236"/>
      <c r="P121" s="236"/>
      <c r="Q121" s="236"/>
      <c r="R121" s="236"/>
      <c r="S121" s="236"/>
      <c r="T121" s="236"/>
      <c r="U121" s="236"/>
      <c r="V121" s="236"/>
      <c r="W121" s="236"/>
      <c r="X121" s="236"/>
      <c r="Y121" s="236"/>
      <c r="Z121" s="236"/>
      <c r="AA121" s="236"/>
      <c r="AB121" s="236"/>
      <c r="AC121" s="237"/>
    </row>
    <row r="122" spans="1:29" ht="10.5" customHeight="1">
      <c r="A122" s="486"/>
      <c r="B122" s="486"/>
      <c r="C122" s="486"/>
      <c r="D122" s="486"/>
      <c r="E122" s="486"/>
      <c r="F122" s="486"/>
      <c r="G122" s="486"/>
      <c r="H122" s="486"/>
      <c r="I122" s="486"/>
      <c r="J122" s="486"/>
      <c r="K122" s="487"/>
      <c r="L122" s="490" t="s">
        <v>312</v>
      </c>
      <c r="M122" s="491"/>
      <c r="N122" s="238"/>
      <c r="O122" s="239"/>
      <c r="P122" s="239"/>
      <c r="Q122" s="239"/>
      <c r="R122" s="239"/>
      <c r="S122" s="239"/>
      <c r="T122" s="239"/>
      <c r="U122" s="239"/>
      <c r="V122" s="239"/>
      <c r="W122" s="239"/>
      <c r="X122" s="239"/>
      <c r="Y122" s="239"/>
      <c r="Z122" s="239"/>
      <c r="AA122" s="239"/>
      <c r="AB122" s="239"/>
      <c r="AC122" s="240"/>
    </row>
    <row r="123" spans="1:29" ht="15" customHeight="1">
      <c r="A123" s="427" t="s">
        <v>612</v>
      </c>
      <c r="B123" s="427"/>
      <c r="C123" s="427"/>
      <c r="D123" s="427"/>
      <c r="E123" s="427"/>
      <c r="F123" s="427"/>
      <c r="G123" s="427"/>
      <c r="H123" s="427"/>
      <c r="I123" s="427"/>
      <c r="J123" s="427"/>
      <c r="K123" s="427"/>
      <c r="L123" s="427"/>
      <c r="M123" s="427"/>
      <c r="N123" s="288"/>
      <c r="O123" s="288"/>
      <c r="P123" s="288"/>
      <c r="Q123" s="288"/>
      <c r="R123" s="288"/>
      <c r="S123" s="288"/>
      <c r="T123" s="288"/>
      <c r="U123" s="288"/>
      <c r="V123" s="288"/>
      <c r="W123" s="288"/>
      <c r="X123" s="288"/>
      <c r="Y123" s="288"/>
      <c r="Z123" s="288"/>
    </row>
    <row r="124" spans="1:29" ht="1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spans="1:29" ht="1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spans="1:29" ht="1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spans="1:29" ht="9" customHeight="1">
      <c r="A127" s="212"/>
      <c r="B127" s="212"/>
      <c r="C127" s="212"/>
      <c r="D127" s="212"/>
      <c r="E127" s="49"/>
      <c r="F127" s="49"/>
      <c r="G127" s="49"/>
      <c r="H127" s="49"/>
      <c r="I127" s="49"/>
      <c r="J127" s="49"/>
      <c r="K127" s="49"/>
      <c r="L127" s="49"/>
      <c r="M127" s="49"/>
      <c r="N127" s="49"/>
      <c r="O127" s="49"/>
      <c r="P127" s="49"/>
      <c r="Q127" s="49"/>
      <c r="R127" s="49"/>
    </row>
    <row r="128" spans="1:29" ht="23.25" customHeight="1">
      <c r="A128" s="205" t="s">
        <v>623</v>
      </c>
      <c r="B128" s="212"/>
      <c r="C128" s="212"/>
      <c r="D128" s="212"/>
      <c r="E128" s="212"/>
      <c r="F128" s="212"/>
      <c r="G128" s="212"/>
      <c r="H128" s="212"/>
      <c r="I128" s="212"/>
      <c r="J128" s="212"/>
      <c r="K128" s="212"/>
      <c r="L128" s="212"/>
      <c r="M128" s="212"/>
      <c r="N128" s="212"/>
      <c r="O128" s="212"/>
      <c r="P128" s="212"/>
      <c r="Q128" s="212"/>
      <c r="R128" s="212"/>
    </row>
    <row r="129" spans="1:26" ht="15" customHeight="1">
      <c r="A129" s="453" t="s">
        <v>611</v>
      </c>
      <c r="B129" s="453"/>
      <c r="C129" s="453"/>
      <c r="D129" s="453"/>
      <c r="E129" s="454"/>
      <c r="F129" s="570" t="s">
        <v>346</v>
      </c>
      <c r="G129" s="570"/>
      <c r="H129" s="570"/>
      <c r="I129" s="570"/>
      <c r="J129" s="570"/>
      <c r="K129" s="570"/>
      <c r="L129" s="570"/>
      <c r="M129" s="570"/>
      <c r="N129" s="570"/>
      <c r="O129" s="570"/>
      <c r="P129" s="570"/>
      <c r="Q129" s="570"/>
      <c r="R129" s="570"/>
    </row>
    <row r="130" spans="1:26" ht="50.1" customHeight="1">
      <c r="A130" s="421"/>
      <c r="B130" s="421"/>
      <c r="C130" s="421"/>
      <c r="D130" s="421"/>
      <c r="E130" s="454"/>
      <c r="F130" s="571"/>
      <c r="G130" s="571"/>
      <c r="H130" s="571"/>
      <c r="I130" s="571"/>
      <c r="J130" s="571"/>
      <c r="K130" s="571"/>
      <c r="L130" s="571"/>
      <c r="M130" s="571"/>
      <c r="N130" s="571"/>
      <c r="O130" s="571"/>
      <c r="P130" s="571"/>
      <c r="Q130" s="571"/>
      <c r="R130" s="571"/>
    </row>
    <row r="131" spans="1:26" ht="16.5" customHeight="1">
      <c r="A131" s="205" t="s">
        <v>610</v>
      </c>
      <c r="B131" s="212"/>
      <c r="C131" s="212"/>
      <c r="D131" s="212"/>
      <c r="E131" s="212"/>
      <c r="F131" s="212"/>
      <c r="G131" s="212"/>
      <c r="H131" s="212"/>
      <c r="I131" s="212"/>
      <c r="J131" s="212"/>
      <c r="K131" s="212"/>
      <c r="L131" s="212"/>
      <c r="M131" s="212"/>
      <c r="N131" s="212"/>
      <c r="O131" s="212"/>
      <c r="P131" s="212"/>
      <c r="Q131" s="212"/>
      <c r="R131" s="212"/>
    </row>
    <row r="132" spans="1:26" ht="3.75" customHeight="1">
      <c r="A132" s="46"/>
    </row>
    <row r="133" spans="1:26" ht="74.25" customHeight="1">
      <c r="A133" s="400" t="s">
        <v>347</v>
      </c>
      <c r="B133" s="400"/>
      <c r="C133" s="400"/>
      <c r="D133" s="401"/>
      <c r="E133" s="423"/>
      <c r="F133" s="424"/>
      <c r="G133" s="424"/>
      <c r="H133" s="424"/>
      <c r="I133" s="424"/>
      <c r="J133" s="424"/>
      <c r="K133" s="424"/>
      <c r="L133" s="424"/>
      <c r="M133" s="424"/>
      <c r="N133" s="424"/>
      <c r="O133" s="424"/>
      <c r="P133" s="424"/>
      <c r="Q133" s="424"/>
      <c r="R133" s="425"/>
      <c r="S133" s="49"/>
      <c r="T133" s="49"/>
      <c r="U133" s="49"/>
      <c r="V133" s="49"/>
      <c r="W133" s="50"/>
      <c r="X133" s="49"/>
    </row>
    <row r="134" spans="1:26" ht="74.25" customHeight="1">
      <c r="A134" s="400" t="s">
        <v>348</v>
      </c>
      <c r="B134" s="400"/>
      <c r="C134" s="400"/>
      <c r="D134" s="401"/>
      <c r="E134" s="426"/>
      <c r="F134" s="426"/>
      <c r="G134" s="426"/>
      <c r="H134" s="426"/>
      <c r="I134" s="426"/>
      <c r="J134" s="426"/>
      <c r="K134" s="426"/>
      <c r="L134" s="426"/>
      <c r="M134" s="426"/>
      <c r="N134" s="426"/>
      <c r="O134" s="426"/>
      <c r="P134" s="426"/>
      <c r="Q134" s="426"/>
      <c r="R134" s="426"/>
      <c r="S134" s="49"/>
      <c r="T134" s="49"/>
      <c r="U134" s="49"/>
      <c r="V134" s="49"/>
      <c r="W134" s="50"/>
      <c r="X134" s="49"/>
      <c r="Y134" s="49"/>
    </row>
    <row r="135" spans="1:26" ht="36" customHeight="1">
      <c r="A135" s="572" t="s">
        <v>601</v>
      </c>
      <c r="B135" s="572"/>
      <c r="C135" s="572"/>
      <c r="D135" s="572"/>
      <c r="E135" s="573"/>
      <c r="F135" s="573"/>
      <c r="G135" s="573"/>
      <c r="H135" s="573"/>
      <c r="I135" s="573"/>
      <c r="J135" s="573"/>
      <c r="K135" s="573"/>
      <c r="L135" s="573"/>
      <c r="M135" s="573"/>
      <c r="N135" s="573"/>
      <c r="O135" s="573"/>
      <c r="P135" s="573"/>
      <c r="Q135" s="573"/>
      <c r="R135" s="573"/>
      <c r="S135" s="1"/>
      <c r="X135" s="1"/>
    </row>
    <row r="136" spans="1:26" ht="35.1" customHeight="1">
      <c r="A136" s="406" t="s">
        <v>615</v>
      </c>
      <c r="B136" s="407"/>
      <c r="C136" s="407"/>
      <c r="D136" s="408"/>
      <c r="E136" s="402" t="s">
        <v>349</v>
      </c>
      <c r="F136" s="574"/>
      <c r="G136" s="404"/>
      <c r="H136" s="405"/>
      <c r="I136" s="402" t="s">
        <v>350</v>
      </c>
      <c r="J136" s="403"/>
      <c r="K136" s="404"/>
      <c r="L136" s="575"/>
      <c r="M136" s="575"/>
      <c r="N136" s="405"/>
      <c r="O136" s="402" t="s">
        <v>351</v>
      </c>
      <c r="P136" s="403"/>
      <c r="Q136" s="404"/>
      <c r="R136" s="405"/>
      <c r="S136" s="49"/>
      <c r="T136" s="49"/>
      <c r="U136" s="49"/>
      <c r="V136" s="49"/>
      <c r="W136" s="50"/>
      <c r="X136" s="49"/>
    </row>
    <row r="137" spans="1:26" ht="15" customHeight="1">
      <c r="A137" s="409"/>
      <c r="B137" s="276"/>
      <c r="C137" s="276"/>
      <c r="D137" s="277"/>
      <c r="E137" s="393" t="s">
        <v>352</v>
      </c>
      <c r="F137" s="394"/>
      <c r="G137" s="394"/>
      <c r="H137" s="394"/>
      <c r="I137" s="394"/>
      <c r="J137" s="394"/>
      <c r="K137" s="394"/>
      <c r="L137" s="394"/>
      <c r="M137" s="394"/>
      <c r="N137" s="394"/>
      <c r="O137" s="394"/>
      <c r="P137" s="394"/>
      <c r="Q137" s="394"/>
      <c r="R137" s="395"/>
      <c r="S137" s="49"/>
      <c r="T137" s="49"/>
      <c r="U137" s="49"/>
      <c r="V137" s="49"/>
      <c r="W137" s="50"/>
      <c r="X137" s="49"/>
    </row>
    <row r="138" spans="1:26" ht="50.1" customHeight="1">
      <c r="A138" s="410"/>
      <c r="B138" s="411"/>
      <c r="C138" s="411"/>
      <c r="D138" s="412"/>
      <c r="E138" s="396"/>
      <c r="F138" s="397"/>
      <c r="G138" s="397"/>
      <c r="H138" s="397"/>
      <c r="I138" s="397"/>
      <c r="J138" s="397"/>
      <c r="K138" s="397"/>
      <c r="L138" s="397"/>
      <c r="M138" s="397"/>
      <c r="N138" s="397"/>
      <c r="O138" s="397"/>
      <c r="P138" s="397"/>
      <c r="Q138" s="397"/>
      <c r="R138" s="398"/>
      <c r="S138" s="49"/>
      <c r="T138" s="49"/>
      <c r="U138" s="49"/>
      <c r="V138" s="49"/>
      <c r="W138" s="50"/>
      <c r="X138" s="49"/>
    </row>
    <row r="139" spans="1:26" ht="35.1" customHeight="1">
      <c r="A139" s="406" t="s">
        <v>616</v>
      </c>
      <c r="B139" s="407"/>
      <c r="C139" s="407"/>
      <c r="D139" s="408"/>
      <c r="E139" s="413" t="s">
        <v>349</v>
      </c>
      <c r="F139" s="414"/>
      <c r="G139" s="391"/>
      <c r="H139" s="392"/>
      <c r="I139" s="413" t="s">
        <v>350</v>
      </c>
      <c r="J139" s="415"/>
      <c r="K139" s="391"/>
      <c r="L139" s="416"/>
      <c r="M139" s="416"/>
      <c r="N139" s="392"/>
      <c r="O139" s="413" t="s">
        <v>351</v>
      </c>
      <c r="P139" s="415"/>
      <c r="Q139" s="391"/>
      <c r="R139" s="392"/>
      <c r="S139" s="49"/>
      <c r="T139" s="49"/>
      <c r="U139" s="49"/>
      <c r="V139" s="49"/>
      <c r="W139" s="50"/>
      <c r="X139" s="49"/>
      <c r="Y139" s="49"/>
      <c r="Z139" s="49"/>
    </row>
    <row r="140" spans="1:26" ht="15" customHeight="1">
      <c r="A140" s="409"/>
      <c r="B140" s="276"/>
      <c r="C140" s="276"/>
      <c r="D140" s="277"/>
      <c r="E140" s="393" t="s">
        <v>352</v>
      </c>
      <c r="F140" s="394"/>
      <c r="G140" s="394"/>
      <c r="H140" s="394"/>
      <c r="I140" s="394"/>
      <c r="J140" s="394"/>
      <c r="K140" s="394"/>
      <c r="L140" s="394"/>
      <c r="M140" s="394"/>
      <c r="N140" s="394"/>
      <c r="O140" s="394"/>
      <c r="P140" s="394"/>
      <c r="Q140" s="394"/>
      <c r="R140" s="395"/>
      <c r="S140" s="49"/>
      <c r="T140" s="49"/>
      <c r="U140" s="49"/>
      <c r="V140" s="49"/>
      <c r="W140" s="50"/>
      <c r="X140" s="49"/>
      <c r="Y140" s="49"/>
      <c r="Z140" s="49"/>
    </row>
    <row r="141" spans="1:26" ht="50.1" customHeight="1">
      <c r="A141" s="410"/>
      <c r="B141" s="411"/>
      <c r="C141" s="411"/>
      <c r="D141" s="412"/>
      <c r="E141" s="396"/>
      <c r="F141" s="397"/>
      <c r="G141" s="397"/>
      <c r="H141" s="397"/>
      <c r="I141" s="397"/>
      <c r="J141" s="397"/>
      <c r="K141" s="397"/>
      <c r="L141" s="397"/>
      <c r="M141" s="397"/>
      <c r="N141" s="397"/>
      <c r="O141" s="397"/>
      <c r="P141" s="397"/>
      <c r="Q141" s="397"/>
      <c r="R141" s="398"/>
      <c r="S141" s="49"/>
      <c r="T141" s="49"/>
      <c r="U141" s="49"/>
      <c r="V141" s="49"/>
      <c r="W141" s="50"/>
      <c r="X141" s="49"/>
      <c r="Y141" s="49"/>
      <c r="Z141" s="49"/>
    </row>
    <row r="142" spans="1:26" ht="64.5" customHeight="1">
      <c r="A142" s="399" t="s">
        <v>617</v>
      </c>
      <c r="B142" s="399"/>
      <c r="C142" s="400"/>
      <c r="D142" s="401"/>
      <c r="E142" s="382"/>
      <c r="F142" s="382"/>
      <c r="G142" s="382"/>
      <c r="H142" s="382"/>
      <c r="I142" s="382"/>
      <c r="J142" s="382"/>
      <c r="K142" s="382"/>
      <c r="L142" s="382"/>
      <c r="M142" s="382"/>
      <c r="N142" s="382"/>
      <c r="O142" s="382"/>
      <c r="P142" s="382"/>
      <c r="Q142" s="382"/>
      <c r="R142" s="382"/>
      <c r="S142" s="1"/>
      <c r="T142" s="49"/>
      <c r="U142" s="49"/>
      <c r="V142" s="49"/>
      <c r="W142" s="50"/>
      <c r="X142" s="49"/>
    </row>
    <row r="143" spans="1:26" ht="64.5" customHeight="1">
      <c r="A143" s="379" t="s">
        <v>618</v>
      </c>
      <c r="B143" s="379"/>
      <c r="C143" s="380"/>
      <c r="D143" s="381"/>
      <c r="E143" s="382"/>
      <c r="F143" s="382"/>
      <c r="G143" s="382"/>
      <c r="H143" s="382"/>
      <c r="I143" s="382"/>
      <c r="J143" s="382"/>
      <c r="K143" s="382"/>
      <c r="L143" s="382"/>
      <c r="M143" s="382"/>
      <c r="N143" s="382"/>
      <c r="O143" s="382"/>
      <c r="P143" s="382"/>
      <c r="Q143" s="382"/>
      <c r="R143" s="382"/>
      <c r="S143" s="1"/>
      <c r="T143" s="49"/>
      <c r="U143" s="49"/>
      <c r="V143" s="49"/>
      <c r="W143" s="50"/>
      <c r="X143" s="49"/>
    </row>
    <row r="144" spans="1:26" ht="22.5" customHeight="1">
      <c r="A144" s="383" t="s">
        <v>619</v>
      </c>
      <c r="B144" s="384"/>
      <c r="C144" s="387" t="s">
        <v>353</v>
      </c>
      <c r="D144" s="388"/>
      <c r="E144" s="382"/>
      <c r="F144" s="382"/>
      <c r="G144" s="382"/>
      <c r="H144" s="382"/>
      <c r="I144" s="382"/>
      <c r="J144" s="382"/>
      <c r="K144" s="382"/>
      <c r="L144" s="382"/>
      <c r="M144" s="382"/>
      <c r="N144" s="382"/>
      <c r="O144" s="382"/>
      <c r="P144" s="382"/>
      <c r="Q144" s="382"/>
      <c r="R144" s="382"/>
      <c r="S144" s="1"/>
      <c r="T144" s="49"/>
      <c r="U144" s="49"/>
      <c r="V144" s="49"/>
      <c r="W144" s="50"/>
      <c r="X144" s="49"/>
    </row>
    <row r="145" spans="1:26" ht="64.5" customHeight="1">
      <c r="A145" s="385"/>
      <c r="B145" s="386"/>
      <c r="C145" s="389" t="s">
        <v>354</v>
      </c>
      <c r="D145" s="390"/>
      <c r="E145" s="382"/>
      <c r="F145" s="382"/>
      <c r="G145" s="382"/>
      <c r="H145" s="382"/>
      <c r="I145" s="382"/>
      <c r="J145" s="382"/>
      <c r="K145" s="382"/>
      <c r="L145" s="382"/>
      <c r="M145" s="382"/>
      <c r="N145" s="382"/>
      <c r="O145" s="382"/>
      <c r="P145" s="382"/>
      <c r="Q145" s="382"/>
      <c r="R145" s="382"/>
      <c r="S145" s="1"/>
      <c r="T145" s="49"/>
      <c r="U145" s="49"/>
      <c r="V145" s="49"/>
      <c r="W145" s="50"/>
      <c r="X145" s="49"/>
    </row>
    <row r="146" spans="1:26" ht="12" customHeight="1">
      <c r="A146" s="54"/>
      <c r="B146" s="54"/>
      <c r="C146" s="212"/>
      <c r="D146" s="212"/>
      <c r="E146" s="49"/>
      <c r="F146" s="49"/>
      <c r="G146" s="49"/>
      <c r="H146" s="49"/>
      <c r="I146" s="49"/>
      <c r="J146" s="49"/>
      <c r="K146" s="50"/>
      <c r="L146" s="49"/>
      <c r="M146" s="49"/>
      <c r="N146" s="49"/>
      <c r="O146" s="49"/>
      <c r="P146" s="49"/>
      <c r="Q146" s="49"/>
      <c r="R146" s="50"/>
      <c r="S146" s="49"/>
      <c r="X146" s="1"/>
      <c r="Y146" s="49"/>
      <c r="Z146" s="49"/>
    </row>
    <row r="147" spans="1:26" ht="21" customHeight="1">
      <c r="A147" s="205" t="s">
        <v>620</v>
      </c>
      <c r="B147" s="212"/>
      <c r="C147" s="212"/>
      <c r="D147" s="212"/>
      <c r="E147" s="40"/>
      <c r="F147" s="40"/>
      <c r="G147" s="48"/>
      <c r="H147" s="48"/>
      <c r="I147" s="48"/>
      <c r="J147" s="48"/>
      <c r="K147" s="48"/>
      <c r="L147" s="48"/>
      <c r="M147" s="48"/>
      <c r="N147" s="48"/>
      <c r="O147" s="48"/>
      <c r="P147" s="48"/>
      <c r="Q147" s="48"/>
      <c r="R147" s="48"/>
    </row>
    <row r="148" spans="1:26" ht="3.75" customHeight="1">
      <c r="A148" s="46"/>
    </row>
    <row r="149" spans="1:26" ht="18.75" customHeight="1">
      <c r="A149" s="353" t="s">
        <v>355</v>
      </c>
      <c r="B149" s="355" t="s">
        <v>356</v>
      </c>
      <c r="C149" s="356"/>
      <c r="D149" s="357"/>
      <c r="E149" s="370" t="s">
        <v>357</v>
      </c>
      <c r="F149" s="356"/>
      <c r="G149" s="356"/>
      <c r="H149" s="356"/>
      <c r="I149" s="356"/>
      <c r="J149" s="357"/>
      <c r="K149" s="370" t="s">
        <v>358</v>
      </c>
      <c r="L149" s="356"/>
      <c r="M149" s="356"/>
      <c r="N149" s="356"/>
      <c r="O149" s="356"/>
      <c r="P149" s="356"/>
      <c r="Q149" s="356"/>
      <c r="R149" s="372"/>
      <c r="S149" s="580" t="s">
        <v>621</v>
      </c>
      <c r="T149" s="581"/>
    </row>
    <row r="150" spans="1:26" ht="18.75" customHeight="1">
      <c r="A150" s="354"/>
      <c r="B150" s="358"/>
      <c r="C150" s="359"/>
      <c r="D150" s="360"/>
      <c r="E150" s="371"/>
      <c r="F150" s="359"/>
      <c r="G150" s="359"/>
      <c r="H150" s="359"/>
      <c r="I150" s="359"/>
      <c r="J150" s="360"/>
      <c r="K150" s="371"/>
      <c r="L150" s="359"/>
      <c r="M150" s="359"/>
      <c r="N150" s="359"/>
      <c r="O150" s="359"/>
      <c r="P150" s="359"/>
      <c r="Q150" s="359"/>
      <c r="R150" s="373"/>
      <c r="S150" s="371"/>
      <c r="T150" s="373"/>
    </row>
    <row r="151" spans="1:26" s="127" customFormat="1" ht="37.5" customHeight="1">
      <c r="A151" s="185">
        <v>1</v>
      </c>
      <c r="B151" s="374"/>
      <c r="C151" s="375"/>
      <c r="D151" s="376"/>
      <c r="E151" s="375"/>
      <c r="F151" s="375"/>
      <c r="G151" s="375"/>
      <c r="H151" s="375"/>
      <c r="I151" s="375"/>
      <c r="J151" s="376"/>
      <c r="K151" s="377"/>
      <c r="L151" s="375"/>
      <c r="M151" s="375"/>
      <c r="N151" s="375"/>
      <c r="O151" s="375"/>
      <c r="P151" s="375"/>
      <c r="Q151" s="375"/>
      <c r="R151" s="378"/>
      <c r="S151" s="582"/>
      <c r="T151" s="583"/>
    </row>
    <row r="152" spans="1:26" s="127" customFormat="1" ht="37.5" customHeight="1">
      <c r="A152" s="186">
        <v>2</v>
      </c>
      <c r="B152" s="348"/>
      <c r="C152" s="349"/>
      <c r="D152" s="350"/>
      <c r="E152" s="349"/>
      <c r="F152" s="349"/>
      <c r="G152" s="349"/>
      <c r="H152" s="349"/>
      <c r="I152" s="349"/>
      <c r="J152" s="350"/>
      <c r="K152" s="351"/>
      <c r="L152" s="349"/>
      <c r="M152" s="349"/>
      <c r="N152" s="349"/>
      <c r="O152" s="349"/>
      <c r="P152" s="349"/>
      <c r="Q152" s="349"/>
      <c r="R152" s="352"/>
      <c r="S152" s="578"/>
      <c r="T152" s="584"/>
    </row>
    <row r="153" spans="1:26" ht="18.75" customHeight="1">
      <c r="A153" s="353" t="s">
        <v>359</v>
      </c>
      <c r="B153" s="355" t="s">
        <v>356</v>
      </c>
      <c r="C153" s="356"/>
      <c r="D153" s="357"/>
      <c r="E153" s="370" t="s">
        <v>357</v>
      </c>
      <c r="F153" s="356"/>
      <c r="G153" s="356"/>
      <c r="H153" s="356"/>
      <c r="I153" s="356"/>
      <c r="J153" s="357"/>
      <c r="K153" s="370" t="s">
        <v>360</v>
      </c>
      <c r="L153" s="356"/>
      <c r="M153" s="356"/>
      <c r="N153" s="356"/>
      <c r="O153" s="356"/>
      <c r="P153" s="356"/>
      <c r="Q153" s="356"/>
      <c r="R153" s="372"/>
      <c r="S153" s="580" t="s">
        <v>621</v>
      </c>
      <c r="T153" s="585"/>
      <c r="U153" s="564" t="s">
        <v>622</v>
      </c>
    </row>
    <row r="154" spans="1:26" ht="18.75" customHeight="1">
      <c r="A154" s="354"/>
      <c r="B154" s="358"/>
      <c r="C154" s="359"/>
      <c r="D154" s="360"/>
      <c r="E154" s="371"/>
      <c r="F154" s="359"/>
      <c r="G154" s="359"/>
      <c r="H154" s="359"/>
      <c r="I154" s="359"/>
      <c r="J154" s="360"/>
      <c r="K154" s="371"/>
      <c r="L154" s="359"/>
      <c r="M154" s="359"/>
      <c r="N154" s="359"/>
      <c r="O154" s="359"/>
      <c r="P154" s="359"/>
      <c r="Q154" s="359"/>
      <c r="R154" s="373"/>
      <c r="S154" s="371"/>
      <c r="T154" s="360"/>
      <c r="U154" s="565"/>
    </row>
    <row r="155" spans="1:26" s="127" customFormat="1" ht="37.5" customHeight="1">
      <c r="A155" s="185">
        <v>11</v>
      </c>
      <c r="B155" s="374"/>
      <c r="C155" s="375"/>
      <c r="D155" s="376"/>
      <c r="E155" s="375"/>
      <c r="F155" s="375"/>
      <c r="G155" s="375"/>
      <c r="H155" s="375"/>
      <c r="I155" s="375"/>
      <c r="J155" s="376"/>
      <c r="K155" s="377"/>
      <c r="L155" s="375"/>
      <c r="M155" s="375"/>
      <c r="N155" s="375"/>
      <c r="O155" s="375"/>
      <c r="P155" s="375"/>
      <c r="Q155" s="375"/>
      <c r="R155" s="378"/>
      <c r="S155" s="566"/>
      <c r="T155" s="567"/>
      <c r="U155" s="222"/>
    </row>
    <row r="156" spans="1:26" s="127" customFormat="1" ht="37.5" customHeight="1">
      <c r="A156" s="185">
        <v>12</v>
      </c>
      <c r="B156" s="365"/>
      <c r="C156" s="366"/>
      <c r="D156" s="367"/>
      <c r="E156" s="366"/>
      <c r="F156" s="366"/>
      <c r="G156" s="366"/>
      <c r="H156" s="366"/>
      <c r="I156" s="366"/>
      <c r="J156" s="367"/>
      <c r="K156" s="368"/>
      <c r="L156" s="366"/>
      <c r="M156" s="366"/>
      <c r="N156" s="366"/>
      <c r="O156" s="366"/>
      <c r="P156" s="366"/>
      <c r="Q156" s="366"/>
      <c r="R156" s="369"/>
      <c r="S156" s="568"/>
      <c r="T156" s="569"/>
      <c r="U156" s="223"/>
    </row>
    <row r="157" spans="1:26" s="127" customFormat="1" ht="37.5" customHeight="1">
      <c r="A157" s="185">
        <v>13</v>
      </c>
      <c r="B157" s="365"/>
      <c r="C157" s="366"/>
      <c r="D157" s="367"/>
      <c r="E157" s="366"/>
      <c r="F157" s="366"/>
      <c r="G157" s="366"/>
      <c r="H157" s="366"/>
      <c r="I157" s="366"/>
      <c r="J157" s="367"/>
      <c r="K157" s="368"/>
      <c r="L157" s="366"/>
      <c r="M157" s="366"/>
      <c r="N157" s="366"/>
      <c r="O157" s="366"/>
      <c r="P157" s="366"/>
      <c r="Q157" s="366"/>
      <c r="R157" s="369"/>
      <c r="S157" s="568"/>
      <c r="T157" s="569"/>
      <c r="U157" s="223"/>
    </row>
    <row r="158" spans="1:26" s="127" customFormat="1" ht="37.5" customHeight="1">
      <c r="A158" s="185">
        <v>14</v>
      </c>
      <c r="B158" s="365"/>
      <c r="C158" s="366"/>
      <c r="D158" s="367"/>
      <c r="E158" s="366"/>
      <c r="F158" s="366"/>
      <c r="G158" s="366"/>
      <c r="H158" s="366"/>
      <c r="I158" s="366"/>
      <c r="J158" s="367"/>
      <c r="K158" s="368"/>
      <c r="L158" s="366"/>
      <c r="M158" s="366"/>
      <c r="N158" s="366"/>
      <c r="O158" s="366"/>
      <c r="P158" s="366"/>
      <c r="Q158" s="366"/>
      <c r="R158" s="369"/>
      <c r="S158" s="568"/>
      <c r="T158" s="569"/>
      <c r="U158" s="223"/>
    </row>
    <row r="159" spans="1:26" s="127" customFormat="1" ht="37.5" customHeight="1">
      <c r="A159" s="185">
        <v>15</v>
      </c>
      <c r="B159" s="365"/>
      <c r="C159" s="366"/>
      <c r="D159" s="367"/>
      <c r="E159" s="366"/>
      <c r="F159" s="366"/>
      <c r="G159" s="366"/>
      <c r="H159" s="366"/>
      <c r="I159" s="366"/>
      <c r="J159" s="367"/>
      <c r="K159" s="368"/>
      <c r="L159" s="366"/>
      <c r="M159" s="366"/>
      <c r="N159" s="366"/>
      <c r="O159" s="366"/>
      <c r="P159" s="366"/>
      <c r="Q159" s="366"/>
      <c r="R159" s="369"/>
      <c r="S159" s="568"/>
      <c r="T159" s="569"/>
      <c r="U159" s="223"/>
    </row>
    <row r="160" spans="1:26" s="127" customFormat="1" ht="37.5" customHeight="1">
      <c r="A160" s="185">
        <v>16</v>
      </c>
      <c r="B160" s="365"/>
      <c r="C160" s="366"/>
      <c r="D160" s="367"/>
      <c r="E160" s="366"/>
      <c r="F160" s="366"/>
      <c r="G160" s="366"/>
      <c r="H160" s="366"/>
      <c r="I160" s="366"/>
      <c r="J160" s="367"/>
      <c r="K160" s="368"/>
      <c r="L160" s="366"/>
      <c r="M160" s="366"/>
      <c r="N160" s="366"/>
      <c r="O160" s="366"/>
      <c r="P160" s="366"/>
      <c r="Q160" s="366"/>
      <c r="R160" s="369"/>
      <c r="S160" s="568"/>
      <c r="T160" s="569"/>
      <c r="U160" s="223"/>
    </row>
    <row r="161" spans="1:102" s="127" customFormat="1" ht="37.5" customHeight="1">
      <c r="A161" s="185">
        <v>17</v>
      </c>
      <c r="B161" s="365"/>
      <c r="C161" s="366"/>
      <c r="D161" s="367"/>
      <c r="E161" s="366"/>
      <c r="F161" s="366"/>
      <c r="G161" s="366"/>
      <c r="H161" s="366"/>
      <c r="I161" s="366"/>
      <c r="J161" s="367"/>
      <c r="K161" s="368"/>
      <c r="L161" s="366"/>
      <c r="M161" s="366"/>
      <c r="N161" s="366"/>
      <c r="O161" s="366"/>
      <c r="P161" s="366"/>
      <c r="Q161" s="366"/>
      <c r="R161" s="369"/>
      <c r="S161" s="576"/>
      <c r="T161" s="577"/>
      <c r="U161" s="223"/>
    </row>
    <row r="162" spans="1:102" s="127" customFormat="1" ht="37.5" customHeight="1">
      <c r="A162" s="185">
        <v>18</v>
      </c>
      <c r="B162" s="365"/>
      <c r="C162" s="366"/>
      <c r="D162" s="367"/>
      <c r="E162" s="366"/>
      <c r="F162" s="366"/>
      <c r="G162" s="366"/>
      <c r="H162" s="366"/>
      <c r="I162" s="366"/>
      <c r="J162" s="367"/>
      <c r="K162" s="368"/>
      <c r="L162" s="366"/>
      <c r="M162" s="366"/>
      <c r="N162" s="366"/>
      <c r="O162" s="366"/>
      <c r="P162" s="366"/>
      <c r="Q162" s="366"/>
      <c r="R162" s="369"/>
      <c r="S162" s="576"/>
      <c r="T162" s="577"/>
      <c r="U162" s="223"/>
    </row>
    <row r="163" spans="1:102" s="127" customFormat="1" ht="37.5" customHeight="1">
      <c r="A163" s="185">
        <v>19</v>
      </c>
      <c r="B163" s="365"/>
      <c r="C163" s="366"/>
      <c r="D163" s="367"/>
      <c r="E163" s="366"/>
      <c r="F163" s="366"/>
      <c r="G163" s="366"/>
      <c r="H163" s="366"/>
      <c r="I163" s="366"/>
      <c r="J163" s="367"/>
      <c r="K163" s="368"/>
      <c r="L163" s="366"/>
      <c r="M163" s="366"/>
      <c r="N163" s="366"/>
      <c r="O163" s="366"/>
      <c r="P163" s="366"/>
      <c r="Q163" s="366"/>
      <c r="R163" s="369"/>
      <c r="S163" s="576"/>
      <c r="T163" s="577"/>
      <c r="U163" s="223"/>
    </row>
    <row r="164" spans="1:102" s="127" customFormat="1" ht="37.5" customHeight="1">
      <c r="A164" s="186">
        <v>20</v>
      </c>
      <c r="B164" s="348"/>
      <c r="C164" s="349"/>
      <c r="D164" s="350"/>
      <c r="E164" s="351"/>
      <c r="F164" s="349"/>
      <c r="G164" s="349"/>
      <c r="H164" s="349"/>
      <c r="I164" s="349"/>
      <c r="J164" s="350"/>
      <c r="K164" s="351"/>
      <c r="L164" s="349"/>
      <c r="M164" s="349"/>
      <c r="N164" s="349"/>
      <c r="O164" s="349"/>
      <c r="P164" s="349"/>
      <c r="Q164" s="349"/>
      <c r="R164" s="352"/>
      <c r="S164" s="578"/>
      <c r="T164" s="579"/>
      <c r="U164" s="224"/>
    </row>
    <row r="165" spans="1:102" ht="18.75" customHeight="1">
      <c r="A165" s="353" t="s">
        <v>361</v>
      </c>
      <c r="B165" s="355" t="s">
        <v>362</v>
      </c>
      <c r="C165" s="356"/>
      <c r="D165" s="357"/>
      <c r="E165" s="361" t="s">
        <v>363</v>
      </c>
      <c r="F165" s="362"/>
      <c r="G165" s="362"/>
      <c r="H165" s="362"/>
      <c r="I165" s="362"/>
      <c r="J165" s="362"/>
      <c r="K165" s="362"/>
      <c r="L165" s="362"/>
      <c r="M165" s="362"/>
      <c r="N165" s="362"/>
      <c r="O165" s="362"/>
      <c r="P165" s="362"/>
      <c r="Q165" s="362"/>
      <c r="R165" s="362"/>
    </row>
    <row r="166" spans="1:102" ht="18.75" customHeight="1">
      <c r="A166" s="354"/>
      <c r="B166" s="358"/>
      <c r="C166" s="359"/>
      <c r="D166" s="360"/>
      <c r="E166" s="363"/>
      <c r="F166" s="364"/>
      <c r="G166" s="364"/>
      <c r="H166" s="364"/>
      <c r="I166" s="364"/>
      <c r="J166" s="364"/>
      <c r="K166" s="364"/>
      <c r="L166" s="364"/>
      <c r="M166" s="364"/>
      <c r="N166" s="364"/>
      <c r="O166" s="364"/>
      <c r="P166" s="364"/>
      <c r="Q166" s="364"/>
      <c r="R166" s="364"/>
    </row>
    <row r="167" spans="1:102" ht="37.5" customHeight="1">
      <c r="A167" s="210"/>
      <c r="B167" s="344"/>
      <c r="C167" s="345"/>
      <c r="D167" s="55" t="s">
        <v>311</v>
      </c>
      <c r="E167" s="346"/>
      <c r="F167" s="347"/>
      <c r="G167" s="347"/>
      <c r="H167" s="347"/>
      <c r="I167" s="347"/>
      <c r="J167" s="347"/>
      <c r="K167" s="347"/>
      <c r="L167" s="347"/>
      <c r="M167" s="347"/>
      <c r="N167" s="347"/>
      <c r="O167" s="347"/>
      <c r="P167" s="347"/>
      <c r="Q167" s="347"/>
      <c r="R167" s="345"/>
    </row>
    <row r="168" spans="1:102" ht="4.5" customHeight="1">
      <c r="A168" s="212"/>
      <c r="B168" s="212"/>
      <c r="C168" s="212"/>
      <c r="D168" s="212"/>
      <c r="E168" s="126"/>
      <c r="F168" s="126"/>
      <c r="G168" s="126"/>
      <c r="H168" s="126"/>
      <c r="I168" s="126"/>
      <c r="J168" s="126"/>
      <c r="K168" s="126"/>
      <c r="L168" s="126"/>
      <c r="M168" s="126"/>
      <c r="N168" s="126"/>
      <c r="O168" s="126"/>
      <c r="P168" s="126"/>
      <c r="Q168" s="126"/>
      <c r="R168" s="126"/>
    </row>
    <row r="169" spans="1:102" ht="33.75" customHeight="1">
      <c r="A169" s="56" t="s">
        <v>364</v>
      </c>
      <c r="B169" s="57"/>
      <c r="C169" s="57"/>
      <c r="D169" s="57"/>
      <c r="E169" s="57"/>
      <c r="F169" s="57"/>
      <c r="G169" s="57"/>
      <c r="H169" s="57"/>
      <c r="I169" s="57"/>
      <c r="J169" s="57"/>
      <c r="K169" s="57"/>
      <c r="L169" s="58"/>
      <c r="M169" s="58"/>
      <c r="N169" s="58"/>
      <c r="O169" s="58"/>
    </row>
    <row r="170" spans="1:102" ht="33.75" customHeight="1">
      <c r="A170" s="334" t="s">
        <v>365</v>
      </c>
      <c r="B170" s="334"/>
      <c r="C170" s="334"/>
      <c r="D170" s="334"/>
      <c r="E170" s="334"/>
      <c r="F170" s="334"/>
      <c r="G170" s="334"/>
      <c r="H170" s="334"/>
      <c r="I170" s="334"/>
      <c r="J170" s="334"/>
      <c r="K170" s="334"/>
      <c r="L170" s="334"/>
      <c r="M170" s="334"/>
      <c r="N170" s="334"/>
    </row>
    <row r="171" spans="1:102" ht="60" customHeight="1">
      <c r="A171" s="335" t="s">
        <v>366</v>
      </c>
      <c r="B171" s="336"/>
      <c r="C171" s="336"/>
      <c r="D171" s="336"/>
      <c r="E171" s="336"/>
      <c r="F171" s="336"/>
      <c r="G171" s="336"/>
      <c r="H171" s="336"/>
      <c r="I171" s="336"/>
      <c r="J171" s="336"/>
      <c r="K171" s="337"/>
      <c r="L171" s="338"/>
      <c r="M171" s="339"/>
      <c r="N171" s="340"/>
    </row>
    <row r="172" spans="1:102" ht="50.1" customHeight="1">
      <c r="A172" s="335" t="s">
        <v>367</v>
      </c>
      <c r="B172" s="336"/>
      <c r="C172" s="336"/>
      <c r="D172" s="336"/>
      <c r="E172" s="336"/>
      <c r="F172" s="336"/>
      <c r="G172" s="336"/>
      <c r="H172" s="336"/>
      <c r="I172" s="336"/>
      <c r="J172" s="336"/>
      <c r="K172" s="337"/>
      <c r="L172" s="338"/>
      <c r="M172" s="339"/>
      <c r="N172" s="340"/>
      <c r="S172" s="127"/>
      <c r="CP172" s="39" t="s">
        <v>368</v>
      </c>
      <c r="CX172" s="39" t="s">
        <v>369</v>
      </c>
    </row>
    <row r="173" spans="1:102" ht="50.1" customHeight="1">
      <c r="A173" s="335" t="s">
        <v>370</v>
      </c>
      <c r="B173" s="336"/>
      <c r="C173" s="336"/>
      <c r="D173" s="336"/>
      <c r="E173" s="336"/>
      <c r="F173" s="336"/>
      <c r="G173" s="336"/>
      <c r="H173" s="336"/>
      <c r="I173" s="336"/>
      <c r="J173" s="336"/>
      <c r="K173" s="337"/>
      <c r="L173" s="338"/>
      <c r="M173" s="339"/>
      <c r="N173" s="340"/>
      <c r="CP173" s="39" t="s">
        <v>368</v>
      </c>
      <c r="CX173" s="39" t="s">
        <v>369</v>
      </c>
    </row>
    <row r="174" spans="1:102" ht="50.1" customHeight="1">
      <c r="A174" s="335" t="s">
        <v>371</v>
      </c>
      <c r="B174" s="336"/>
      <c r="C174" s="336"/>
      <c r="D174" s="336"/>
      <c r="E174" s="336"/>
      <c r="F174" s="336"/>
      <c r="G174" s="336"/>
      <c r="H174" s="336"/>
      <c r="I174" s="336"/>
      <c r="J174" s="336"/>
      <c r="K174" s="337"/>
      <c r="L174" s="338"/>
      <c r="M174" s="339"/>
      <c r="N174" s="340"/>
      <c r="CP174" s="39" t="s">
        <v>368</v>
      </c>
      <c r="CX174" s="39" t="s">
        <v>369</v>
      </c>
    </row>
    <row r="175" spans="1:102" s="3" customFormat="1" ht="50.1" customHeight="1">
      <c r="A175" s="335" t="s">
        <v>372</v>
      </c>
      <c r="B175" s="336"/>
      <c r="C175" s="336"/>
      <c r="D175" s="336"/>
      <c r="E175" s="336"/>
      <c r="F175" s="336"/>
      <c r="G175" s="336"/>
      <c r="H175" s="336"/>
      <c r="I175" s="336"/>
      <c r="J175" s="336"/>
      <c r="K175" s="337"/>
      <c r="L175" s="338"/>
      <c r="M175" s="339"/>
      <c r="N175" s="340"/>
      <c r="O175" s="26"/>
      <c r="P175" s="26"/>
      <c r="Q175" s="26"/>
      <c r="CP175" s="3" t="s">
        <v>368</v>
      </c>
      <c r="CX175" s="3" t="s">
        <v>369</v>
      </c>
    </row>
    <row r="176" spans="1:102" s="3" customFormat="1">
      <c r="A176" s="334" t="s">
        <v>373</v>
      </c>
      <c r="B176" s="334"/>
      <c r="C176" s="334"/>
      <c r="D176" s="334"/>
      <c r="E176" s="334"/>
      <c r="L176" s="26"/>
      <c r="M176" s="26"/>
      <c r="N176" s="26"/>
      <c r="O176" s="26"/>
      <c r="P176" s="26"/>
      <c r="Q176" s="26"/>
    </row>
    <row r="177" spans="1:25" s="3" customFormat="1">
      <c r="A177" s="334"/>
      <c r="B177" s="334"/>
      <c r="C177" s="334"/>
      <c r="D177" s="334"/>
      <c r="E177" s="334"/>
      <c r="L177" s="26"/>
      <c r="M177" s="26"/>
      <c r="N177" s="26"/>
      <c r="O177" s="26"/>
      <c r="P177" s="26"/>
      <c r="Q177" s="26"/>
    </row>
    <row r="178" spans="1:25" s="3" customFormat="1">
      <c r="A178" s="3" t="s">
        <v>374</v>
      </c>
      <c r="L178" s="26"/>
      <c r="M178" s="26"/>
      <c r="N178" s="26"/>
      <c r="O178" s="26"/>
      <c r="P178" s="26"/>
      <c r="Q178" s="26"/>
    </row>
    <row r="179" spans="1:25" s="3" customFormat="1">
      <c r="A179" s="3" t="s">
        <v>375</v>
      </c>
      <c r="L179" s="26"/>
      <c r="M179" s="26"/>
      <c r="N179" s="26"/>
      <c r="O179" s="26"/>
      <c r="P179" s="26"/>
      <c r="Q179" s="26"/>
    </row>
    <row r="180" spans="1:25" s="3" customFormat="1">
      <c r="L180" s="26"/>
      <c r="M180" s="26"/>
      <c r="N180" s="26"/>
      <c r="O180" s="26"/>
      <c r="P180" s="26"/>
      <c r="Q180" s="26"/>
    </row>
    <row r="181" spans="1:25" s="3" customFormat="1" ht="11.25" customHeight="1">
      <c r="A181" s="341" t="s">
        <v>376</v>
      </c>
      <c r="B181" s="342"/>
      <c r="C181" s="342"/>
      <c r="D181" s="342"/>
      <c r="E181" s="343"/>
      <c r="L181" s="26"/>
      <c r="M181" s="26"/>
      <c r="N181" s="26"/>
      <c r="O181" s="26"/>
      <c r="P181" s="26"/>
      <c r="Q181" s="26"/>
    </row>
    <row r="182" spans="1:25" s="3" customFormat="1">
      <c r="A182" s="309"/>
      <c r="B182" s="310"/>
      <c r="C182" s="310"/>
      <c r="D182" s="310"/>
      <c r="E182" s="311"/>
      <c r="L182" s="26"/>
      <c r="M182" s="26"/>
      <c r="N182" s="26"/>
      <c r="O182" s="26"/>
      <c r="P182" s="26"/>
      <c r="Q182" s="26"/>
    </row>
    <row r="183" spans="1:25" s="3" customFormat="1" ht="12" customHeight="1">
      <c r="A183" s="312"/>
      <c r="B183" s="313"/>
      <c r="C183" s="313"/>
      <c r="D183" s="313"/>
      <c r="E183" s="314"/>
      <c r="L183" s="26"/>
      <c r="M183" s="241" t="s">
        <v>377</v>
      </c>
      <c r="N183" s="242"/>
      <c r="O183" s="242"/>
      <c r="P183" s="242"/>
      <c r="Q183" s="242"/>
      <c r="R183" s="242"/>
      <c r="S183" s="242"/>
      <c r="T183" s="242"/>
      <c r="U183" s="242"/>
      <c r="V183" s="242"/>
      <c r="W183" s="242"/>
      <c r="X183" s="242"/>
      <c r="Y183" s="242"/>
    </row>
    <row r="184" spans="1:25" s="3" customFormat="1" ht="12" customHeight="1">
      <c r="A184" s="195"/>
      <c r="L184" s="26"/>
      <c r="M184" s="242"/>
      <c r="N184" s="242"/>
      <c r="O184" s="242"/>
      <c r="P184" s="242"/>
      <c r="Q184" s="242"/>
      <c r="R184" s="242"/>
      <c r="S184" s="242"/>
      <c r="T184" s="242"/>
      <c r="U184" s="242"/>
      <c r="V184" s="242"/>
      <c r="W184" s="242"/>
      <c r="X184" s="242"/>
      <c r="Y184" s="242"/>
    </row>
    <row r="185" spans="1:25" s="3" customFormat="1" ht="12" customHeight="1">
      <c r="A185" s="308" t="s">
        <v>378</v>
      </c>
      <c r="B185" s="308"/>
      <c r="C185" s="308"/>
      <c r="D185" s="308"/>
      <c r="E185" s="308"/>
      <c r="F185" s="308"/>
      <c r="G185" s="309"/>
      <c r="H185" s="310"/>
      <c r="I185" s="311"/>
      <c r="J185" s="315" t="s">
        <v>311</v>
      </c>
      <c r="L185" s="26"/>
      <c r="M185" s="242"/>
      <c r="N185" s="242"/>
      <c r="O185" s="242"/>
      <c r="P185" s="242"/>
      <c r="Q185" s="242"/>
      <c r="R185" s="242"/>
      <c r="S185" s="242"/>
      <c r="T185" s="242"/>
      <c r="U185" s="242"/>
      <c r="V185" s="242"/>
      <c r="W185" s="242"/>
      <c r="X185" s="242"/>
      <c r="Y185" s="242"/>
    </row>
    <row r="186" spans="1:25" s="3" customFormat="1" ht="12" customHeight="1">
      <c r="A186" s="308"/>
      <c r="B186" s="308"/>
      <c r="C186" s="308"/>
      <c r="D186" s="308"/>
      <c r="E186" s="308"/>
      <c r="F186" s="308"/>
      <c r="G186" s="312"/>
      <c r="H186" s="313"/>
      <c r="I186" s="314"/>
      <c r="J186" s="316"/>
      <c r="L186" s="26"/>
      <c r="M186" s="242"/>
      <c r="N186" s="242"/>
      <c r="O186" s="242"/>
      <c r="P186" s="242"/>
      <c r="Q186" s="242"/>
      <c r="R186" s="242"/>
      <c r="S186" s="242"/>
      <c r="T186" s="242"/>
      <c r="U186" s="242"/>
      <c r="V186" s="242"/>
      <c r="W186" s="242"/>
      <c r="X186" s="242"/>
      <c r="Y186" s="242"/>
    </row>
    <row r="187" spans="1:25" s="3" customFormat="1" ht="12" customHeight="1">
      <c r="A187" s="331" t="s">
        <v>379</v>
      </c>
      <c r="B187" s="331"/>
      <c r="C187" s="331"/>
      <c r="D187" s="331"/>
      <c r="E187" s="331"/>
      <c r="F187" s="331"/>
      <c r="G187" s="309"/>
      <c r="H187" s="310"/>
      <c r="I187" s="311"/>
      <c r="J187" s="315" t="s">
        <v>311</v>
      </c>
      <c r="L187" s="26"/>
      <c r="M187" s="242"/>
      <c r="N187" s="242"/>
      <c r="O187" s="242"/>
      <c r="P187" s="242"/>
      <c r="Q187" s="242"/>
      <c r="R187" s="242"/>
      <c r="S187" s="242"/>
      <c r="T187" s="242"/>
      <c r="U187" s="242"/>
      <c r="V187" s="242"/>
      <c r="W187" s="242"/>
      <c r="X187" s="242"/>
      <c r="Y187" s="242"/>
    </row>
    <row r="188" spans="1:25" s="3" customFormat="1" ht="12" customHeight="1">
      <c r="A188" s="331"/>
      <c r="B188" s="331"/>
      <c r="C188" s="331"/>
      <c r="D188" s="331"/>
      <c r="E188" s="331"/>
      <c r="F188" s="331"/>
      <c r="G188" s="312"/>
      <c r="H188" s="313"/>
      <c r="I188" s="314"/>
      <c r="J188" s="316"/>
      <c r="L188" s="26"/>
      <c r="M188" s="242"/>
      <c r="N188" s="242"/>
      <c r="O188" s="242"/>
      <c r="P188" s="242"/>
      <c r="Q188" s="242"/>
      <c r="R188" s="242"/>
      <c r="S188" s="242"/>
      <c r="T188" s="242"/>
      <c r="U188" s="242"/>
      <c r="V188" s="242"/>
      <c r="W188" s="242"/>
      <c r="X188" s="242"/>
      <c r="Y188" s="242"/>
    </row>
    <row r="189" spans="1:25" s="3" customFormat="1" ht="12" customHeight="1">
      <c r="A189" s="331" t="s">
        <v>380</v>
      </c>
      <c r="B189" s="331"/>
      <c r="C189" s="331"/>
      <c r="D189" s="331"/>
      <c r="E189" s="331"/>
      <c r="F189" s="331"/>
      <c r="G189" s="309"/>
      <c r="H189" s="310"/>
      <c r="I189" s="311"/>
      <c r="J189" s="315" t="s">
        <v>311</v>
      </c>
      <c r="L189" s="26"/>
      <c r="M189" s="242"/>
      <c r="N189" s="242"/>
      <c r="O189" s="242"/>
      <c r="P189" s="242"/>
      <c r="Q189" s="242"/>
      <c r="R189" s="242"/>
      <c r="S189" s="242"/>
      <c r="T189" s="242"/>
      <c r="U189" s="242"/>
      <c r="V189" s="242"/>
      <c r="W189" s="242"/>
      <c r="X189" s="242"/>
      <c r="Y189" s="242"/>
    </row>
    <row r="190" spans="1:25" s="3" customFormat="1" ht="12" customHeight="1">
      <c r="A190" s="331"/>
      <c r="B190" s="331"/>
      <c r="C190" s="331"/>
      <c r="D190" s="331"/>
      <c r="E190" s="331"/>
      <c r="F190" s="331"/>
      <c r="G190" s="312"/>
      <c r="H190" s="313"/>
      <c r="I190" s="314"/>
      <c r="J190" s="316"/>
      <c r="L190" s="26"/>
      <c r="M190" s="242"/>
      <c r="N190" s="242"/>
      <c r="O190" s="242"/>
      <c r="P190" s="242"/>
      <c r="Q190" s="242"/>
      <c r="R190" s="242"/>
      <c r="S190" s="242"/>
      <c r="T190" s="242"/>
      <c r="U190" s="242"/>
      <c r="V190" s="242"/>
      <c r="W190" s="242"/>
      <c r="X190" s="242"/>
      <c r="Y190" s="242"/>
    </row>
    <row r="191" spans="1:25" s="3" customFormat="1" ht="12" customHeight="1">
      <c r="A191" s="308" t="s">
        <v>381</v>
      </c>
      <c r="B191" s="308"/>
      <c r="C191" s="308"/>
      <c r="D191" s="308"/>
      <c r="E191" s="308"/>
      <c r="F191" s="308"/>
      <c r="G191" s="309"/>
      <c r="H191" s="310"/>
      <c r="I191" s="311"/>
      <c r="J191" s="315" t="s">
        <v>311</v>
      </c>
      <c r="L191" s="26"/>
      <c r="M191" s="242"/>
      <c r="N191" s="242"/>
      <c r="O191" s="242"/>
      <c r="P191" s="242"/>
      <c r="Q191" s="242"/>
      <c r="R191" s="242"/>
      <c r="S191" s="242"/>
      <c r="T191" s="242"/>
      <c r="U191" s="242"/>
      <c r="V191" s="242"/>
      <c r="W191" s="242"/>
      <c r="X191" s="242"/>
      <c r="Y191" s="242"/>
    </row>
    <row r="192" spans="1:25" s="3" customFormat="1" ht="12" customHeight="1">
      <c r="A192" s="308"/>
      <c r="B192" s="308"/>
      <c r="C192" s="308"/>
      <c r="D192" s="308"/>
      <c r="E192" s="308"/>
      <c r="F192" s="308"/>
      <c r="G192" s="312"/>
      <c r="H192" s="313"/>
      <c r="I192" s="314"/>
      <c r="J192" s="316"/>
      <c r="L192" s="26"/>
      <c r="M192" s="242"/>
      <c r="N192" s="242"/>
      <c r="O192" s="242"/>
      <c r="P192" s="242"/>
      <c r="Q192" s="242"/>
      <c r="R192" s="242"/>
      <c r="S192" s="242"/>
      <c r="T192" s="242"/>
      <c r="U192" s="242"/>
      <c r="V192" s="242"/>
      <c r="W192" s="242"/>
      <c r="X192" s="242"/>
      <c r="Y192" s="242"/>
    </row>
    <row r="193" spans="1:25" s="3" customFormat="1" ht="12" customHeight="1">
      <c r="A193" s="308" t="s">
        <v>382</v>
      </c>
      <c r="B193" s="308"/>
      <c r="C193" s="308"/>
      <c r="D193" s="308"/>
      <c r="E193" s="308"/>
      <c r="F193" s="308"/>
      <c r="G193" s="309"/>
      <c r="H193" s="310"/>
      <c r="I193" s="311"/>
      <c r="J193" s="315" t="s">
        <v>311</v>
      </c>
      <c r="K193" s="196"/>
      <c r="L193" s="196"/>
      <c r="M193" s="242"/>
      <c r="N193" s="242"/>
      <c r="O193" s="242"/>
      <c r="P193" s="242"/>
      <c r="Q193" s="242"/>
      <c r="R193" s="242"/>
      <c r="S193" s="242"/>
      <c r="T193" s="242"/>
      <c r="U193" s="242"/>
      <c r="V193" s="242"/>
      <c r="W193" s="242"/>
      <c r="X193" s="242"/>
      <c r="Y193" s="242"/>
    </row>
    <row r="194" spans="1:25" s="3" customFormat="1" ht="12" customHeight="1">
      <c r="A194" s="308"/>
      <c r="B194" s="308"/>
      <c r="C194" s="308"/>
      <c r="D194" s="308"/>
      <c r="E194" s="308"/>
      <c r="F194" s="308"/>
      <c r="G194" s="312"/>
      <c r="H194" s="313"/>
      <c r="I194" s="314"/>
      <c r="J194" s="316"/>
      <c r="K194" s="332" t="s">
        <v>383</v>
      </c>
      <c r="L194" s="333"/>
      <c r="M194" s="333"/>
      <c r="N194" s="333"/>
      <c r="O194" s="333"/>
      <c r="P194" s="333"/>
      <c r="Q194" s="180"/>
      <c r="R194" s="180"/>
      <c r="S194" s="180"/>
      <c r="T194" s="180"/>
      <c r="U194" s="180"/>
      <c r="V194" s="180"/>
      <c r="W194" s="180"/>
      <c r="X194" s="180"/>
    </row>
    <row r="195" spans="1:25" s="3" customFormat="1" ht="12" customHeight="1">
      <c r="A195" s="308" t="s">
        <v>384</v>
      </c>
      <c r="B195" s="308"/>
      <c r="C195" s="308"/>
      <c r="D195" s="308"/>
      <c r="E195" s="308"/>
      <c r="F195" s="308"/>
      <c r="G195" s="309"/>
      <c r="H195" s="310"/>
      <c r="I195" s="311"/>
      <c r="J195" s="315" t="s">
        <v>311</v>
      </c>
      <c r="K195" s="332"/>
      <c r="L195" s="333"/>
      <c r="M195" s="333"/>
      <c r="N195" s="333"/>
      <c r="O195" s="333"/>
      <c r="P195" s="333"/>
      <c r="Q195" s="26"/>
    </row>
    <row r="196" spans="1:25" s="3" customFormat="1" ht="12" customHeight="1">
      <c r="A196" s="308"/>
      <c r="B196" s="308"/>
      <c r="C196" s="308"/>
      <c r="D196" s="308"/>
      <c r="E196" s="308"/>
      <c r="F196" s="308"/>
      <c r="G196" s="312"/>
      <c r="H196" s="313"/>
      <c r="I196" s="314"/>
      <c r="J196" s="316"/>
      <c r="K196" s="196"/>
      <c r="L196" s="196"/>
      <c r="M196" s="196"/>
      <c r="N196" s="196"/>
      <c r="O196" s="196"/>
      <c r="P196" s="26"/>
      <c r="Q196" s="26"/>
    </row>
    <row r="197" spans="1:25" s="3" customFormat="1">
      <c r="A197" s="308" t="s">
        <v>385</v>
      </c>
      <c r="B197" s="308"/>
      <c r="C197" s="308"/>
      <c r="D197" s="308"/>
      <c r="E197" s="308"/>
      <c r="F197" s="308"/>
      <c r="G197" s="309"/>
      <c r="H197" s="310"/>
      <c r="I197" s="311"/>
      <c r="J197" s="315" t="s">
        <v>311</v>
      </c>
      <c r="L197" s="26"/>
      <c r="M197" s="26"/>
      <c r="N197" s="26"/>
      <c r="O197" s="26"/>
      <c r="P197" s="26"/>
      <c r="Q197" s="26"/>
    </row>
    <row r="198" spans="1:25" s="3" customFormat="1">
      <c r="A198" s="308"/>
      <c r="B198" s="308"/>
      <c r="C198" s="308"/>
      <c r="D198" s="308"/>
      <c r="E198" s="308"/>
      <c r="F198" s="308"/>
      <c r="G198" s="312"/>
      <c r="H198" s="313"/>
      <c r="I198" s="314"/>
      <c r="J198" s="316"/>
      <c r="L198" s="26"/>
      <c r="M198" s="26"/>
      <c r="N198" s="26"/>
      <c r="O198" s="26"/>
      <c r="P198" s="26"/>
      <c r="Q198" s="26"/>
    </row>
    <row r="199" spans="1:25">
      <c r="A199" s="257" t="s">
        <v>386</v>
      </c>
      <c r="B199" s="257"/>
      <c r="C199" s="257"/>
      <c r="D199" s="257"/>
      <c r="E199" s="257"/>
      <c r="F199" s="257"/>
      <c r="G199" s="317" t="str">
        <f>IF(G193="","自動で入力されます",(G191+G193)/G187*100)</f>
        <v>自動で入力されます</v>
      </c>
      <c r="H199" s="318"/>
      <c r="I199" s="319"/>
      <c r="J199" s="323" t="s">
        <v>387</v>
      </c>
    </row>
    <row r="200" spans="1:25">
      <c r="A200" s="257"/>
      <c r="B200" s="257"/>
      <c r="C200" s="257"/>
      <c r="D200" s="257"/>
      <c r="E200" s="257"/>
      <c r="F200" s="257"/>
      <c r="G200" s="320"/>
      <c r="H200" s="321"/>
      <c r="I200" s="322"/>
      <c r="J200" s="324"/>
    </row>
    <row r="201" spans="1:25">
      <c r="A201" s="257" t="s">
        <v>388</v>
      </c>
      <c r="B201" s="257"/>
      <c r="C201" s="257"/>
      <c r="D201" s="257"/>
      <c r="E201" s="257"/>
      <c r="F201" s="257"/>
      <c r="G201" s="325" t="str">
        <f>IF(G189="","自動で入力されます",(G195+G197)/G189*100)</f>
        <v>自動で入力されます</v>
      </c>
      <c r="H201" s="326"/>
      <c r="I201" s="327"/>
      <c r="J201" s="323" t="s">
        <v>387</v>
      </c>
    </row>
    <row r="202" spans="1:25">
      <c r="A202" s="257"/>
      <c r="B202" s="257"/>
      <c r="C202" s="257"/>
      <c r="D202" s="257"/>
      <c r="E202" s="257"/>
      <c r="F202" s="257"/>
      <c r="G202" s="328"/>
      <c r="H202" s="329"/>
      <c r="I202" s="330"/>
      <c r="J202" s="324"/>
    </row>
    <row r="203" spans="1:25">
      <c r="A203" s="68"/>
    </row>
    <row r="204" spans="1:25">
      <c r="A204" s="68"/>
    </row>
    <row r="205" spans="1:25">
      <c r="A205" s="273" t="s">
        <v>389</v>
      </c>
      <c r="B205" s="273"/>
      <c r="C205" s="273"/>
      <c r="D205" s="273"/>
      <c r="E205" s="273"/>
      <c r="F205" s="273"/>
      <c r="G205" s="273"/>
    </row>
    <row r="206" spans="1:25">
      <c r="A206" s="273"/>
      <c r="B206" s="273"/>
      <c r="C206" s="273"/>
      <c r="D206" s="273"/>
      <c r="E206" s="273"/>
      <c r="F206" s="273"/>
      <c r="G206" s="273"/>
    </row>
    <row r="207" spans="1:25" ht="12" customHeight="1">
      <c r="A207" s="300" t="s">
        <v>390</v>
      </c>
      <c r="B207" s="300"/>
      <c r="C207" s="300"/>
      <c r="D207" s="300"/>
    </row>
    <row r="208" spans="1:25" ht="12" customHeight="1">
      <c r="A208" s="300"/>
      <c r="B208" s="300"/>
      <c r="C208" s="300"/>
      <c r="D208" s="300"/>
    </row>
    <row r="209" spans="1:19" ht="20.100000000000001" customHeight="1">
      <c r="A209" s="257" t="s">
        <v>391</v>
      </c>
      <c r="B209" s="257"/>
      <c r="C209" s="257"/>
      <c r="D209" s="257"/>
      <c r="E209" s="297"/>
      <c r="F209" s="278"/>
      <c r="G209" s="278"/>
      <c r="H209" s="278"/>
      <c r="I209" s="278"/>
      <c r="J209" s="278"/>
      <c r="K209" s="278"/>
      <c r="L209" s="278"/>
      <c r="M209" s="278"/>
      <c r="N209" s="278"/>
      <c r="O209" s="278"/>
      <c r="P209" s="278"/>
      <c r="Q209" s="278"/>
      <c r="R209" s="278"/>
      <c r="S209" s="279"/>
    </row>
    <row r="210" spans="1:19" ht="20.100000000000001" customHeight="1">
      <c r="A210" s="257"/>
      <c r="B210" s="257"/>
      <c r="C210" s="257"/>
      <c r="D210" s="257"/>
      <c r="E210" s="298"/>
      <c r="F210" s="282"/>
      <c r="G210" s="282"/>
      <c r="H210" s="282"/>
      <c r="I210" s="282"/>
      <c r="J210" s="282"/>
      <c r="K210" s="282"/>
      <c r="L210" s="282"/>
      <c r="M210" s="282"/>
      <c r="N210" s="282"/>
      <c r="O210" s="282"/>
      <c r="P210" s="282"/>
      <c r="Q210" s="282"/>
      <c r="R210" s="282"/>
      <c r="S210" s="283"/>
    </row>
    <row r="211" spans="1:19" ht="15" customHeight="1">
      <c r="A211" s="257" t="s">
        <v>392</v>
      </c>
      <c r="B211" s="257"/>
      <c r="C211" s="257"/>
      <c r="D211" s="307"/>
      <c r="E211" s="297"/>
      <c r="F211" s="278"/>
      <c r="G211" s="278"/>
      <c r="H211" s="278"/>
      <c r="I211" s="278"/>
      <c r="J211" s="278"/>
      <c r="K211" s="278"/>
      <c r="L211" s="278"/>
      <c r="M211" s="278"/>
      <c r="N211" s="278"/>
      <c r="O211" s="278"/>
      <c r="P211" s="278"/>
      <c r="Q211" s="278"/>
      <c r="R211" s="278"/>
      <c r="S211" s="279"/>
    </row>
    <row r="212" spans="1:19" ht="15" customHeight="1">
      <c r="A212" s="257"/>
      <c r="B212" s="257"/>
      <c r="C212" s="257"/>
      <c r="D212" s="307"/>
      <c r="E212" s="298"/>
      <c r="F212" s="282"/>
      <c r="G212" s="282"/>
      <c r="H212" s="282"/>
      <c r="I212" s="282"/>
      <c r="J212" s="282"/>
      <c r="K212" s="282"/>
      <c r="L212" s="282"/>
      <c r="M212" s="282"/>
      <c r="N212" s="282"/>
      <c r="O212" s="282"/>
      <c r="P212" s="282"/>
      <c r="Q212" s="282"/>
      <c r="R212" s="282"/>
      <c r="S212" s="283"/>
    </row>
    <row r="213" spans="1:19" ht="15" customHeight="1">
      <c r="A213" s="259" t="s">
        <v>393</v>
      </c>
      <c r="B213" s="259"/>
      <c r="C213" s="259"/>
      <c r="D213" s="296"/>
      <c r="E213" s="297"/>
      <c r="F213" s="278"/>
      <c r="G213" s="278"/>
      <c r="H213" s="278"/>
      <c r="I213" s="278"/>
      <c r="J213" s="278"/>
      <c r="K213" s="278"/>
      <c r="L213" s="278"/>
      <c r="M213" s="278"/>
      <c r="N213" s="278"/>
      <c r="O213" s="278"/>
      <c r="P213" s="278"/>
      <c r="Q213" s="278"/>
      <c r="R213" s="278"/>
      <c r="S213" s="279"/>
    </row>
    <row r="214" spans="1:19" ht="15" customHeight="1">
      <c r="A214" s="259"/>
      <c r="B214" s="259"/>
      <c r="C214" s="259"/>
      <c r="D214" s="296"/>
      <c r="E214" s="298"/>
      <c r="F214" s="282"/>
      <c r="G214" s="282"/>
      <c r="H214" s="282"/>
      <c r="I214" s="282"/>
      <c r="J214" s="282"/>
      <c r="K214" s="282"/>
      <c r="L214" s="282"/>
      <c r="M214" s="282"/>
      <c r="N214" s="282"/>
      <c r="O214" s="282"/>
      <c r="P214" s="282"/>
      <c r="Q214" s="282"/>
      <c r="R214" s="282"/>
      <c r="S214" s="283"/>
    </row>
    <row r="215" spans="1:19" ht="15" customHeight="1">
      <c r="A215" s="259" t="s">
        <v>394</v>
      </c>
      <c r="B215" s="259"/>
      <c r="C215" s="259"/>
      <c r="D215" s="296"/>
      <c r="E215" s="297"/>
      <c r="F215" s="278"/>
      <c r="G215" s="278"/>
      <c r="H215" s="278"/>
      <c r="I215" s="278"/>
      <c r="J215" s="278"/>
      <c r="K215" s="278"/>
      <c r="L215" s="278"/>
      <c r="M215" s="278"/>
      <c r="N215" s="278"/>
      <c r="O215" s="278"/>
      <c r="P215" s="278"/>
      <c r="Q215" s="278"/>
      <c r="R215" s="278"/>
      <c r="S215" s="279"/>
    </row>
    <row r="216" spans="1:19" ht="15" customHeight="1">
      <c r="A216" s="259"/>
      <c r="B216" s="259"/>
      <c r="C216" s="259"/>
      <c r="D216" s="296"/>
      <c r="E216" s="298"/>
      <c r="F216" s="282"/>
      <c r="G216" s="282"/>
      <c r="H216" s="282"/>
      <c r="I216" s="282"/>
      <c r="J216" s="282"/>
      <c r="K216" s="282"/>
      <c r="L216" s="282"/>
      <c r="M216" s="282"/>
      <c r="N216" s="282"/>
      <c r="O216" s="282"/>
      <c r="P216" s="282"/>
      <c r="Q216" s="282"/>
      <c r="R216" s="282"/>
      <c r="S216" s="283"/>
    </row>
    <row r="217" spans="1:19" ht="15" customHeight="1">
      <c r="A217" s="259" t="s">
        <v>395</v>
      </c>
      <c r="B217" s="259"/>
      <c r="C217" s="259"/>
      <c r="D217" s="296"/>
      <c r="E217" s="297"/>
      <c r="F217" s="278"/>
      <c r="G217" s="278"/>
      <c r="H217" s="278"/>
      <c r="I217" s="278"/>
      <c r="J217" s="278"/>
      <c r="K217" s="278"/>
      <c r="L217" s="278"/>
      <c r="M217" s="278"/>
      <c r="N217" s="278"/>
      <c r="O217" s="278"/>
      <c r="P217" s="278"/>
      <c r="Q217" s="278"/>
      <c r="R217" s="278"/>
      <c r="S217" s="279"/>
    </row>
    <row r="218" spans="1:19" ht="15" customHeight="1">
      <c r="A218" s="259"/>
      <c r="B218" s="259"/>
      <c r="C218" s="259"/>
      <c r="D218" s="296"/>
      <c r="E218" s="298"/>
      <c r="F218" s="282"/>
      <c r="G218" s="282"/>
      <c r="H218" s="282"/>
      <c r="I218" s="282"/>
      <c r="J218" s="282"/>
      <c r="K218" s="282"/>
      <c r="L218" s="282"/>
      <c r="M218" s="282"/>
      <c r="N218" s="282"/>
      <c r="O218" s="282"/>
      <c r="P218" s="282"/>
      <c r="Q218" s="282"/>
      <c r="R218" s="282"/>
      <c r="S218" s="283"/>
    </row>
    <row r="219" spans="1:19" ht="15" customHeight="1">
      <c r="A219" s="259" t="s">
        <v>396</v>
      </c>
      <c r="B219" s="259"/>
      <c r="C219" s="259"/>
      <c r="D219" s="296"/>
      <c r="E219" s="297"/>
      <c r="F219" s="278"/>
      <c r="G219" s="278"/>
      <c r="H219" s="278"/>
      <c r="I219" s="278"/>
      <c r="J219" s="278"/>
      <c r="K219" s="278"/>
      <c r="L219" s="278"/>
      <c r="M219" s="278"/>
      <c r="N219" s="278"/>
      <c r="O219" s="278"/>
      <c r="P219" s="278"/>
      <c r="Q219" s="278"/>
      <c r="R219" s="278"/>
      <c r="S219" s="279"/>
    </row>
    <row r="220" spans="1:19" ht="15" customHeight="1">
      <c r="A220" s="259"/>
      <c r="B220" s="259"/>
      <c r="C220" s="259"/>
      <c r="D220" s="296"/>
      <c r="E220" s="298"/>
      <c r="F220" s="282"/>
      <c r="G220" s="282"/>
      <c r="H220" s="282"/>
      <c r="I220" s="282"/>
      <c r="J220" s="282"/>
      <c r="K220" s="282"/>
      <c r="L220" s="282"/>
      <c r="M220" s="282"/>
      <c r="N220" s="282"/>
      <c r="O220" s="282"/>
      <c r="P220" s="282"/>
      <c r="Q220" s="282"/>
      <c r="R220" s="282"/>
      <c r="S220" s="283"/>
    </row>
    <row r="221" spans="1:19" ht="15" customHeight="1">
      <c r="A221" s="259" t="s">
        <v>397</v>
      </c>
      <c r="B221" s="259"/>
      <c r="C221" s="259"/>
      <c r="D221" s="296"/>
      <c r="E221" s="297"/>
      <c r="F221" s="278"/>
      <c r="G221" s="278"/>
      <c r="H221" s="278"/>
      <c r="I221" s="278"/>
      <c r="J221" s="278"/>
      <c r="K221" s="278"/>
      <c r="L221" s="278"/>
      <c r="M221" s="278"/>
      <c r="N221" s="278"/>
      <c r="O221" s="278"/>
      <c r="P221" s="278"/>
      <c r="Q221" s="278"/>
      <c r="R221" s="278"/>
      <c r="S221" s="279"/>
    </row>
    <row r="222" spans="1:19" ht="15" customHeight="1">
      <c r="A222" s="259"/>
      <c r="B222" s="259"/>
      <c r="C222" s="259"/>
      <c r="D222" s="296"/>
      <c r="E222" s="298"/>
      <c r="F222" s="282"/>
      <c r="G222" s="282"/>
      <c r="H222" s="282"/>
      <c r="I222" s="282"/>
      <c r="J222" s="282"/>
      <c r="K222" s="282"/>
      <c r="L222" s="282"/>
      <c r="M222" s="282"/>
      <c r="N222" s="282"/>
      <c r="O222" s="282"/>
      <c r="P222" s="282"/>
      <c r="Q222" s="282"/>
      <c r="R222" s="282"/>
      <c r="S222" s="283"/>
    </row>
    <row r="223" spans="1:19" ht="15" customHeight="1">
      <c r="A223" s="259" t="s">
        <v>398</v>
      </c>
      <c r="B223" s="259"/>
      <c r="C223" s="259"/>
      <c r="D223" s="296"/>
      <c r="E223" s="297"/>
      <c r="F223" s="278"/>
      <c r="G223" s="278"/>
      <c r="H223" s="278"/>
      <c r="I223" s="278"/>
      <c r="J223" s="278"/>
      <c r="K223" s="278"/>
      <c r="L223" s="278"/>
      <c r="M223" s="278"/>
      <c r="N223" s="278"/>
      <c r="O223" s="278"/>
      <c r="P223" s="278"/>
      <c r="Q223" s="278"/>
      <c r="R223" s="278"/>
      <c r="S223" s="279"/>
    </row>
    <row r="224" spans="1:19" ht="15" customHeight="1">
      <c r="A224" s="259"/>
      <c r="B224" s="259"/>
      <c r="C224" s="259"/>
      <c r="D224" s="296"/>
      <c r="E224" s="298"/>
      <c r="F224" s="282"/>
      <c r="G224" s="282"/>
      <c r="H224" s="282"/>
      <c r="I224" s="282"/>
      <c r="J224" s="282"/>
      <c r="K224" s="282"/>
      <c r="L224" s="282"/>
      <c r="M224" s="282"/>
      <c r="N224" s="282"/>
      <c r="O224" s="282"/>
      <c r="P224" s="282"/>
      <c r="Q224" s="282"/>
      <c r="R224" s="282"/>
      <c r="S224" s="283"/>
    </row>
    <row r="225" spans="1:132" ht="15" customHeight="1">
      <c r="A225" s="259" t="s">
        <v>399</v>
      </c>
      <c r="B225" s="259"/>
      <c r="C225" s="259"/>
      <c r="D225" s="296"/>
      <c r="E225" s="297"/>
      <c r="F225" s="278"/>
      <c r="G225" s="278"/>
      <c r="H225" s="278"/>
      <c r="I225" s="278"/>
      <c r="J225" s="278"/>
      <c r="K225" s="278"/>
      <c r="L225" s="278"/>
      <c r="M225" s="278"/>
      <c r="N225" s="278"/>
      <c r="O225" s="278"/>
      <c r="P225" s="278"/>
      <c r="Q225" s="278"/>
      <c r="R225" s="278"/>
      <c r="S225" s="279"/>
    </row>
    <row r="226" spans="1:132" ht="15" customHeight="1">
      <c r="A226" s="259"/>
      <c r="B226" s="259"/>
      <c r="C226" s="259"/>
      <c r="D226" s="296"/>
      <c r="E226" s="298"/>
      <c r="F226" s="282"/>
      <c r="G226" s="282"/>
      <c r="H226" s="282"/>
      <c r="I226" s="282"/>
      <c r="J226" s="282"/>
      <c r="K226" s="282"/>
      <c r="L226" s="282"/>
      <c r="M226" s="282"/>
      <c r="N226" s="282"/>
      <c r="O226" s="282"/>
      <c r="P226" s="282"/>
      <c r="Q226" s="282"/>
      <c r="R226" s="282"/>
      <c r="S226" s="283"/>
    </row>
    <row r="227" spans="1:132" s="284" customFormat="1" ht="15" customHeight="1">
      <c r="A227" s="284" t="s">
        <v>400</v>
      </c>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5"/>
      <c r="AY227" s="285"/>
      <c r="AZ227" s="285"/>
      <c r="BA227" s="285"/>
      <c r="BB227" s="285"/>
      <c r="BC227" s="285"/>
      <c r="BD227" s="285"/>
      <c r="BE227" s="285"/>
      <c r="BF227" s="285"/>
      <c r="BG227" s="285"/>
      <c r="BH227" s="285"/>
      <c r="BI227" s="285"/>
      <c r="BJ227" s="285"/>
      <c r="BK227" s="285"/>
      <c r="BL227" s="285"/>
      <c r="BM227" s="285"/>
      <c r="BN227" s="285"/>
      <c r="BO227" s="285"/>
      <c r="BP227" s="285"/>
      <c r="BQ227" s="285"/>
      <c r="BR227" s="285"/>
      <c r="BS227" s="285"/>
      <c r="BT227" s="285"/>
      <c r="BU227" s="285"/>
      <c r="BV227" s="285"/>
      <c r="BW227" s="285"/>
      <c r="BX227" s="285"/>
      <c r="BY227" s="285"/>
      <c r="BZ227" s="285"/>
      <c r="CA227" s="285"/>
      <c r="CB227" s="285"/>
      <c r="CC227" s="285"/>
      <c r="CD227" s="285"/>
      <c r="CE227" s="285"/>
      <c r="CF227" s="285"/>
      <c r="CG227" s="285"/>
      <c r="CH227" s="285"/>
      <c r="CI227" s="285"/>
      <c r="CJ227" s="285"/>
      <c r="CK227" s="285"/>
      <c r="CL227" s="285"/>
      <c r="CM227" s="285"/>
      <c r="CN227" s="285"/>
      <c r="CO227" s="285"/>
      <c r="CP227" s="285"/>
      <c r="CQ227" s="285"/>
      <c r="CR227" s="285"/>
      <c r="CS227" s="285"/>
      <c r="CT227" s="285"/>
      <c r="CU227" s="285"/>
      <c r="CV227" s="285"/>
      <c r="CW227" s="285"/>
      <c r="CX227" s="285"/>
      <c r="CY227" s="285"/>
      <c r="CZ227" s="285"/>
      <c r="DA227" s="285"/>
      <c r="DB227" s="285"/>
      <c r="DC227" s="285"/>
      <c r="DD227" s="285"/>
      <c r="DE227" s="285"/>
      <c r="DF227" s="285"/>
      <c r="DG227" s="285"/>
      <c r="DH227" s="285"/>
      <c r="DI227" s="285"/>
      <c r="DJ227" s="285"/>
      <c r="DK227" s="285"/>
      <c r="DL227" s="285"/>
      <c r="DM227" s="285"/>
      <c r="DN227" s="285"/>
      <c r="DO227" s="285"/>
      <c r="DP227" s="285"/>
      <c r="DQ227" s="285"/>
      <c r="DR227" s="285"/>
      <c r="DS227" s="285"/>
      <c r="DT227" s="285"/>
      <c r="DU227" s="285"/>
      <c r="DV227" s="285"/>
      <c r="DW227" s="285"/>
      <c r="DX227" s="285"/>
      <c r="DY227" s="285"/>
      <c r="DZ227" s="285"/>
      <c r="EA227" s="285"/>
      <c r="EB227" s="285"/>
    </row>
    <row r="228" spans="1:132" s="206" customFormat="1" ht="15" customHeight="1">
      <c r="A228" s="286" t="s">
        <v>401</v>
      </c>
      <c r="B228" s="287"/>
      <c r="C228" s="287"/>
      <c r="D228" s="287"/>
      <c r="E228" s="287"/>
      <c r="F228" s="287"/>
      <c r="G228" s="287"/>
      <c r="H228" s="287"/>
      <c r="I228" s="287"/>
      <c r="J228" s="287"/>
      <c r="K228" s="287"/>
      <c r="L228" s="287"/>
      <c r="M228" s="287"/>
      <c r="N228" s="287"/>
      <c r="O228" s="287"/>
      <c r="P228" s="287"/>
      <c r="Q228" s="287"/>
      <c r="R228" s="287"/>
      <c r="S228" s="287"/>
      <c r="AA228" s="39"/>
      <c r="AB228" s="39"/>
      <c r="AC228" s="39"/>
    </row>
    <row r="229" spans="1:132" s="206" customFormat="1" ht="15" customHeight="1">
      <c r="A229" s="286" t="s">
        <v>402</v>
      </c>
      <c r="B229" s="287"/>
      <c r="C229" s="287"/>
      <c r="D229" s="287"/>
      <c r="E229" s="287"/>
      <c r="F229" s="287"/>
      <c r="G229" s="287"/>
      <c r="H229" s="287"/>
      <c r="I229" s="287"/>
      <c r="J229" s="287"/>
      <c r="K229" s="287"/>
      <c r="L229" s="287"/>
      <c r="M229" s="287"/>
      <c r="N229" s="287"/>
      <c r="O229" s="287"/>
      <c r="P229" s="287"/>
      <c r="Q229" s="287"/>
      <c r="R229" s="287"/>
      <c r="S229" s="287"/>
      <c r="AA229" s="39"/>
      <c r="AB229" s="39"/>
      <c r="AC229" s="39"/>
    </row>
    <row r="230" spans="1:132" s="206" customFormat="1" ht="15" customHeight="1">
      <c r="A230" s="288" t="s">
        <v>403</v>
      </c>
      <c r="B230" s="288"/>
      <c r="C230" s="288"/>
      <c r="D230" s="288"/>
      <c r="E230" s="288"/>
      <c r="F230" s="288"/>
      <c r="AA230" s="39"/>
      <c r="AB230" s="39"/>
      <c r="AC230" s="39"/>
    </row>
    <row r="231" spans="1:132" s="206" customFormat="1" ht="15" customHeight="1">
      <c r="A231" s="289"/>
      <c r="B231" s="289"/>
      <c r="C231" s="289"/>
      <c r="D231" s="289"/>
      <c r="E231" s="289"/>
      <c r="F231" s="289"/>
      <c r="AA231" s="39"/>
      <c r="AB231" s="39"/>
      <c r="AC231" s="39"/>
    </row>
    <row r="232" spans="1:132" s="206" customFormat="1" ht="15" customHeight="1">
      <c r="A232" s="259" t="s">
        <v>404</v>
      </c>
      <c r="B232" s="259"/>
      <c r="C232" s="259"/>
      <c r="D232" s="259"/>
      <c r="E232" s="290" t="s">
        <v>405</v>
      </c>
      <c r="F232" s="290"/>
      <c r="G232" s="291"/>
      <c r="H232" s="291"/>
      <c r="I232" s="291"/>
      <c r="J232" s="291"/>
      <c r="K232" s="291"/>
      <c r="L232" s="291"/>
      <c r="M232" s="291"/>
      <c r="N232" s="267" t="s">
        <v>406</v>
      </c>
      <c r="O232" s="268"/>
      <c r="P232" s="268"/>
      <c r="Q232" s="268"/>
      <c r="R232" s="268"/>
      <c r="S232" s="269"/>
      <c r="AA232" s="39"/>
      <c r="AB232" s="39"/>
      <c r="AC232" s="39"/>
    </row>
    <row r="233" spans="1:132" s="206" customFormat="1" ht="15" customHeight="1">
      <c r="A233" s="259"/>
      <c r="B233" s="259"/>
      <c r="C233" s="259"/>
      <c r="D233" s="259"/>
      <c r="E233" s="292" t="s">
        <v>407</v>
      </c>
      <c r="F233" s="292"/>
      <c r="G233" s="293"/>
      <c r="H233" s="293"/>
      <c r="I233" s="293"/>
      <c r="J233" s="293"/>
      <c r="K233" s="293"/>
      <c r="L233" s="293"/>
      <c r="M233" s="293"/>
      <c r="N233" s="270"/>
      <c r="O233" s="271"/>
      <c r="P233" s="271"/>
      <c r="Q233" s="271"/>
      <c r="R233" s="271"/>
      <c r="S233" s="272"/>
      <c r="AA233" s="39"/>
      <c r="AB233" s="39"/>
      <c r="AC233" s="39"/>
    </row>
    <row r="234" spans="1:132" s="206" customFormat="1" ht="15" customHeight="1">
      <c r="A234" s="259"/>
      <c r="B234" s="259"/>
      <c r="C234" s="259"/>
      <c r="D234" s="259"/>
      <c r="E234" s="292"/>
      <c r="F234" s="292"/>
      <c r="G234" s="293"/>
      <c r="H234" s="293"/>
      <c r="I234" s="293"/>
      <c r="J234" s="293"/>
      <c r="K234" s="293"/>
      <c r="L234" s="293"/>
      <c r="M234" s="293"/>
      <c r="N234" s="267" t="s">
        <v>408</v>
      </c>
      <c r="O234" s="268"/>
      <c r="P234" s="268"/>
      <c r="Q234" s="268"/>
      <c r="R234" s="268"/>
      <c r="S234" s="269"/>
      <c r="AA234" s="39"/>
      <c r="AB234" s="39"/>
      <c r="AC234" s="39"/>
    </row>
    <row r="235" spans="1:132" s="206" customFormat="1" ht="15" customHeight="1">
      <c r="A235" s="259"/>
      <c r="B235" s="259"/>
      <c r="C235" s="259"/>
      <c r="D235" s="259"/>
      <c r="E235" s="294" t="s">
        <v>409</v>
      </c>
      <c r="F235" s="294"/>
      <c r="G235" s="295"/>
      <c r="H235" s="295"/>
      <c r="I235" s="295"/>
      <c r="J235" s="295"/>
      <c r="K235" s="295"/>
      <c r="L235" s="295"/>
      <c r="M235" s="295"/>
      <c r="N235" s="270"/>
      <c r="O235" s="271"/>
      <c r="P235" s="271"/>
      <c r="Q235" s="271"/>
      <c r="R235" s="271"/>
      <c r="S235" s="272"/>
      <c r="AA235" s="39"/>
      <c r="AB235" s="39"/>
      <c r="AC235" s="39"/>
    </row>
    <row r="236" spans="1:132" s="206" customFormat="1" ht="15" customHeight="1">
      <c r="A236" s="259" t="s">
        <v>410</v>
      </c>
      <c r="B236" s="259"/>
      <c r="C236" s="259"/>
      <c r="D236" s="259"/>
      <c r="E236" s="260" t="s">
        <v>411</v>
      </c>
      <c r="F236" s="260"/>
      <c r="G236" s="261"/>
      <c r="H236" s="262"/>
      <c r="I236" s="262"/>
      <c r="J236" s="262"/>
      <c r="K236" s="262"/>
      <c r="L236" s="262"/>
      <c r="M236" s="262"/>
      <c r="N236" s="262"/>
      <c r="O236" s="262"/>
      <c r="P236" s="262"/>
      <c r="Q236" s="262"/>
      <c r="R236" s="262"/>
      <c r="S236" s="263"/>
      <c r="AA236" s="39"/>
      <c r="AB236" s="39"/>
      <c r="AC236" s="39"/>
    </row>
    <row r="237" spans="1:132" s="206" customFormat="1" ht="15" customHeight="1">
      <c r="A237" s="259"/>
      <c r="B237" s="259"/>
      <c r="C237" s="259"/>
      <c r="D237" s="259"/>
      <c r="E237" s="260"/>
      <c r="F237" s="260"/>
      <c r="G237" s="264"/>
      <c r="H237" s="265"/>
      <c r="I237" s="265"/>
      <c r="J237" s="265"/>
      <c r="K237" s="265"/>
      <c r="L237" s="265"/>
      <c r="M237" s="265"/>
      <c r="N237" s="265"/>
      <c r="O237" s="265"/>
      <c r="P237" s="265"/>
      <c r="Q237" s="265"/>
      <c r="R237" s="265"/>
      <c r="S237" s="266"/>
      <c r="AA237" s="39"/>
      <c r="AB237" s="39"/>
      <c r="AC237" s="39"/>
    </row>
    <row r="238" spans="1:132" s="206" customFormat="1" ht="15" customHeight="1">
      <c r="A238" s="259"/>
      <c r="B238" s="259"/>
      <c r="C238" s="259"/>
      <c r="D238" s="259"/>
      <c r="E238" s="260" t="s">
        <v>412</v>
      </c>
      <c r="F238" s="260"/>
      <c r="G238" s="261"/>
      <c r="H238" s="262"/>
      <c r="I238" s="262"/>
      <c r="J238" s="262"/>
      <c r="K238" s="262"/>
      <c r="L238" s="262"/>
      <c r="M238" s="263"/>
      <c r="N238" s="267" t="s">
        <v>406</v>
      </c>
      <c r="O238" s="268"/>
      <c r="P238" s="268"/>
      <c r="Q238" s="268"/>
      <c r="R238" s="268"/>
      <c r="S238" s="269"/>
      <c r="AA238" s="39"/>
      <c r="AB238" s="39"/>
      <c r="AC238" s="39"/>
    </row>
    <row r="239" spans="1:132">
      <c r="A239" s="259"/>
      <c r="B239" s="259"/>
      <c r="C239" s="259"/>
      <c r="D239" s="259"/>
      <c r="E239" s="260"/>
      <c r="F239" s="260"/>
      <c r="G239" s="264"/>
      <c r="H239" s="265"/>
      <c r="I239" s="265"/>
      <c r="J239" s="265"/>
      <c r="K239" s="265"/>
      <c r="L239" s="265"/>
      <c r="M239" s="266"/>
      <c r="N239" s="270"/>
      <c r="O239" s="271"/>
      <c r="P239" s="271"/>
      <c r="Q239" s="271"/>
      <c r="R239" s="271"/>
      <c r="S239" s="272"/>
    </row>
    <row r="241" spans="1:29">
      <c r="A241" s="273" t="s">
        <v>413</v>
      </c>
      <c r="B241" s="273"/>
      <c r="C241" s="273"/>
      <c r="D241" s="273"/>
      <c r="E241" s="273"/>
      <c r="F241" s="273"/>
      <c r="G241" s="273"/>
    </row>
    <row r="242" spans="1:29">
      <c r="A242" s="273"/>
      <c r="B242" s="273"/>
      <c r="C242" s="273"/>
      <c r="D242" s="273"/>
      <c r="E242" s="274"/>
      <c r="F242" s="274"/>
      <c r="G242" s="274"/>
    </row>
    <row r="243" spans="1:29" ht="12" customHeight="1">
      <c r="A243" s="249" t="s">
        <v>414</v>
      </c>
      <c r="B243" s="250"/>
      <c r="C243" s="250"/>
      <c r="D243" s="251"/>
      <c r="E243" s="278"/>
      <c r="F243" s="278"/>
      <c r="G243" s="278"/>
      <c r="H243" s="278"/>
      <c r="I243" s="278"/>
      <c r="J243" s="278"/>
      <c r="K243" s="278"/>
      <c r="L243" s="278"/>
      <c r="M243" s="278"/>
      <c r="N243" s="278"/>
      <c r="O243" s="278"/>
      <c r="P243" s="278"/>
      <c r="Q243" s="278"/>
      <c r="R243" s="278"/>
      <c r="S243" s="279"/>
      <c r="T243" s="299"/>
      <c r="U243" s="300"/>
      <c r="V243" s="300"/>
      <c r="W243" s="300"/>
      <c r="X243" s="300"/>
      <c r="Y243" s="300"/>
      <c r="Z243" s="300"/>
    </row>
    <row r="244" spans="1:29">
      <c r="A244" s="275"/>
      <c r="B244" s="276"/>
      <c r="C244" s="276"/>
      <c r="D244" s="277"/>
      <c r="E244" s="280"/>
      <c r="F244" s="280"/>
      <c r="G244" s="280"/>
      <c r="H244" s="280"/>
      <c r="I244" s="280"/>
      <c r="J244" s="280"/>
      <c r="K244" s="280"/>
      <c r="L244" s="280"/>
      <c r="M244" s="280"/>
      <c r="N244" s="280"/>
      <c r="O244" s="280"/>
      <c r="P244" s="280"/>
      <c r="Q244" s="280"/>
      <c r="R244" s="280"/>
      <c r="S244" s="281"/>
      <c r="T244" s="301"/>
      <c r="U244" s="300"/>
      <c r="V244" s="300"/>
      <c r="W244" s="300"/>
      <c r="X244" s="300"/>
      <c r="Y244" s="300"/>
      <c r="Z244" s="300"/>
    </row>
    <row r="245" spans="1:29" ht="20.25" customHeight="1">
      <c r="A245" s="275"/>
      <c r="B245" s="276"/>
      <c r="C245" s="276"/>
      <c r="D245" s="277"/>
      <c r="E245" s="282"/>
      <c r="F245" s="282"/>
      <c r="G245" s="282"/>
      <c r="H245" s="282"/>
      <c r="I245" s="282"/>
      <c r="J245" s="282"/>
      <c r="K245" s="282"/>
      <c r="L245" s="282"/>
      <c r="M245" s="282"/>
      <c r="N245" s="282"/>
      <c r="O245" s="282"/>
      <c r="P245" s="282"/>
      <c r="Q245" s="282"/>
      <c r="R245" s="282"/>
      <c r="S245" s="283"/>
      <c r="T245" s="301"/>
      <c r="U245" s="300"/>
      <c r="V245" s="300"/>
      <c r="W245" s="300"/>
      <c r="X245" s="300"/>
      <c r="Y245" s="300"/>
      <c r="Z245" s="300"/>
      <c r="AA245" s="206"/>
      <c r="AB245" s="206"/>
      <c r="AC245" s="206"/>
    </row>
    <row r="246" spans="1:29" ht="13.5" customHeight="1">
      <c r="A246" s="173"/>
      <c r="B246" s="249" t="s">
        <v>415</v>
      </c>
      <c r="C246" s="250"/>
      <c r="D246" s="251"/>
      <c r="E246" s="278"/>
      <c r="F246" s="278"/>
      <c r="G246" s="278"/>
      <c r="H246" s="278"/>
      <c r="I246" s="278"/>
      <c r="J246" s="278"/>
      <c r="K246" s="278"/>
      <c r="L246" s="278"/>
      <c r="M246" s="278"/>
      <c r="N246" s="278"/>
      <c r="O246" s="278"/>
      <c r="P246" s="278"/>
      <c r="Q246" s="278"/>
      <c r="R246" s="278"/>
      <c r="S246" s="279"/>
      <c r="T246" s="301"/>
      <c r="U246" s="300"/>
      <c r="V246" s="300"/>
      <c r="W246" s="300"/>
      <c r="X246" s="300"/>
      <c r="Y246" s="300"/>
      <c r="Z246" s="300"/>
      <c r="AA246" s="206"/>
      <c r="AB246" s="206"/>
      <c r="AC246" s="206"/>
    </row>
    <row r="247" spans="1:29">
      <c r="A247" s="173"/>
      <c r="B247" s="275"/>
      <c r="C247" s="276"/>
      <c r="D247" s="277"/>
      <c r="E247" s="280"/>
      <c r="F247" s="280"/>
      <c r="G247" s="280"/>
      <c r="H247" s="280"/>
      <c r="I247" s="280"/>
      <c r="J247" s="280"/>
      <c r="K247" s="280"/>
      <c r="L247" s="280"/>
      <c r="M247" s="280"/>
      <c r="N247" s="280"/>
      <c r="O247" s="280"/>
      <c r="P247" s="280"/>
      <c r="Q247" s="280"/>
      <c r="R247" s="280"/>
      <c r="S247" s="281"/>
      <c r="AA247" s="206"/>
      <c r="AB247" s="206"/>
      <c r="AC247" s="206"/>
    </row>
    <row r="248" spans="1:29" ht="30" customHeight="1">
      <c r="A248" s="174"/>
      <c r="B248" s="252"/>
      <c r="C248" s="253"/>
      <c r="D248" s="254"/>
      <c r="E248" s="282"/>
      <c r="F248" s="282"/>
      <c r="G248" s="282"/>
      <c r="H248" s="282"/>
      <c r="I248" s="282"/>
      <c r="J248" s="282"/>
      <c r="K248" s="282"/>
      <c r="L248" s="282"/>
      <c r="M248" s="282"/>
      <c r="N248" s="282"/>
      <c r="O248" s="282"/>
      <c r="P248" s="282"/>
      <c r="Q248" s="282"/>
      <c r="R248" s="282"/>
      <c r="S248" s="283"/>
      <c r="AA248" s="206"/>
      <c r="AB248" s="206"/>
      <c r="AC248" s="206"/>
    </row>
    <row r="249" spans="1:29">
      <c r="A249" s="249" t="s">
        <v>416</v>
      </c>
      <c r="B249" s="250"/>
      <c r="C249" s="250"/>
      <c r="D249" s="251"/>
      <c r="E249" s="278"/>
      <c r="F249" s="278"/>
      <c r="G249" s="278"/>
      <c r="H249" s="278"/>
      <c r="I249" s="278"/>
      <c r="J249" s="278"/>
      <c r="K249" s="278"/>
      <c r="L249" s="278"/>
      <c r="M249" s="278"/>
      <c r="N249" s="278"/>
      <c r="O249" s="278"/>
      <c r="P249" s="278"/>
      <c r="Q249" s="278"/>
      <c r="R249" s="278"/>
      <c r="S249" s="279"/>
      <c r="AA249" s="206"/>
      <c r="AB249" s="206"/>
      <c r="AC249" s="206"/>
    </row>
    <row r="250" spans="1:29">
      <c r="A250" s="275"/>
      <c r="B250" s="276"/>
      <c r="C250" s="276"/>
      <c r="D250" s="277"/>
      <c r="E250" s="280"/>
      <c r="F250" s="280"/>
      <c r="G250" s="280"/>
      <c r="H250" s="280"/>
      <c r="I250" s="280"/>
      <c r="J250" s="280"/>
      <c r="K250" s="280"/>
      <c r="L250" s="280"/>
      <c r="M250" s="280"/>
      <c r="N250" s="280"/>
      <c r="O250" s="280"/>
      <c r="P250" s="280"/>
      <c r="Q250" s="280"/>
      <c r="R250" s="280"/>
      <c r="S250" s="281"/>
      <c r="AA250" s="206"/>
      <c r="AB250" s="206"/>
      <c r="AC250" s="206"/>
    </row>
    <row r="251" spans="1:29" ht="22.5" customHeight="1">
      <c r="A251" s="275"/>
      <c r="B251" s="276"/>
      <c r="C251" s="276"/>
      <c r="D251" s="277"/>
      <c r="E251" s="282"/>
      <c r="F251" s="282"/>
      <c r="G251" s="282"/>
      <c r="H251" s="282"/>
      <c r="I251" s="282"/>
      <c r="J251" s="282"/>
      <c r="K251" s="282"/>
      <c r="L251" s="282"/>
      <c r="M251" s="282"/>
      <c r="N251" s="282"/>
      <c r="O251" s="282"/>
      <c r="P251" s="282"/>
      <c r="Q251" s="282"/>
      <c r="R251" s="282"/>
      <c r="S251" s="283"/>
      <c r="AA251" s="206"/>
      <c r="AB251" s="206"/>
      <c r="AC251" s="206"/>
    </row>
    <row r="252" spans="1:29" ht="12" customHeight="1">
      <c r="A252" s="173"/>
      <c r="B252" s="249" t="s">
        <v>417</v>
      </c>
      <c r="C252" s="250"/>
      <c r="D252" s="251"/>
      <c r="E252" s="278"/>
      <c r="F252" s="278"/>
      <c r="G252" s="278"/>
      <c r="H252" s="278"/>
      <c r="I252" s="278"/>
      <c r="J252" s="278"/>
      <c r="K252" s="278"/>
      <c r="L252" s="278"/>
      <c r="M252" s="278"/>
      <c r="N252" s="278"/>
      <c r="O252" s="278"/>
      <c r="P252" s="278"/>
      <c r="Q252" s="278"/>
      <c r="R252" s="278"/>
      <c r="S252" s="279"/>
      <c r="AA252" s="206"/>
      <c r="AB252" s="206"/>
      <c r="AC252" s="206"/>
    </row>
    <row r="253" spans="1:29">
      <c r="A253" s="173"/>
      <c r="B253" s="275"/>
      <c r="C253" s="276"/>
      <c r="D253" s="277"/>
      <c r="E253" s="280"/>
      <c r="F253" s="280"/>
      <c r="G253" s="280"/>
      <c r="H253" s="280"/>
      <c r="I253" s="280"/>
      <c r="J253" s="280"/>
      <c r="K253" s="280"/>
      <c r="L253" s="280"/>
      <c r="M253" s="280"/>
      <c r="N253" s="280"/>
      <c r="O253" s="280"/>
      <c r="P253" s="280"/>
      <c r="Q253" s="280"/>
      <c r="R253" s="280"/>
      <c r="S253" s="281"/>
      <c r="AA253" s="206"/>
      <c r="AB253" s="206"/>
      <c r="AC253" s="206"/>
    </row>
    <row r="254" spans="1:29" ht="18.75" customHeight="1">
      <c r="A254" s="174"/>
      <c r="B254" s="252"/>
      <c r="C254" s="253"/>
      <c r="D254" s="254"/>
      <c r="E254" s="282"/>
      <c r="F254" s="282"/>
      <c r="G254" s="282"/>
      <c r="H254" s="282"/>
      <c r="I254" s="282"/>
      <c r="J254" s="282"/>
      <c r="K254" s="282"/>
      <c r="L254" s="282"/>
      <c r="M254" s="282"/>
      <c r="N254" s="282"/>
      <c r="O254" s="282"/>
      <c r="P254" s="282"/>
      <c r="Q254" s="282"/>
      <c r="R254" s="282"/>
      <c r="S254" s="283"/>
    </row>
    <row r="255" spans="1:29">
      <c r="A255" s="250" t="s">
        <v>418</v>
      </c>
      <c r="B255" s="250"/>
      <c r="C255" s="250"/>
      <c r="D255" s="251"/>
      <c r="E255" s="297"/>
      <c r="F255" s="278"/>
      <c r="G255" s="278"/>
      <c r="H255" s="278"/>
      <c r="I255" s="278"/>
      <c r="J255" s="278"/>
      <c r="K255" s="279"/>
      <c r="L255" s="258" t="s">
        <v>311</v>
      </c>
      <c r="M255" s="305"/>
      <c r="N255" s="306"/>
      <c r="O255" s="306"/>
      <c r="P255" s="306"/>
      <c r="Q255" s="306"/>
      <c r="R255" s="306"/>
      <c r="S255" s="306"/>
    </row>
    <row r="256" spans="1:29">
      <c r="A256" s="276"/>
      <c r="B256" s="276"/>
      <c r="C256" s="276"/>
      <c r="D256" s="277"/>
      <c r="E256" s="302"/>
      <c r="F256" s="280"/>
      <c r="G256" s="280"/>
      <c r="H256" s="280"/>
      <c r="I256" s="280"/>
      <c r="J256" s="280"/>
      <c r="K256" s="281"/>
      <c r="L256" s="303"/>
      <c r="M256" s="301"/>
      <c r="N256" s="300"/>
      <c r="O256" s="300"/>
      <c r="P256" s="300"/>
      <c r="Q256" s="300"/>
      <c r="R256" s="300"/>
      <c r="S256" s="300"/>
    </row>
    <row r="257" spans="1:19">
      <c r="A257" s="253"/>
      <c r="B257" s="253"/>
      <c r="C257" s="253"/>
      <c r="D257" s="254"/>
      <c r="E257" s="298"/>
      <c r="F257" s="282"/>
      <c r="G257" s="282"/>
      <c r="H257" s="282"/>
      <c r="I257" s="282"/>
      <c r="J257" s="282"/>
      <c r="K257" s="283"/>
      <c r="L257" s="304"/>
      <c r="M257" s="208"/>
      <c r="N257" s="207"/>
      <c r="O257" s="207"/>
      <c r="P257" s="207"/>
      <c r="Q257" s="207"/>
      <c r="R257" s="207"/>
      <c r="S257" s="207"/>
    </row>
    <row r="258" spans="1:19" ht="17.25" customHeight="1">
      <c r="A258" s="249" t="s">
        <v>419</v>
      </c>
      <c r="B258" s="250"/>
      <c r="C258" s="250"/>
      <c r="D258" s="251"/>
      <c r="E258" s="255"/>
      <c r="F258" s="255"/>
      <c r="G258" s="255"/>
      <c r="H258" s="255"/>
      <c r="I258" s="255"/>
      <c r="J258" s="255"/>
      <c r="K258" s="255"/>
      <c r="L258" s="257" t="s">
        <v>420</v>
      </c>
      <c r="M258" s="51"/>
      <c r="N258" s="39"/>
      <c r="O258" s="39"/>
      <c r="P258" s="39"/>
      <c r="Q258" s="39"/>
    </row>
    <row r="259" spans="1:19" ht="17.25" customHeight="1">
      <c r="A259" s="252"/>
      <c r="B259" s="253"/>
      <c r="C259" s="253"/>
      <c r="D259" s="254"/>
      <c r="E259" s="256"/>
      <c r="F259" s="256"/>
      <c r="G259" s="256"/>
      <c r="H259" s="256"/>
      <c r="I259" s="256"/>
      <c r="J259" s="256"/>
      <c r="K259" s="256"/>
      <c r="L259" s="258"/>
      <c r="M259" s="51"/>
      <c r="N259" s="39"/>
      <c r="O259" s="39"/>
      <c r="P259" s="39"/>
      <c r="Q259" s="39"/>
    </row>
    <row r="260" spans="1:19" ht="14.25" customHeight="1">
      <c r="A260" s="257" t="s">
        <v>421</v>
      </c>
      <c r="B260" s="257"/>
      <c r="C260" s="257"/>
      <c r="D260" s="257"/>
      <c r="E260" s="259" t="s">
        <v>422</v>
      </c>
      <c r="F260" s="259"/>
      <c r="G260" s="259"/>
      <c r="H260" s="259"/>
      <c r="I260" s="259"/>
      <c r="J260" s="259"/>
      <c r="K260" s="259"/>
      <c r="L260" s="259"/>
      <c r="M260" s="259"/>
      <c r="N260" s="259"/>
      <c r="O260" s="259"/>
      <c r="P260" s="259"/>
      <c r="Q260" s="259"/>
      <c r="R260" s="259"/>
      <c r="S260" s="259"/>
    </row>
    <row r="261" spans="1:19" ht="14.25" customHeight="1">
      <c r="A261" s="257"/>
      <c r="B261" s="257"/>
      <c r="C261" s="257"/>
      <c r="D261" s="257"/>
      <c r="E261" s="259"/>
      <c r="F261" s="259"/>
      <c r="G261" s="259"/>
      <c r="H261" s="259"/>
      <c r="I261" s="259"/>
      <c r="J261" s="259"/>
      <c r="K261" s="259"/>
      <c r="L261" s="259"/>
      <c r="M261" s="259"/>
      <c r="N261" s="259"/>
      <c r="O261" s="259"/>
      <c r="P261" s="259"/>
      <c r="Q261" s="259"/>
      <c r="R261" s="259"/>
      <c r="S261" s="259"/>
    </row>
    <row r="262" spans="1:19">
      <c r="A262" s="257"/>
      <c r="B262" s="257"/>
      <c r="C262" s="257"/>
      <c r="D262" s="257"/>
      <c r="E262" s="255"/>
      <c r="F262" s="255"/>
      <c r="G262" s="255"/>
      <c r="H262" s="255"/>
      <c r="I262" s="255"/>
      <c r="J262" s="255"/>
      <c r="K262" s="255"/>
      <c r="L262" s="255"/>
      <c r="M262" s="255"/>
      <c r="N262" s="255"/>
      <c r="O262" s="255"/>
      <c r="P262" s="255"/>
      <c r="Q262" s="255"/>
      <c r="R262" s="255"/>
      <c r="S262" s="255"/>
    </row>
    <row r="263" spans="1:19">
      <c r="A263" s="257"/>
      <c r="B263" s="257"/>
      <c r="C263" s="257"/>
      <c r="D263" s="257"/>
      <c r="E263" s="255"/>
      <c r="F263" s="255"/>
      <c r="G263" s="255"/>
      <c r="H263" s="255"/>
      <c r="I263" s="255"/>
      <c r="J263" s="255"/>
      <c r="K263" s="255"/>
      <c r="L263" s="255"/>
      <c r="M263" s="255"/>
      <c r="N263" s="255"/>
      <c r="O263" s="255"/>
      <c r="P263" s="255"/>
      <c r="Q263" s="255"/>
      <c r="R263" s="255"/>
      <c r="S263" s="255"/>
    </row>
    <row r="264" spans="1:19">
      <c r="A264" s="257"/>
      <c r="B264" s="257"/>
      <c r="C264" s="257"/>
      <c r="D264" s="257"/>
      <c r="E264" s="255"/>
      <c r="F264" s="255"/>
      <c r="G264" s="255"/>
      <c r="H264" s="255"/>
      <c r="I264" s="255"/>
      <c r="J264" s="255"/>
      <c r="K264" s="255"/>
      <c r="L264" s="255"/>
      <c r="M264" s="255"/>
      <c r="N264" s="255"/>
      <c r="O264" s="255"/>
      <c r="P264" s="255"/>
      <c r="Q264" s="255"/>
      <c r="R264" s="255"/>
      <c r="S264" s="255"/>
    </row>
    <row r="265" spans="1:19">
      <c r="A265" s="257"/>
      <c r="B265" s="257"/>
      <c r="C265" s="257"/>
      <c r="D265" s="257"/>
      <c r="E265" s="255"/>
      <c r="F265" s="255"/>
      <c r="G265" s="255"/>
      <c r="H265" s="255"/>
      <c r="I265" s="255"/>
      <c r="J265" s="255"/>
      <c r="K265" s="255"/>
      <c r="L265" s="255"/>
      <c r="M265" s="255"/>
      <c r="N265" s="255"/>
      <c r="O265" s="255"/>
      <c r="P265" s="255"/>
      <c r="Q265" s="255"/>
      <c r="R265" s="255"/>
      <c r="S265" s="255"/>
    </row>
    <row r="266" spans="1:19" ht="18" customHeight="1">
      <c r="A266" s="257" t="s">
        <v>423</v>
      </c>
      <c r="B266" s="257"/>
      <c r="C266" s="257"/>
      <c r="D266" s="257"/>
      <c r="E266" s="259" t="s">
        <v>424</v>
      </c>
      <c r="F266" s="259"/>
      <c r="G266" s="259"/>
      <c r="H266" s="259"/>
      <c r="I266" s="259"/>
      <c r="J266" s="259"/>
      <c r="K266" s="259"/>
      <c r="L266" s="259"/>
      <c r="M266" s="259"/>
      <c r="N266" s="259"/>
      <c r="O266" s="259"/>
      <c r="P266" s="259"/>
      <c r="Q266" s="259"/>
      <c r="R266" s="259"/>
      <c r="S266" s="259"/>
    </row>
    <row r="267" spans="1:19" ht="18" customHeight="1">
      <c r="A267" s="257"/>
      <c r="B267" s="257"/>
      <c r="C267" s="257"/>
      <c r="D267" s="257"/>
      <c r="E267" s="259"/>
      <c r="F267" s="259"/>
      <c r="G267" s="259"/>
      <c r="H267" s="259"/>
      <c r="I267" s="259"/>
      <c r="J267" s="259"/>
      <c r="K267" s="259"/>
      <c r="L267" s="259"/>
      <c r="M267" s="259"/>
      <c r="N267" s="259"/>
      <c r="O267" s="259"/>
      <c r="P267" s="259"/>
      <c r="Q267" s="259"/>
      <c r="R267" s="259"/>
      <c r="S267" s="259"/>
    </row>
    <row r="268" spans="1:19">
      <c r="A268" s="257"/>
      <c r="B268" s="257"/>
      <c r="C268" s="257"/>
      <c r="D268" s="257"/>
      <c r="E268" s="255"/>
      <c r="F268" s="255"/>
      <c r="G268" s="255"/>
      <c r="H268" s="255"/>
      <c r="I268" s="255"/>
      <c r="J268" s="255"/>
      <c r="K268" s="255"/>
      <c r="L268" s="255"/>
      <c r="M268" s="255"/>
      <c r="N268" s="255"/>
      <c r="O268" s="255"/>
      <c r="P268" s="255"/>
      <c r="Q268" s="255"/>
      <c r="R268" s="255"/>
      <c r="S268" s="255"/>
    </row>
    <row r="269" spans="1:19">
      <c r="A269" s="257"/>
      <c r="B269" s="257"/>
      <c r="C269" s="257"/>
      <c r="D269" s="257"/>
      <c r="E269" s="255"/>
      <c r="F269" s="255"/>
      <c r="G269" s="255"/>
      <c r="H269" s="255"/>
      <c r="I269" s="255"/>
      <c r="J269" s="255"/>
      <c r="K269" s="255"/>
      <c r="L269" s="255"/>
      <c r="M269" s="255"/>
      <c r="N269" s="255"/>
      <c r="O269" s="255"/>
      <c r="P269" s="255"/>
      <c r="Q269" s="255"/>
      <c r="R269" s="255"/>
      <c r="S269" s="255"/>
    </row>
    <row r="270" spans="1:19">
      <c r="A270" s="257"/>
      <c r="B270" s="257"/>
      <c r="C270" s="257"/>
      <c r="D270" s="257"/>
      <c r="E270" s="255"/>
      <c r="F270" s="255"/>
      <c r="G270" s="255"/>
      <c r="H270" s="255"/>
      <c r="I270" s="255"/>
      <c r="J270" s="255"/>
      <c r="K270" s="255"/>
      <c r="L270" s="255"/>
      <c r="M270" s="255"/>
      <c r="N270" s="255"/>
      <c r="O270" s="255"/>
      <c r="P270" s="255"/>
      <c r="Q270" s="255"/>
      <c r="R270" s="255"/>
      <c r="S270" s="255"/>
    </row>
    <row r="271" spans="1:19">
      <c r="A271" s="257"/>
      <c r="B271" s="257"/>
      <c r="C271" s="257"/>
      <c r="D271" s="257"/>
      <c r="E271" s="255"/>
      <c r="F271" s="255"/>
      <c r="G271" s="255"/>
      <c r="H271" s="255"/>
      <c r="I271" s="255"/>
      <c r="J271" s="255"/>
      <c r="K271" s="255"/>
      <c r="L271" s="255"/>
      <c r="M271" s="255"/>
      <c r="N271" s="255"/>
      <c r="O271" s="255"/>
      <c r="P271" s="255"/>
      <c r="Q271" s="255"/>
      <c r="R271" s="255"/>
      <c r="S271" s="255"/>
    </row>
    <row r="273" spans="1:1" ht="15.75" customHeight="1">
      <c r="A273" s="176" t="s">
        <v>425</v>
      </c>
    </row>
    <row r="274" spans="1:1">
      <c r="A274" s="39" t="s">
        <v>426</v>
      </c>
    </row>
  </sheetData>
  <sheetProtection algorithmName="SHA-512" hashValue="RD9AvvYxT7xtkr1bqKvb3qE/afc9HTH521IjVnKUaLZEYCu3K6gpk5/WN/tnl8XlDVjCYs6kkdFUcbFw8xh7Kw==" saltValue="g7o8r2Casj/G23BZ1dayaQ==" spinCount="100000" sheet="1" formatCells="0" formatRows="0" insertRows="0" selectLockedCells="1"/>
  <mergeCells count="567">
    <mergeCell ref="A7:C8"/>
    <mergeCell ref="D7:R8"/>
    <mergeCell ref="A9:R9"/>
    <mergeCell ref="A10:D14"/>
    <mergeCell ref="E10:R11"/>
    <mergeCell ref="F12:R12"/>
    <mergeCell ref="E13:R13"/>
    <mergeCell ref="F14:R14"/>
    <mergeCell ref="A2:R2"/>
    <mergeCell ref="A4:B4"/>
    <mergeCell ref="C4:M4"/>
    <mergeCell ref="N4:O4"/>
    <mergeCell ref="P4:R4"/>
    <mergeCell ref="A5:B5"/>
    <mergeCell ref="C5:I5"/>
    <mergeCell ref="A21:D25"/>
    <mergeCell ref="E21:R21"/>
    <mergeCell ref="E22:G22"/>
    <mergeCell ref="H22:R22"/>
    <mergeCell ref="E23:R23"/>
    <mergeCell ref="E24:G24"/>
    <mergeCell ref="H24:R24"/>
    <mergeCell ref="E25:R25"/>
    <mergeCell ref="A17:D18"/>
    <mergeCell ref="E17:R17"/>
    <mergeCell ref="F18:R18"/>
    <mergeCell ref="A19:D20"/>
    <mergeCell ref="E19:R19"/>
    <mergeCell ref="E20:R20"/>
    <mergeCell ref="A28:Z28"/>
    <mergeCell ref="A29:A30"/>
    <mergeCell ref="B29:F30"/>
    <mergeCell ref="G29:K30"/>
    <mergeCell ref="L29:M30"/>
    <mergeCell ref="N29:N30"/>
    <mergeCell ref="O29:O30"/>
    <mergeCell ref="P29:P30"/>
    <mergeCell ref="Q29:U29"/>
    <mergeCell ref="V29:Z30"/>
    <mergeCell ref="AA29:AC30"/>
    <mergeCell ref="Q30:R30"/>
    <mergeCell ref="S30:T30"/>
    <mergeCell ref="A31:A36"/>
    <mergeCell ref="B31:F36"/>
    <mergeCell ref="G31:K36"/>
    <mergeCell ref="L31:M35"/>
    <mergeCell ref="N31:N36"/>
    <mergeCell ref="O31:O36"/>
    <mergeCell ref="P31:P36"/>
    <mergeCell ref="Q31:R31"/>
    <mergeCell ref="S31:T31"/>
    <mergeCell ref="V31:Z36"/>
    <mergeCell ref="AA31:AC36"/>
    <mergeCell ref="Q32:R32"/>
    <mergeCell ref="S32:T32"/>
    <mergeCell ref="Q33:R33"/>
    <mergeCell ref="S33:T33"/>
    <mergeCell ref="Q34:R34"/>
    <mergeCell ref="S34:T34"/>
    <mergeCell ref="Q35:R35"/>
    <mergeCell ref="S35:T35"/>
    <mergeCell ref="Q36:R36"/>
    <mergeCell ref="S36:T36"/>
    <mergeCell ref="A37:A42"/>
    <mergeCell ref="B37:F42"/>
    <mergeCell ref="G37:K42"/>
    <mergeCell ref="L37:M41"/>
    <mergeCell ref="N37:N42"/>
    <mergeCell ref="O37:O42"/>
    <mergeCell ref="A43:A48"/>
    <mergeCell ref="B43:F48"/>
    <mergeCell ref="G43:K48"/>
    <mergeCell ref="L43:M47"/>
    <mergeCell ref="N43:N48"/>
    <mergeCell ref="P37:P42"/>
    <mergeCell ref="Q37:R37"/>
    <mergeCell ref="S37:T37"/>
    <mergeCell ref="V37:Z42"/>
    <mergeCell ref="Q38:R38"/>
    <mergeCell ref="S38:T38"/>
    <mergeCell ref="Q39:R39"/>
    <mergeCell ref="S39:T39"/>
    <mergeCell ref="Q40:R40"/>
    <mergeCell ref="V43:Z48"/>
    <mergeCell ref="AA43:AC48"/>
    <mergeCell ref="Q44:R44"/>
    <mergeCell ref="S44:T44"/>
    <mergeCell ref="Q45:R45"/>
    <mergeCell ref="S45:T45"/>
    <mergeCell ref="S40:T40"/>
    <mergeCell ref="Q41:R41"/>
    <mergeCell ref="S41:T41"/>
    <mergeCell ref="Q42:R42"/>
    <mergeCell ref="S42:T42"/>
    <mergeCell ref="AA37:AC42"/>
    <mergeCell ref="Q46:R46"/>
    <mergeCell ref="S46:T46"/>
    <mergeCell ref="Q47:R47"/>
    <mergeCell ref="S47:T47"/>
    <mergeCell ref="Q48:R48"/>
    <mergeCell ref="S48:T48"/>
    <mergeCell ref="O43:O48"/>
    <mergeCell ref="P43:P48"/>
    <mergeCell ref="Q43:R43"/>
    <mergeCell ref="S43:T43"/>
    <mergeCell ref="A55:A60"/>
    <mergeCell ref="B55:F60"/>
    <mergeCell ref="G55:K60"/>
    <mergeCell ref="L55:M59"/>
    <mergeCell ref="N55:N60"/>
    <mergeCell ref="P49:P54"/>
    <mergeCell ref="Q49:R49"/>
    <mergeCell ref="S49:T49"/>
    <mergeCell ref="V49:Z54"/>
    <mergeCell ref="Q50:R50"/>
    <mergeCell ref="S50:T50"/>
    <mergeCell ref="Q51:R51"/>
    <mergeCell ref="S51:T51"/>
    <mergeCell ref="Q52:R52"/>
    <mergeCell ref="A49:A54"/>
    <mergeCell ref="B49:F54"/>
    <mergeCell ref="G49:K54"/>
    <mergeCell ref="L49:M53"/>
    <mergeCell ref="N49:N54"/>
    <mergeCell ref="O49:O54"/>
    <mergeCell ref="V55:Z60"/>
    <mergeCell ref="AA55:AC60"/>
    <mergeCell ref="Q56:R56"/>
    <mergeCell ref="S56:T56"/>
    <mergeCell ref="Q57:R57"/>
    <mergeCell ref="S57:T57"/>
    <mergeCell ref="S52:T52"/>
    <mergeCell ref="Q53:R53"/>
    <mergeCell ref="S53:T53"/>
    <mergeCell ref="Q54:R54"/>
    <mergeCell ref="S54:T54"/>
    <mergeCell ref="AA49:AC54"/>
    <mergeCell ref="Q58:R58"/>
    <mergeCell ref="S58:T58"/>
    <mergeCell ref="Q59:R59"/>
    <mergeCell ref="S59:T59"/>
    <mergeCell ref="Q60:R60"/>
    <mergeCell ref="S60:T60"/>
    <mergeCell ref="O55:O60"/>
    <mergeCell ref="P55:P60"/>
    <mergeCell ref="Q55:R55"/>
    <mergeCell ref="S55:T55"/>
    <mergeCell ref="A67:A72"/>
    <mergeCell ref="B67:F72"/>
    <mergeCell ref="G67:K72"/>
    <mergeCell ref="L67:M71"/>
    <mergeCell ref="N67:N72"/>
    <mergeCell ref="P61:P66"/>
    <mergeCell ref="Q61:R61"/>
    <mergeCell ref="S61:T61"/>
    <mergeCell ref="V61:Z66"/>
    <mergeCell ref="Q62:R62"/>
    <mergeCell ref="S62:T62"/>
    <mergeCell ref="Q63:R63"/>
    <mergeCell ref="S63:T63"/>
    <mergeCell ref="Q64:R64"/>
    <mergeCell ref="A61:A66"/>
    <mergeCell ref="B61:F66"/>
    <mergeCell ref="G61:K66"/>
    <mergeCell ref="L61:M65"/>
    <mergeCell ref="N61:N66"/>
    <mergeCell ref="O61:O66"/>
    <mergeCell ref="V67:Z72"/>
    <mergeCell ref="AA67:AC72"/>
    <mergeCell ref="Q68:R68"/>
    <mergeCell ref="S68:T68"/>
    <mergeCell ref="Q69:R69"/>
    <mergeCell ref="S69:T69"/>
    <mergeCell ref="S64:T64"/>
    <mergeCell ref="Q65:R65"/>
    <mergeCell ref="S65:T65"/>
    <mergeCell ref="Q66:R66"/>
    <mergeCell ref="S66:T66"/>
    <mergeCell ref="AA61:AC66"/>
    <mergeCell ref="Q70:R70"/>
    <mergeCell ref="S70:T70"/>
    <mergeCell ref="Q71:R71"/>
    <mergeCell ref="S71:T71"/>
    <mergeCell ref="Q72:R72"/>
    <mergeCell ref="S72:T72"/>
    <mergeCell ref="O67:O72"/>
    <mergeCell ref="P67:P72"/>
    <mergeCell ref="Q67:R67"/>
    <mergeCell ref="S67:T67"/>
    <mergeCell ref="A79:A84"/>
    <mergeCell ref="B79:F84"/>
    <mergeCell ref="G79:K84"/>
    <mergeCell ref="L79:M83"/>
    <mergeCell ref="N79:N84"/>
    <mergeCell ref="P73:P78"/>
    <mergeCell ref="Q73:R73"/>
    <mergeCell ref="S73:T73"/>
    <mergeCell ref="V73:Z78"/>
    <mergeCell ref="Q74:R74"/>
    <mergeCell ref="S74:T74"/>
    <mergeCell ref="Q75:R75"/>
    <mergeCell ref="S75:T75"/>
    <mergeCell ref="Q76:R76"/>
    <mergeCell ref="A73:A78"/>
    <mergeCell ref="B73:F78"/>
    <mergeCell ref="G73:K78"/>
    <mergeCell ref="L73:M77"/>
    <mergeCell ref="N73:N78"/>
    <mergeCell ref="O73:O78"/>
    <mergeCell ref="V79:Z84"/>
    <mergeCell ref="AA79:AC84"/>
    <mergeCell ref="Q80:R80"/>
    <mergeCell ref="S80:T80"/>
    <mergeCell ref="Q81:R81"/>
    <mergeCell ref="S81:T81"/>
    <mergeCell ref="S76:T76"/>
    <mergeCell ref="Q77:R77"/>
    <mergeCell ref="S77:T77"/>
    <mergeCell ref="Q78:R78"/>
    <mergeCell ref="S78:T78"/>
    <mergeCell ref="AA73:AC78"/>
    <mergeCell ref="Q82:R82"/>
    <mergeCell ref="S82:T82"/>
    <mergeCell ref="Q83:R83"/>
    <mergeCell ref="S83:T83"/>
    <mergeCell ref="Q84:R84"/>
    <mergeCell ref="S84:T84"/>
    <mergeCell ref="O79:O84"/>
    <mergeCell ref="P79:P84"/>
    <mergeCell ref="Q79:R79"/>
    <mergeCell ref="S79:T79"/>
    <mergeCell ref="A91:A96"/>
    <mergeCell ref="B91:F96"/>
    <mergeCell ref="G91:K96"/>
    <mergeCell ref="L91:M95"/>
    <mergeCell ref="N91:N96"/>
    <mergeCell ref="P85:P90"/>
    <mergeCell ref="Q85:R85"/>
    <mergeCell ref="S85:T85"/>
    <mergeCell ref="V85:Z90"/>
    <mergeCell ref="Q86:R86"/>
    <mergeCell ref="S86:T86"/>
    <mergeCell ref="Q87:R87"/>
    <mergeCell ref="S87:T87"/>
    <mergeCell ref="Q88:R88"/>
    <mergeCell ref="A85:A90"/>
    <mergeCell ref="B85:F90"/>
    <mergeCell ref="G85:K90"/>
    <mergeCell ref="L85:M89"/>
    <mergeCell ref="N85:N90"/>
    <mergeCell ref="O85:O90"/>
    <mergeCell ref="V91:Z96"/>
    <mergeCell ref="AA91:AC96"/>
    <mergeCell ref="Q92:R92"/>
    <mergeCell ref="S92:T92"/>
    <mergeCell ref="Q93:R93"/>
    <mergeCell ref="S93:T93"/>
    <mergeCell ref="S88:T88"/>
    <mergeCell ref="Q89:R89"/>
    <mergeCell ref="S89:T89"/>
    <mergeCell ref="Q90:R90"/>
    <mergeCell ref="S90:T90"/>
    <mergeCell ref="AA85:AC90"/>
    <mergeCell ref="Q94:R94"/>
    <mergeCell ref="S94:T94"/>
    <mergeCell ref="Q95:R95"/>
    <mergeCell ref="S95:T95"/>
    <mergeCell ref="Q96:R96"/>
    <mergeCell ref="S96:T96"/>
    <mergeCell ref="O91:O96"/>
    <mergeCell ref="P91:P96"/>
    <mergeCell ref="Q91:R91"/>
    <mergeCell ref="S91:T91"/>
    <mergeCell ref="A103:A108"/>
    <mergeCell ref="B103:F108"/>
    <mergeCell ref="G103:K108"/>
    <mergeCell ref="L103:M107"/>
    <mergeCell ref="N103:N108"/>
    <mergeCell ref="P97:P102"/>
    <mergeCell ref="Q97:R97"/>
    <mergeCell ref="S97:T97"/>
    <mergeCell ref="V97:Z102"/>
    <mergeCell ref="Q98:R98"/>
    <mergeCell ref="S98:T98"/>
    <mergeCell ref="Q99:R99"/>
    <mergeCell ref="S99:T99"/>
    <mergeCell ref="Q100:R100"/>
    <mergeCell ref="A97:A102"/>
    <mergeCell ref="B97:F102"/>
    <mergeCell ref="G97:K102"/>
    <mergeCell ref="L97:M101"/>
    <mergeCell ref="N97:N102"/>
    <mergeCell ref="O97:O102"/>
    <mergeCell ref="V103:Z108"/>
    <mergeCell ref="AA103:AC108"/>
    <mergeCell ref="Q104:R104"/>
    <mergeCell ref="S104:T104"/>
    <mergeCell ref="Q105:R105"/>
    <mergeCell ref="S105:T105"/>
    <mergeCell ref="S100:T100"/>
    <mergeCell ref="Q101:R101"/>
    <mergeCell ref="S101:T101"/>
    <mergeCell ref="Q102:R102"/>
    <mergeCell ref="S102:T102"/>
    <mergeCell ref="AA97:AC102"/>
    <mergeCell ref="Q106:R106"/>
    <mergeCell ref="S106:T106"/>
    <mergeCell ref="Q107:R107"/>
    <mergeCell ref="S107:T107"/>
    <mergeCell ref="Q108:R108"/>
    <mergeCell ref="S108:T108"/>
    <mergeCell ref="O103:O108"/>
    <mergeCell ref="P103:P108"/>
    <mergeCell ref="Q103:R103"/>
    <mergeCell ref="S103:T103"/>
    <mergeCell ref="A115:A120"/>
    <mergeCell ref="B115:F120"/>
    <mergeCell ref="G115:K120"/>
    <mergeCell ref="L115:M119"/>
    <mergeCell ref="N115:N120"/>
    <mergeCell ref="P109:P114"/>
    <mergeCell ref="Q109:R109"/>
    <mergeCell ref="S109:T109"/>
    <mergeCell ref="V109:Z114"/>
    <mergeCell ref="Q110:R110"/>
    <mergeCell ref="S110:T110"/>
    <mergeCell ref="Q111:R111"/>
    <mergeCell ref="S111:T111"/>
    <mergeCell ref="Q112:R112"/>
    <mergeCell ref="A109:A114"/>
    <mergeCell ref="B109:F114"/>
    <mergeCell ref="G109:K114"/>
    <mergeCell ref="L109:M113"/>
    <mergeCell ref="N109:N114"/>
    <mergeCell ref="O109:O114"/>
    <mergeCell ref="V115:Z120"/>
    <mergeCell ref="AA115:AC120"/>
    <mergeCell ref="Q116:R116"/>
    <mergeCell ref="S116:T116"/>
    <mergeCell ref="Q117:R117"/>
    <mergeCell ref="S117:T117"/>
    <mergeCell ref="S112:T112"/>
    <mergeCell ref="Q113:R113"/>
    <mergeCell ref="S113:T113"/>
    <mergeCell ref="Q114:R114"/>
    <mergeCell ref="S114:T114"/>
    <mergeCell ref="AA109:AC114"/>
    <mergeCell ref="Q118:R118"/>
    <mergeCell ref="S118:T118"/>
    <mergeCell ref="Q119:R119"/>
    <mergeCell ref="S119:T119"/>
    <mergeCell ref="Q120:R120"/>
    <mergeCell ref="S120:T120"/>
    <mergeCell ref="O115:O120"/>
    <mergeCell ref="P115:P120"/>
    <mergeCell ref="Q115:R115"/>
    <mergeCell ref="S115:T115"/>
    <mergeCell ref="A121:K122"/>
    <mergeCell ref="L121:M121"/>
    <mergeCell ref="N121:AC122"/>
    <mergeCell ref="L122:M122"/>
    <mergeCell ref="A123:Z126"/>
    <mergeCell ref="A129:D130"/>
    <mergeCell ref="E129:E130"/>
    <mergeCell ref="F129:R129"/>
    <mergeCell ref="F130:R130"/>
    <mergeCell ref="A133:D133"/>
    <mergeCell ref="E133:R133"/>
    <mergeCell ref="A134:D134"/>
    <mergeCell ref="E134:R134"/>
    <mergeCell ref="A135:R135"/>
    <mergeCell ref="A136:D138"/>
    <mergeCell ref="E136:F136"/>
    <mergeCell ref="G136:H136"/>
    <mergeCell ref="I136:J136"/>
    <mergeCell ref="K136:N136"/>
    <mergeCell ref="Q139:R139"/>
    <mergeCell ref="E140:R140"/>
    <mergeCell ref="E141:R141"/>
    <mergeCell ref="A142:D142"/>
    <mergeCell ref="E142:R142"/>
    <mergeCell ref="A143:D143"/>
    <mergeCell ref="E143:R143"/>
    <mergeCell ref="O136:P136"/>
    <mergeCell ref="Q136:R136"/>
    <mergeCell ref="E137:R137"/>
    <mergeCell ref="E138:R138"/>
    <mergeCell ref="A139:D141"/>
    <mergeCell ref="E139:F139"/>
    <mergeCell ref="G139:H139"/>
    <mergeCell ref="I139:J139"/>
    <mergeCell ref="K139:N139"/>
    <mergeCell ref="O139:P139"/>
    <mergeCell ref="A144:B145"/>
    <mergeCell ref="C144:D144"/>
    <mergeCell ref="E144:R144"/>
    <mergeCell ref="C145:D145"/>
    <mergeCell ref="E145:R145"/>
    <mergeCell ref="A149:A150"/>
    <mergeCell ref="B149:D150"/>
    <mergeCell ref="E149:J150"/>
    <mergeCell ref="K149:R150"/>
    <mergeCell ref="U153:U154"/>
    <mergeCell ref="S149:T150"/>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65:A166"/>
    <mergeCell ref="B165:D166"/>
    <mergeCell ref="E165:R166"/>
    <mergeCell ref="B167:C167"/>
    <mergeCell ref="E167:R167"/>
    <mergeCell ref="A170:N170"/>
    <mergeCell ref="B163:D163"/>
    <mergeCell ref="E163:J163"/>
    <mergeCell ref="K163:R163"/>
    <mergeCell ref="A174:K174"/>
    <mergeCell ref="L174:N174"/>
    <mergeCell ref="A175:K175"/>
    <mergeCell ref="L175:N175"/>
    <mergeCell ref="A176:E177"/>
    <mergeCell ref="A181:E181"/>
    <mergeCell ref="A171:K171"/>
    <mergeCell ref="L171:N171"/>
    <mergeCell ref="A172:K172"/>
    <mergeCell ref="L172:N172"/>
    <mergeCell ref="A173:K173"/>
    <mergeCell ref="L173:N173"/>
    <mergeCell ref="J189:J190"/>
    <mergeCell ref="A191:F192"/>
    <mergeCell ref="G191:I192"/>
    <mergeCell ref="J191:J192"/>
    <mergeCell ref="A193:F194"/>
    <mergeCell ref="G193:I194"/>
    <mergeCell ref="J193:J194"/>
    <mergeCell ref="A182:E183"/>
    <mergeCell ref="M183:Y193"/>
    <mergeCell ref="A185:F186"/>
    <mergeCell ref="G185:I186"/>
    <mergeCell ref="J185:J186"/>
    <mergeCell ref="A187:F188"/>
    <mergeCell ref="G187:I188"/>
    <mergeCell ref="J187:J188"/>
    <mergeCell ref="A189:F190"/>
    <mergeCell ref="G189:I190"/>
    <mergeCell ref="A199:F200"/>
    <mergeCell ref="G199:I200"/>
    <mergeCell ref="J199:J200"/>
    <mergeCell ref="A201:F202"/>
    <mergeCell ref="G201:I202"/>
    <mergeCell ref="J201:J202"/>
    <mergeCell ref="K194:P195"/>
    <mergeCell ref="A195:F196"/>
    <mergeCell ref="G195:I196"/>
    <mergeCell ref="J195:J196"/>
    <mergeCell ref="A197:F198"/>
    <mergeCell ref="G197:I198"/>
    <mergeCell ref="J197:J198"/>
    <mergeCell ref="A213:D214"/>
    <mergeCell ref="E213:S214"/>
    <mergeCell ref="A215:D216"/>
    <mergeCell ref="E215:S216"/>
    <mergeCell ref="A217:D218"/>
    <mergeCell ref="E217:S218"/>
    <mergeCell ref="A205:G206"/>
    <mergeCell ref="A207:D208"/>
    <mergeCell ref="A209:D210"/>
    <mergeCell ref="E209:S210"/>
    <mergeCell ref="A211:D212"/>
    <mergeCell ref="E211:S212"/>
    <mergeCell ref="A225:D226"/>
    <mergeCell ref="E225:S226"/>
    <mergeCell ref="A227:XFD227"/>
    <mergeCell ref="A228:S228"/>
    <mergeCell ref="A229:S229"/>
    <mergeCell ref="A230:F231"/>
    <mergeCell ref="A219:D220"/>
    <mergeCell ref="E219:S220"/>
    <mergeCell ref="A221:D222"/>
    <mergeCell ref="E221:S222"/>
    <mergeCell ref="A223:D224"/>
    <mergeCell ref="E223:S224"/>
    <mergeCell ref="A232:D235"/>
    <mergeCell ref="E232:F232"/>
    <mergeCell ref="G232:M232"/>
    <mergeCell ref="N232:S233"/>
    <mergeCell ref="E233:F234"/>
    <mergeCell ref="G233:M234"/>
    <mergeCell ref="N234:S235"/>
    <mergeCell ref="E235:F235"/>
    <mergeCell ref="G235:M235"/>
    <mergeCell ref="T243:Z246"/>
    <mergeCell ref="B246:D248"/>
    <mergeCell ref="E246:S248"/>
    <mergeCell ref="A236:D239"/>
    <mergeCell ref="E236:F237"/>
    <mergeCell ref="G236:S237"/>
    <mergeCell ref="E238:F239"/>
    <mergeCell ref="G238:M239"/>
    <mergeCell ref="N238:S239"/>
    <mergeCell ref="A249:D251"/>
    <mergeCell ref="E249:S251"/>
    <mergeCell ref="B252:D254"/>
    <mergeCell ref="E252:S254"/>
    <mergeCell ref="A255:D257"/>
    <mergeCell ref="E255:K257"/>
    <mergeCell ref="L255:L257"/>
    <mergeCell ref="M255:S256"/>
    <mergeCell ref="A241:G242"/>
    <mergeCell ref="A243:D245"/>
    <mergeCell ref="E243:S245"/>
    <mergeCell ref="A266:D271"/>
    <mergeCell ref="E266:S267"/>
    <mergeCell ref="E268:S271"/>
    <mergeCell ref="A258:D259"/>
    <mergeCell ref="E258:K259"/>
    <mergeCell ref="L258:L259"/>
    <mergeCell ref="A260:D265"/>
    <mergeCell ref="E260:S261"/>
    <mergeCell ref="E262:S265"/>
  </mergeCells>
  <phoneticPr fontId="16"/>
  <conditionalFormatting sqref="F130">
    <cfRule type="expression" dxfId="68" priority="5">
      <formula>"P73=""なし"""</formula>
    </cfRule>
  </conditionalFormatting>
  <conditionalFormatting sqref="G199:I202">
    <cfRule type="cellIs" dxfId="67" priority="1" operator="equal">
      <formula>"自動で入力されます"</formula>
    </cfRule>
  </conditionalFormatting>
  <conditionalFormatting sqref="H22:R22">
    <cfRule type="cellIs" dxfId="66" priority="4" operator="equal">
      <formula>"自動で入力されます"</formula>
    </cfRule>
  </conditionalFormatting>
  <conditionalFormatting sqref="H24:R24">
    <cfRule type="cellIs" dxfId="65" priority="3" operator="equal">
      <formula>"自動で入力されます"</formula>
    </cfRule>
  </conditionalFormatting>
  <conditionalFormatting sqref="N121">
    <cfRule type="cellIs" dxfId="64" priority="2" operator="equal">
      <formula>"「ロール対応表」シートと一致していないスキル項目があります"</formula>
    </cfRule>
  </conditionalFormatting>
  <conditionalFormatting sqref="N4:P4 C5">
    <cfRule type="cellIs" dxfId="63" priority="6" operator="equal">
      <formula>0</formula>
    </cfRule>
  </conditionalFormatting>
  <dataValidations count="20">
    <dataValidation allowBlank="1" showErrorMessage="1" prompt="受講前に経験しておくことが推奨される実務経験を記載。" sqref="E134:R134" xr:uid="{EA51BD72-0F38-4ED3-88D2-D34116CB1502}"/>
    <dataValidation type="list" allowBlank="1" showInputMessage="1" showErrorMessage="1" sqref="E18" xr:uid="{D945693E-87F2-4270-9A3B-4DFCE44E221B}">
      <formula1>"○"</formula1>
    </dataValidation>
    <dataValidation type="list" allowBlank="1" showInputMessage="1" showErrorMessage="1" sqref="L175:N175" xr:uid="{0C08C5E4-2085-400E-A5D9-8A64D4CDC3B8}">
      <formula1>"該当する,該当しない"</formula1>
    </dataValidation>
    <dataValidation type="list" allowBlank="1" showInputMessage="1" showErrorMessage="1" sqref="Q136 Q139" xr:uid="{0F705D9D-5A74-4C4E-85AB-18ADC40EC231}">
      <formula1>"認める,認めない,その他"</formula1>
    </dataValidation>
    <dataValidation type="list" allowBlank="1" showInputMessage="1" showErrorMessage="1" sqref="K136 K139" xr:uid="{CA765DD3-4D57-4882-88B2-6BD85E8734D2}">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B2EBE2B9-23C0-4AFE-BE9C-0BEC3549875F}">
      <formula1>"100％,90%以上,70%以上,66%(2/3)以上,60%以上,50%以上,50%未満でも可,その他"</formula1>
    </dataValidation>
    <dataValidation type="list" allowBlank="1" showInputMessage="1" showErrorMessage="1" sqref="AB6" xr:uid="{4809AD63-92D3-404C-B1D9-E280D4E63A9A}">
      <formula1>"通学,通信"</formula1>
    </dataValidation>
    <dataValidation type="list" allowBlank="1" showInputMessage="1" showErrorMessage="1" sqref="E144" xr:uid="{A85D38C7-7234-4EE5-89FA-D50E91E520D9}">
      <formula1>"あり（必須）,あり（任意）,なし"</formula1>
    </dataValidation>
    <dataValidation type="list" allowBlank="1" showInputMessage="1" showErrorMessage="1" sqref="E129:E130 O31:P31 O37:P37 O43:P43 O49:P49 O55:P55 O61:P61 O67:P67 O73:P73 O79:P79 O85:P85 O91:P91 O97:P97 O103:P103 O109:P109 O115:P115" xr:uid="{3DD42919-91C7-4163-B952-C9FE5493D8DD}">
      <formula1>"有,無"</formula1>
    </dataValidation>
    <dataValidation allowBlank="1" showInputMessage="1" showErrorMessage="1" prompt="身に付けられるスキルの具体的な内容を記載。" sqref="E20:R20" xr:uid="{76687FB0-4BE4-4941-BFFC-D20AB6FDC11C}"/>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1 B37 B43 B49 B55 B61 B67 B73 B79 B85 B91 B97 B103 B109 B115" xr:uid="{6EA915D9-0C98-405B-9B37-94D0F4A56888}"/>
    <dataValidation allowBlank="1" showInputMessage="1" showErrorMessage="1" prompt="講義（演習）の内容と到達目標が分かるように具体的に記載。" sqref="G31 G37 G43 G49 G55 G61 G67 G73 G79 G85 G91 G97 G103 G109 G115" xr:uid="{CDEB3EFE-41F9-4B7F-A6C3-76025DBCF74E}"/>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5 N109 N97 N103 N91" xr:uid="{8357A660-08CE-4F77-9C16-92F211108CF1}">
      <formula1>"全部,一部,実施なし"</formula1>
    </dataValidation>
    <dataValidation type="list" allowBlank="1" showInputMessage="1" showErrorMessage="1" sqref="L171:L174" xr:uid="{4FE3F3A6-8F41-46B6-84E3-D1F185480872}">
      <formula1>"はい,いいえ"</formula1>
    </dataValidation>
    <dataValidation type="list" allowBlank="1" showInputMessage="1" showErrorMessage="1" sqref="E209:S210" xr:uid="{785C9F77-F3E2-4C6C-95E3-BFA46C47CD2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43:S245" xr:uid="{83037C7E-FA5A-48CE-B4CC-5476EAA0441D}">
      <formula1>"講座実績の検証を行っている,検証を行っていない"</formula1>
    </dataValidation>
    <dataValidation type="list" allowBlank="1" showInputMessage="1" showErrorMessage="1" sqref="E249:S251" xr:uid="{5ABA0ACB-4F4B-480B-B4FE-D8D5352B1BFF}">
      <formula1>"定期的に見直している,見直していない"</formula1>
    </dataValidation>
    <dataValidation type="list" allowBlank="1" showErrorMessage="1" sqref="N31:N90" xr:uid="{9FF52DC0-9568-4762-95DD-BBBBD3BB4E7C}">
      <formula1>"全部,一部,実施なし"</formula1>
    </dataValidation>
    <dataValidation type="list" allowBlank="1" showInputMessage="1" showErrorMessage="1" sqref="U155:U164" xr:uid="{1E38659D-0644-41C3-A5BC-C3C489C459B6}">
      <formula1>"主担当講師,担当講師"</formula1>
    </dataValidation>
    <dataValidation type="list" allowBlank="1" showInputMessage="1" showErrorMessage="1" sqref="S151:T152 S155:T164" xr:uid="{F1AE41BB-FB2D-4500-A78D-0CECB29B5966}">
      <formula1>"直接雇用（常勤）,直接雇用（非常勤）,委託・派遣等"</formula1>
    </dataValidation>
  </dataValidations>
  <printOptions horizontalCentered="1"/>
  <pageMargins left="0.7" right="0.7" top="0.75" bottom="0.75" header="0.3" footer="0.3"/>
  <pageSetup paperSize="9" scale="38" fitToHeight="0" orientation="portrait" cellComments="asDisplayed" r:id="rId1"/>
  <rowBreaks count="5" manualBreakCount="5">
    <brk id="6" max="28" man="1"/>
    <brk id="26" max="28" man="1"/>
    <brk id="127" max="28" man="1"/>
    <brk id="175" max="28" man="1"/>
    <brk id="28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987A3776-8F68-4C31-980C-B031B1F7CE1E}">
          <x14:formula1>
            <xm:f>ロール対応表ｰ2003!$V$14:$V$56</xm:f>
          </x14:formula1>
          <xm:sqref>U31:U120</xm:sqref>
        </x14:dataValidation>
        <x14:dataValidation type="list" allowBlank="1" showInputMessage="1" showErrorMessage="1" xr:uid="{35E8BBAE-BF40-4F07-82B2-99FC7F3E93D7}">
          <x14:formula1>
            <xm:f>ロール対応表ｰ2003!$D$58:$S$58</xm:f>
          </x14:formula1>
          <xm:sqref>F12:R12</xm:sqref>
        </x14:dataValidation>
        <x14:dataValidation type="list" allowBlank="1" showInputMessage="1" showErrorMessage="1" xr:uid="{1888D11D-C700-4505-8CD8-F13EEE034B00}">
          <x14:formula1>
            <xm:f>ロール対応表ｰ2003!$D$59:$S$59</xm:f>
          </x14:formula1>
          <xm:sqref>F14:R14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C4380-4710-493B-B8A0-856FEDDC8FB7}">
  <sheetPr>
    <pageSetUpPr fitToPage="1"/>
  </sheetPr>
  <dimension ref="A1:W62"/>
  <sheetViews>
    <sheetView showGridLines="0" view="pageBreakPreview" zoomScaleNormal="100" zoomScaleSheetLayoutView="100" workbookViewId="0">
      <selection activeCell="E23" sqref="E23:R23"/>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5" hidden="1" customWidth="1"/>
    <col min="24" max="24" width="0" style="10" hidden="1" customWidth="1"/>
    <col min="25" max="25" width="9" style="10" bestFit="1" customWidth="1"/>
    <col min="26" max="16384" width="9" style="10"/>
  </cols>
  <sheetData>
    <row r="1" spans="1:22" ht="28.5">
      <c r="A1" s="591" t="s">
        <v>427</v>
      </c>
      <c r="B1" s="591"/>
      <c r="C1" s="591"/>
      <c r="D1" s="591"/>
      <c r="E1" s="591"/>
      <c r="F1" s="591"/>
      <c r="G1" s="591"/>
      <c r="H1" s="591"/>
      <c r="I1" s="591"/>
      <c r="J1" s="591"/>
      <c r="K1" s="591"/>
      <c r="L1" s="591"/>
      <c r="M1" s="591"/>
      <c r="N1" s="591"/>
      <c r="O1" s="591"/>
      <c r="P1" s="591"/>
      <c r="Q1" s="591"/>
      <c r="R1" s="591"/>
      <c r="S1" s="591"/>
    </row>
    <row r="2" spans="1:22" ht="12" customHeight="1">
      <c r="A2" s="9"/>
      <c r="B2" s="9"/>
      <c r="C2" s="9"/>
      <c r="D2" s="9"/>
      <c r="E2" s="9"/>
      <c r="F2" s="9"/>
      <c r="G2" s="9"/>
      <c r="H2" s="9"/>
      <c r="I2" s="9"/>
      <c r="J2" s="9"/>
      <c r="K2" s="9"/>
      <c r="L2" s="9"/>
      <c r="M2" s="9"/>
      <c r="N2" s="9"/>
      <c r="O2" s="9"/>
      <c r="P2" s="9"/>
      <c r="Q2" s="9"/>
      <c r="R2" s="9"/>
      <c r="S2" s="9"/>
    </row>
    <row r="3" spans="1:22" ht="19.5">
      <c r="A3" s="605" t="s">
        <v>428</v>
      </c>
      <c r="B3" s="605"/>
      <c r="C3" s="605"/>
      <c r="D3" s="605"/>
      <c r="E3" s="605"/>
      <c r="F3" s="605"/>
      <c r="G3" s="605"/>
      <c r="H3" s="605"/>
      <c r="I3" s="605"/>
      <c r="J3" s="605"/>
      <c r="K3" s="605"/>
      <c r="L3" s="605"/>
      <c r="M3" s="605"/>
      <c r="N3" s="605"/>
      <c r="O3" s="605"/>
      <c r="P3" s="605"/>
      <c r="Q3" s="605"/>
      <c r="R3" s="605"/>
      <c r="S3" s="605"/>
      <c r="T3" s="134"/>
    </row>
    <row r="4" spans="1:22" ht="41.25" customHeight="1">
      <c r="A4" s="603" t="s">
        <v>429</v>
      </c>
      <c r="B4" s="603"/>
      <c r="C4" s="603"/>
      <c r="D4" s="603"/>
      <c r="E4" s="603"/>
      <c r="F4" s="603"/>
      <c r="G4" s="603"/>
      <c r="H4" s="603"/>
      <c r="I4" s="603"/>
      <c r="J4" s="603"/>
      <c r="K4" s="603"/>
      <c r="L4" s="603"/>
      <c r="M4" s="603"/>
      <c r="N4" s="603"/>
      <c r="O4" s="603"/>
      <c r="P4" s="603"/>
      <c r="Q4" s="603"/>
      <c r="R4" s="603"/>
      <c r="S4" s="603"/>
    </row>
    <row r="5" spans="1:22" ht="18.75" customHeight="1">
      <c r="A5" s="604" t="s">
        <v>430</v>
      </c>
      <c r="B5" s="604"/>
      <c r="C5" s="604"/>
      <c r="D5" s="604"/>
      <c r="E5" s="604"/>
      <c r="F5" s="604"/>
      <c r="G5" s="604"/>
      <c r="H5" s="604"/>
      <c r="I5" s="604"/>
      <c r="J5" s="604"/>
      <c r="K5" s="604"/>
      <c r="L5" s="604"/>
      <c r="M5" s="604"/>
      <c r="N5" s="604"/>
      <c r="O5" s="604"/>
      <c r="P5" s="604"/>
      <c r="Q5" s="604"/>
      <c r="R5" s="604"/>
      <c r="S5" s="604"/>
    </row>
    <row r="6" spans="1:22" ht="40.5" customHeight="1">
      <c r="A6" s="602" t="s">
        <v>431</v>
      </c>
      <c r="B6" s="602"/>
      <c r="C6" s="602"/>
      <c r="D6" s="602"/>
      <c r="E6" s="602"/>
      <c r="F6" s="602"/>
      <c r="G6" s="602"/>
      <c r="H6" s="602"/>
      <c r="I6" s="602"/>
      <c r="J6" s="602"/>
      <c r="K6" s="602"/>
      <c r="L6" s="602"/>
      <c r="M6" s="602"/>
      <c r="N6" s="602"/>
      <c r="O6" s="602"/>
      <c r="P6" s="602"/>
      <c r="Q6" s="602"/>
      <c r="R6" s="602"/>
      <c r="S6" s="602"/>
    </row>
    <row r="7" spans="1:22" ht="65.25" customHeight="1">
      <c r="A7" s="602" t="s">
        <v>432</v>
      </c>
      <c r="B7" s="602"/>
      <c r="C7" s="602"/>
      <c r="D7" s="602"/>
      <c r="E7" s="602"/>
      <c r="F7" s="602"/>
      <c r="G7" s="602"/>
      <c r="H7" s="602"/>
      <c r="I7" s="602"/>
      <c r="J7" s="602"/>
      <c r="K7" s="602"/>
      <c r="L7" s="602"/>
      <c r="M7" s="602"/>
      <c r="N7" s="602"/>
      <c r="O7" s="602"/>
      <c r="P7" s="602"/>
      <c r="Q7" s="602"/>
      <c r="R7" s="602"/>
      <c r="S7" s="602"/>
    </row>
    <row r="8" spans="1:22" ht="17.25" customHeight="1">
      <c r="A8" s="606" t="s">
        <v>433</v>
      </c>
      <c r="B8" s="606"/>
      <c r="C8" s="606"/>
      <c r="D8" s="606"/>
      <c r="E8" s="606"/>
      <c r="F8" s="606"/>
      <c r="G8" s="606"/>
      <c r="H8" s="606"/>
      <c r="I8" s="606"/>
      <c r="J8" s="606"/>
      <c r="K8" s="606"/>
      <c r="L8" s="606"/>
      <c r="M8" s="606"/>
      <c r="N8" s="606"/>
      <c r="O8" s="606"/>
      <c r="P8" s="606"/>
      <c r="Q8" s="606"/>
      <c r="R8" s="606"/>
      <c r="S8" s="606"/>
    </row>
    <row r="9" spans="1:22" ht="27" customHeight="1">
      <c r="A9" s="602" t="s">
        <v>434</v>
      </c>
      <c r="B9" s="602"/>
      <c r="C9" s="602"/>
      <c r="D9" s="602"/>
      <c r="E9" s="602"/>
      <c r="F9" s="602"/>
      <c r="G9" s="602"/>
      <c r="H9" s="602"/>
      <c r="I9" s="602"/>
      <c r="J9" s="602"/>
      <c r="K9" s="602"/>
      <c r="L9" s="602"/>
      <c r="M9" s="602"/>
      <c r="N9" s="602"/>
      <c r="O9" s="602"/>
      <c r="P9" s="602"/>
      <c r="Q9" s="602"/>
      <c r="R9" s="602"/>
      <c r="S9" s="602"/>
    </row>
    <row r="10" spans="1:22" ht="18.600000000000001" customHeight="1" thickBot="1">
      <c r="A10" s="182" t="s">
        <v>435</v>
      </c>
    </row>
    <row r="11" spans="1:22" ht="19.5" customHeight="1" thickBot="1">
      <c r="A11" s="592" t="s">
        <v>436</v>
      </c>
      <c r="B11" s="593"/>
      <c r="C11" s="593"/>
      <c r="D11" s="594"/>
      <c r="E11" s="598" t="s">
        <v>437</v>
      </c>
      <c r="F11" s="599"/>
      <c r="G11" s="600"/>
      <c r="H11" s="598" t="s">
        <v>438</v>
      </c>
      <c r="I11" s="599"/>
      <c r="J11" s="600"/>
      <c r="K11" s="598" t="s">
        <v>439</v>
      </c>
      <c r="L11" s="599"/>
      <c r="M11" s="600"/>
      <c r="N11" s="598" t="s">
        <v>272</v>
      </c>
      <c r="O11" s="599"/>
      <c r="P11" s="599"/>
      <c r="Q11" s="600"/>
      <c r="R11" s="601" t="s">
        <v>273</v>
      </c>
      <c r="S11" s="600"/>
    </row>
    <row r="12" spans="1:22" ht="131.25" customHeight="1">
      <c r="A12" s="595"/>
      <c r="B12" s="596"/>
      <c r="C12" s="596"/>
      <c r="D12" s="597"/>
      <c r="E12" s="188" t="s">
        <v>440</v>
      </c>
      <c r="F12" s="189" t="s">
        <v>441</v>
      </c>
      <c r="G12" s="190" t="s">
        <v>442</v>
      </c>
      <c r="H12" s="188" t="s">
        <v>443</v>
      </c>
      <c r="I12" s="189" t="s">
        <v>444</v>
      </c>
      <c r="J12" s="190" t="s">
        <v>445</v>
      </c>
      <c r="K12" s="188" t="s">
        <v>446</v>
      </c>
      <c r="L12" s="189" t="s">
        <v>447</v>
      </c>
      <c r="M12" s="191" t="s">
        <v>448</v>
      </c>
      <c r="N12" s="188" t="s">
        <v>449</v>
      </c>
      <c r="O12" s="189" t="s">
        <v>450</v>
      </c>
      <c r="P12" s="189" t="s">
        <v>451</v>
      </c>
      <c r="Q12" s="190" t="s">
        <v>452</v>
      </c>
      <c r="R12" s="188" t="s">
        <v>453</v>
      </c>
      <c r="S12" s="190" t="s">
        <v>454</v>
      </c>
    </row>
    <row r="13" spans="1:22">
      <c r="A13" s="11" t="s">
        <v>29</v>
      </c>
      <c r="B13" s="12" t="s">
        <v>30</v>
      </c>
      <c r="C13" s="12" t="s">
        <v>28</v>
      </c>
      <c r="D13" s="13" t="s">
        <v>455</v>
      </c>
      <c r="E13" s="14" t="s">
        <v>456</v>
      </c>
      <c r="F13" s="14"/>
      <c r="G13" s="14"/>
      <c r="H13" s="14"/>
      <c r="I13" s="14"/>
      <c r="J13" s="14"/>
      <c r="K13" s="14"/>
      <c r="L13" s="14"/>
      <c r="M13" s="14"/>
      <c r="N13" s="14"/>
      <c r="O13" s="14"/>
      <c r="P13" s="14"/>
      <c r="Q13" s="14"/>
      <c r="R13" s="14"/>
      <c r="S13" s="15"/>
    </row>
    <row r="14" spans="1:22" ht="13.5" customHeight="1">
      <c r="A14" s="590" t="s">
        <v>60</v>
      </c>
      <c r="B14" s="587" t="s">
        <v>61</v>
      </c>
      <c r="C14" s="192" t="s">
        <v>59</v>
      </c>
      <c r="D14" s="132"/>
      <c r="E14" s="16" t="s">
        <v>457</v>
      </c>
      <c r="F14" s="16" t="s">
        <v>457</v>
      </c>
      <c r="G14" s="17" t="s">
        <v>458</v>
      </c>
      <c r="H14" s="17" t="s">
        <v>459</v>
      </c>
      <c r="I14" s="17" t="s">
        <v>458</v>
      </c>
      <c r="J14" s="17" t="s">
        <v>458</v>
      </c>
      <c r="K14" s="17" t="s">
        <v>459</v>
      </c>
      <c r="L14" s="17" t="s">
        <v>458</v>
      </c>
      <c r="M14" s="17" t="s">
        <v>458</v>
      </c>
      <c r="N14" s="17" t="s">
        <v>458</v>
      </c>
      <c r="O14" s="17" t="s">
        <v>458</v>
      </c>
      <c r="P14" s="17" t="s">
        <v>458</v>
      </c>
      <c r="Q14" s="17" t="s">
        <v>458</v>
      </c>
      <c r="R14" s="17" t="s">
        <v>459</v>
      </c>
      <c r="S14" s="18" t="s">
        <v>460</v>
      </c>
      <c r="T14" s="25" t="str">
        <f>IF(D14=U14,"",$D$61)</f>
        <v/>
      </c>
      <c r="U14" s="135" t="str">
        <f>IF(COUNTIF(個票ｰ2003!$U$31:$U$120,$C14),"○","")</f>
        <v/>
      </c>
      <c r="V14" s="135" t="str">
        <f>IF(D14="○",C14,"")</f>
        <v/>
      </c>
    </row>
    <row r="15" spans="1:22" ht="14.25">
      <c r="A15" s="590"/>
      <c r="B15" s="587"/>
      <c r="C15" s="193" t="s">
        <v>84</v>
      </c>
      <c r="D15" s="132"/>
      <c r="E15" s="16" t="s">
        <v>457</v>
      </c>
      <c r="F15" s="16" t="s">
        <v>457</v>
      </c>
      <c r="G15" s="17" t="s">
        <v>458</v>
      </c>
      <c r="H15" s="17" t="s">
        <v>459</v>
      </c>
      <c r="I15" s="17" t="s">
        <v>460</v>
      </c>
      <c r="J15" s="17" t="s">
        <v>458</v>
      </c>
      <c r="K15" s="17" t="s">
        <v>460</v>
      </c>
      <c r="L15" s="17" t="s">
        <v>460</v>
      </c>
      <c r="M15" s="17" t="s">
        <v>460</v>
      </c>
      <c r="N15" s="17" t="s">
        <v>459</v>
      </c>
      <c r="O15" s="17" t="s">
        <v>460</v>
      </c>
      <c r="P15" s="17" t="s">
        <v>460</v>
      </c>
      <c r="Q15" s="17" t="s">
        <v>460</v>
      </c>
      <c r="R15" s="17" t="s">
        <v>460</v>
      </c>
      <c r="S15" s="18" t="s">
        <v>460</v>
      </c>
      <c r="T15" s="25" t="str">
        <f t="shared" ref="T15:T56" si="0">IF(D15=U15,"",$D$61)</f>
        <v/>
      </c>
      <c r="U15" s="135" t="str">
        <f>IF(COUNTIF(個票ｰ2003!$U$31:$U$120,$C15),"○","")</f>
        <v/>
      </c>
      <c r="V15" s="135" t="str">
        <f t="shared" ref="V15:V56" si="1">IF(D15="○",C15,"")</f>
        <v/>
      </c>
    </row>
    <row r="16" spans="1:22" ht="14.25">
      <c r="A16" s="590"/>
      <c r="B16" s="587"/>
      <c r="C16" s="193" t="s">
        <v>97</v>
      </c>
      <c r="D16" s="132"/>
      <c r="E16" s="16" t="s">
        <v>457</v>
      </c>
      <c r="F16" s="16" t="s">
        <v>457</v>
      </c>
      <c r="G16" s="16" t="s">
        <v>457</v>
      </c>
      <c r="H16" s="17" t="s">
        <v>459</v>
      </c>
      <c r="I16" s="17" t="s">
        <v>458</v>
      </c>
      <c r="J16" s="17" t="s">
        <v>458</v>
      </c>
      <c r="K16" s="17" t="s">
        <v>460</v>
      </c>
      <c r="L16" s="17" t="s">
        <v>460</v>
      </c>
      <c r="M16" s="17" t="s">
        <v>460</v>
      </c>
      <c r="N16" s="17" t="s">
        <v>458</v>
      </c>
      <c r="O16" s="17" t="s">
        <v>458</v>
      </c>
      <c r="P16" s="17" t="s">
        <v>458</v>
      </c>
      <c r="Q16" s="17" t="s">
        <v>458</v>
      </c>
      <c r="R16" s="17" t="s">
        <v>459</v>
      </c>
      <c r="S16" s="18" t="s">
        <v>460</v>
      </c>
      <c r="T16" s="25" t="str">
        <f t="shared" si="0"/>
        <v/>
      </c>
      <c r="U16" s="135" t="str">
        <f>IF(COUNTIF(個票ｰ2003!$U$31:$U$120,$C16),"○","")</f>
        <v/>
      </c>
      <c r="V16" s="135" t="str">
        <f t="shared" si="1"/>
        <v/>
      </c>
    </row>
    <row r="17" spans="1:22" ht="14.25">
      <c r="A17" s="590"/>
      <c r="B17" s="587"/>
      <c r="C17" s="193" t="s">
        <v>107</v>
      </c>
      <c r="D17" s="132"/>
      <c r="E17" s="16" t="s">
        <v>457</v>
      </c>
      <c r="F17" s="16" t="s">
        <v>457</v>
      </c>
      <c r="G17" s="17" t="s">
        <v>460</v>
      </c>
      <c r="H17" s="17" t="s">
        <v>460</v>
      </c>
      <c r="I17" s="17" t="s">
        <v>458</v>
      </c>
      <c r="J17" s="17" t="s">
        <v>458</v>
      </c>
      <c r="K17" s="17" t="s">
        <v>460</v>
      </c>
      <c r="L17" s="17" t="s">
        <v>460</v>
      </c>
      <c r="M17" s="17" t="s">
        <v>459</v>
      </c>
      <c r="N17" s="17" t="s">
        <v>460</v>
      </c>
      <c r="O17" s="17" t="s">
        <v>460</v>
      </c>
      <c r="P17" s="17" t="s">
        <v>460</v>
      </c>
      <c r="Q17" s="17" t="s">
        <v>459</v>
      </c>
      <c r="R17" s="17" t="s">
        <v>460</v>
      </c>
      <c r="S17" s="18" t="s">
        <v>460</v>
      </c>
      <c r="T17" s="25" t="str">
        <f t="shared" si="0"/>
        <v/>
      </c>
      <c r="U17" s="135" t="str">
        <f>IF(COUNTIF(個票ｰ2003!$U$31:$U$120,$C17),"○","")</f>
        <v/>
      </c>
      <c r="V17" s="135" t="str">
        <f t="shared" si="1"/>
        <v/>
      </c>
    </row>
    <row r="18" spans="1:22" ht="14.25">
      <c r="A18" s="590"/>
      <c r="B18" s="587"/>
      <c r="C18" s="193" t="s">
        <v>461</v>
      </c>
      <c r="D18" s="132"/>
      <c r="E18" s="16" t="s">
        <v>457</v>
      </c>
      <c r="F18" s="16" t="s">
        <v>457</v>
      </c>
      <c r="G18" s="17" t="s">
        <v>460</v>
      </c>
      <c r="H18" s="17" t="s">
        <v>460</v>
      </c>
      <c r="I18" s="17" t="s">
        <v>458</v>
      </c>
      <c r="J18" s="17" t="s">
        <v>458</v>
      </c>
      <c r="K18" s="17" t="s">
        <v>460</v>
      </c>
      <c r="L18" s="17" t="s">
        <v>458</v>
      </c>
      <c r="M18" s="17" t="s">
        <v>459</v>
      </c>
      <c r="N18" s="17" t="s">
        <v>458</v>
      </c>
      <c r="O18" s="17" t="s">
        <v>460</v>
      </c>
      <c r="P18" s="17" t="s">
        <v>458</v>
      </c>
      <c r="Q18" s="17" t="s">
        <v>458</v>
      </c>
      <c r="R18" s="17" t="s">
        <v>460</v>
      </c>
      <c r="S18" s="18" t="s">
        <v>460</v>
      </c>
      <c r="T18" s="25" t="str">
        <f t="shared" si="0"/>
        <v/>
      </c>
      <c r="U18" s="135" t="str">
        <f>IF(COUNTIF(個票ｰ2003!$U$31:$U$120,$C18),"○","")</f>
        <v/>
      </c>
      <c r="V18" s="135" t="str">
        <f t="shared" si="1"/>
        <v/>
      </c>
    </row>
    <row r="19" spans="1:22" ht="14.25">
      <c r="A19" s="590"/>
      <c r="B19" s="587"/>
      <c r="C19" s="193" t="s">
        <v>124</v>
      </c>
      <c r="D19" s="132"/>
      <c r="E19" s="17" t="s">
        <v>459</v>
      </c>
      <c r="F19" s="17" t="s">
        <v>459</v>
      </c>
      <c r="G19" s="17" t="s">
        <v>459</v>
      </c>
      <c r="H19" s="17" t="s">
        <v>460</v>
      </c>
      <c r="I19" s="17" t="s">
        <v>460</v>
      </c>
      <c r="J19" s="17" t="s">
        <v>460</v>
      </c>
      <c r="K19" s="17" t="s">
        <v>459</v>
      </c>
      <c r="L19" s="17" t="s">
        <v>460</v>
      </c>
      <c r="M19" s="17" t="s">
        <v>460</v>
      </c>
      <c r="N19" s="17" t="s">
        <v>459</v>
      </c>
      <c r="O19" s="17" t="s">
        <v>459</v>
      </c>
      <c r="P19" s="17" t="s">
        <v>459</v>
      </c>
      <c r="Q19" s="17" t="s">
        <v>460</v>
      </c>
      <c r="R19" s="17" t="s">
        <v>459</v>
      </c>
      <c r="S19" s="18" t="s">
        <v>460</v>
      </c>
      <c r="T19" s="25" t="str">
        <f t="shared" si="0"/>
        <v/>
      </c>
      <c r="U19" s="135" t="str">
        <f>IF(COUNTIF(個票ｰ2003!$U$31:$U$120,$C19),"○","")</f>
        <v/>
      </c>
      <c r="V19" s="135" t="str">
        <f t="shared" si="1"/>
        <v/>
      </c>
    </row>
    <row r="20" spans="1:22" ht="14.25">
      <c r="A20" s="590"/>
      <c r="B20" s="587" t="s">
        <v>462</v>
      </c>
      <c r="C20" s="193" t="s">
        <v>130</v>
      </c>
      <c r="D20" s="132"/>
      <c r="E20" s="16" t="s">
        <v>457</v>
      </c>
      <c r="F20" s="16" t="s">
        <v>457</v>
      </c>
      <c r="G20" s="17" t="s">
        <v>460</v>
      </c>
      <c r="H20" s="17" t="s">
        <v>459</v>
      </c>
      <c r="I20" s="17" t="s">
        <v>458</v>
      </c>
      <c r="J20" s="17" t="s">
        <v>458</v>
      </c>
      <c r="K20" s="17" t="s">
        <v>459</v>
      </c>
      <c r="L20" s="17" t="s">
        <v>458</v>
      </c>
      <c r="M20" s="17" t="s">
        <v>458</v>
      </c>
      <c r="N20" s="17" t="s">
        <v>458</v>
      </c>
      <c r="O20" s="17" t="s">
        <v>458</v>
      </c>
      <c r="P20" s="17" t="s">
        <v>458</v>
      </c>
      <c r="Q20" s="17" t="s">
        <v>458</v>
      </c>
      <c r="R20" s="17" t="s">
        <v>460</v>
      </c>
      <c r="S20" s="18" t="s">
        <v>458</v>
      </c>
      <c r="T20" s="25" t="str">
        <f t="shared" si="0"/>
        <v/>
      </c>
      <c r="U20" s="135" t="str">
        <f>IF(COUNTIF(個票ｰ2003!$U$31:$U$120,$C20),"○","")</f>
        <v/>
      </c>
      <c r="V20" s="135" t="str">
        <f t="shared" si="1"/>
        <v/>
      </c>
    </row>
    <row r="21" spans="1:22" ht="14.25">
      <c r="A21" s="590"/>
      <c r="B21" s="587"/>
      <c r="C21" s="193" t="s">
        <v>137</v>
      </c>
      <c r="D21" s="132"/>
      <c r="E21" s="16" t="s">
        <v>457</v>
      </c>
      <c r="F21" s="16" t="s">
        <v>457</v>
      </c>
      <c r="G21" s="17" t="s">
        <v>458</v>
      </c>
      <c r="H21" s="17" t="s">
        <v>459</v>
      </c>
      <c r="I21" s="17" t="s">
        <v>458</v>
      </c>
      <c r="J21" s="17" t="s">
        <v>458</v>
      </c>
      <c r="K21" s="17" t="s">
        <v>459</v>
      </c>
      <c r="L21" s="17" t="s">
        <v>460</v>
      </c>
      <c r="M21" s="17" t="s">
        <v>458</v>
      </c>
      <c r="N21" s="17" t="s">
        <v>458</v>
      </c>
      <c r="O21" s="17" t="s">
        <v>458</v>
      </c>
      <c r="P21" s="17" t="s">
        <v>458</v>
      </c>
      <c r="Q21" s="17" t="s">
        <v>458</v>
      </c>
      <c r="R21" s="17" t="s">
        <v>460</v>
      </c>
      <c r="S21" s="18" t="s">
        <v>458</v>
      </c>
      <c r="T21" s="25" t="str">
        <f t="shared" si="0"/>
        <v/>
      </c>
      <c r="U21" s="135" t="str">
        <f>IF(COUNTIF(個票ｰ2003!$U$31:$U$120,$C21),"○","")</f>
        <v/>
      </c>
      <c r="V21" s="135" t="str">
        <f t="shared" si="1"/>
        <v/>
      </c>
    </row>
    <row r="22" spans="1:22" ht="14.25">
      <c r="A22" s="590"/>
      <c r="B22" s="587"/>
      <c r="C22" s="193" t="s">
        <v>143</v>
      </c>
      <c r="D22" s="132"/>
      <c r="E22" s="16" t="s">
        <v>457</v>
      </c>
      <c r="F22" s="16" t="s">
        <v>457</v>
      </c>
      <c r="G22" s="17" t="s">
        <v>460</v>
      </c>
      <c r="H22" s="17" t="s">
        <v>459</v>
      </c>
      <c r="I22" s="17" t="s">
        <v>458</v>
      </c>
      <c r="J22" s="17" t="s">
        <v>458</v>
      </c>
      <c r="K22" s="17" t="s">
        <v>459</v>
      </c>
      <c r="L22" s="17" t="s">
        <v>460</v>
      </c>
      <c r="M22" s="17" t="s">
        <v>460</v>
      </c>
      <c r="N22" s="17" t="s">
        <v>460</v>
      </c>
      <c r="O22" s="17" t="s">
        <v>460</v>
      </c>
      <c r="P22" s="17" t="s">
        <v>458</v>
      </c>
      <c r="Q22" s="17" t="s">
        <v>458</v>
      </c>
      <c r="R22" s="17" t="s">
        <v>460</v>
      </c>
      <c r="S22" s="18" t="s">
        <v>458</v>
      </c>
      <c r="T22" s="25" t="str">
        <f t="shared" si="0"/>
        <v/>
      </c>
      <c r="U22" s="135" t="str">
        <f>IF(COUNTIF(個票ｰ2003!$U$31:$U$120,$C22),"○","")</f>
        <v/>
      </c>
      <c r="V22" s="135" t="str">
        <f t="shared" si="1"/>
        <v/>
      </c>
    </row>
    <row r="23" spans="1:22" ht="14.25">
      <c r="A23" s="590"/>
      <c r="B23" s="587"/>
      <c r="C23" s="193" t="s">
        <v>463</v>
      </c>
      <c r="D23" s="132"/>
      <c r="E23" s="16" t="s">
        <v>457</v>
      </c>
      <c r="F23" s="16" t="s">
        <v>457</v>
      </c>
      <c r="G23" s="17" t="s">
        <v>460</v>
      </c>
      <c r="H23" s="17" t="s">
        <v>459</v>
      </c>
      <c r="I23" s="17" t="s">
        <v>458</v>
      </c>
      <c r="J23" s="17" t="s">
        <v>458</v>
      </c>
      <c r="K23" s="17" t="s">
        <v>459</v>
      </c>
      <c r="L23" s="17" t="s">
        <v>460</v>
      </c>
      <c r="M23" s="17" t="s">
        <v>458</v>
      </c>
      <c r="N23" s="17" t="s">
        <v>458</v>
      </c>
      <c r="O23" s="17" t="s">
        <v>458</v>
      </c>
      <c r="P23" s="17" t="s">
        <v>458</v>
      </c>
      <c r="Q23" s="17" t="s">
        <v>458</v>
      </c>
      <c r="R23" s="17" t="s">
        <v>460</v>
      </c>
      <c r="S23" s="18" t="s">
        <v>458</v>
      </c>
      <c r="T23" s="25" t="str">
        <f t="shared" si="0"/>
        <v/>
      </c>
      <c r="U23" s="135" t="str">
        <f>IF(COUNTIF(個票ｰ2003!$U$31:$U$120,$C23),"○","")</f>
        <v/>
      </c>
      <c r="V23" s="135" t="str">
        <f t="shared" si="1"/>
        <v/>
      </c>
    </row>
    <row r="24" spans="1:22" ht="14.25">
      <c r="A24" s="590"/>
      <c r="B24" s="587"/>
      <c r="C24" s="193" t="s">
        <v>153</v>
      </c>
      <c r="D24" s="132"/>
      <c r="E24" s="17" t="s">
        <v>459</v>
      </c>
      <c r="F24" s="17" t="s">
        <v>459</v>
      </c>
      <c r="G24" s="17" t="s">
        <v>458</v>
      </c>
      <c r="H24" s="17" t="s">
        <v>459</v>
      </c>
      <c r="I24" s="17" t="s">
        <v>459</v>
      </c>
      <c r="J24" s="17" t="s">
        <v>459</v>
      </c>
      <c r="K24" s="17" t="s">
        <v>460</v>
      </c>
      <c r="L24" s="17" t="s">
        <v>458</v>
      </c>
      <c r="M24" s="17" t="s">
        <v>458</v>
      </c>
      <c r="N24" s="17" t="s">
        <v>458</v>
      </c>
      <c r="O24" s="17" t="s">
        <v>458</v>
      </c>
      <c r="P24" s="17" t="s">
        <v>458</v>
      </c>
      <c r="Q24" s="17" t="s">
        <v>458</v>
      </c>
      <c r="R24" s="17" t="s">
        <v>460</v>
      </c>
      <c r="S24" s="18" t="s">
        <v>458</v>
      </c>
      <c r="T24" s="25" t="str">
        <f t="shared" si="0"/>
        <v/>
      </c>
      <c r="U24" s="135" t="str">
        <f>IF(COUNTIF(個票ｰ2003!$U$31:$U$120,$C24),"○","")</f>
        <v/>
      </c>
      <c r="V24" s="135" t="str">
        <f t="shared" si="1"/>
        <v/>
      </c>
    </row>
    <row r="25" spans="1:22" ht="14.25">
      <c r="A25" s="590"/>
      <c r="B25" s="587"/>
      <c r="C25" s="193" t="s">
        <v>156</v>
      </c>
      <c r="D25" s="132"/>
      <c r="E25" s="17" t="s">
        <v>459</v>
      </c>
      <c r="F25" s="17" t="s">
        <v>459</v>
      </c>
      <c r="G25" s="17" t="s">
        <v>458</v>
      </c>
      <c r="H25" s="17" t="s">
        <v>460</v>
      </c>
      <c r="I25" s="17" t="s">
        <v>460</v>
      </c>
      <c r="J25" s="17" t="s">
        <v>459</v>
      </c>
      <c r="K25" s="17" t="s">
        <v>460</v>
      </c>
      <c r="L25" s="17" t="s">
        <v>458</v>
      </c>
      <c r="M25" s="17" t="s">
        <v>458</v>
      </c>
      <c r="N25" s="17" t="s">
        <v>458</v>
      </c>
      <c r="O25" s="17" t="s">
        <v>458</v>
      </c>
      <c r="P25" s="17" t="s">
        <v>458</v>
      </c>
      <c r="Q25" s="17" t="s">
        <v>458</v>
      </c>
      <c r="R25" s="17" t="s">
        <v>460</v>
      </c>
      <c r="S25" s="18" t="s">
        <v>458</v>
      </c>
      <c r="T25" s="25" t="str">
        <f t="shared" si="0"/>
        <v/>
      </c>
      <c r="U25" s="135" t="str">
        <f>IF(COUNTIF(個票ｰ2003!$U$31:$U$120,$C25),"○","")</f>
        <v/>
      </c>
      <c r="V25" s="135" t="str">
        <f t="shared" si="1"/>
        <v/>
      </c>
    </row>
    <row r="26" spans="1:22" ht="14.25">
      <c r="A26" s="590"/>
      <c r="B26" s="587" t="s">
        <v>159</v>
      </c>
      <c r="C26" s="193" t="s">
        <v>158</v>
      </c>
      <c r="D26" s="132"/>
      <c r="E26" s="17" t="s">
        <v>459</v>
      </c>
      <c r="F26" s="17" t="s">
        <v>459</v>
      </c>
      <c r="G26" s="17" t="s">
        <v>460</v>
      </c>
      <c r="H26" s="16" t="s">
        <v>457</v>
      </c>
      <c r="I26" s="16" t="s">
        <v>457</v>
      </c>
      <c r="J26" s="17" t="s">
        <v>460</v>
      </c>
      <c r="K26" s="17" t="s">
        <v>459</v>
      </c>
      <c r="L26" s="17" t="s">
        <v>460</v>
      </c>
      <c r="M26" s="17" t="s">
        <v>460</v>
      </c>
      <c r="N26" s="17" t="s">
        <v>460</v>
      </c>
      <c r="O26" s="17" t="s">
        <v>460</v>
      </c>
      <c r="P26" s="17" t="s">
        <v>458</v>
      </c>
      <c r="Q26" s="17" t="s">
        <v>460</v>
      </c>
      <c r="R26" s="17" t="s">
        <v>460</v>
      </c>
      <c r="S26" s="18" t="s">
        <v>458</v>
      </c>
      <c r="T26" s="25" t="str">
        <f t="shared" si="0"/>
        <v/>
      </c>
      <c r="U26" s="135" t="str">
        <f>IF(COUNTIF(個票ｰ2003!$U$31:$U$120,$C26),"○","")</f>
        <v/>
      </c>
      <c r="V26" s="135" t="str">
        <f t="shared" si="1"/>
        <v/>
      </c>
    </row>
    <row r="27" spans="1:22" ht="14.25">
      <c r="A27" s="590"/>
      <c r="B27" s="587"/>
      <c r="C27" s="193" t="s">
        <v>161</v>
      </c>
      <c r="D27" s="132"/>
      <c r="E27" s="17" t="s">
        <v>459</v>
      </c>
      <c r="F27" s="17" t="s">
        <v>459</v>
      </c>
      <c r="G27" s="17" t="s">
        <v>460</v>
      </c>
      <c r="H27" s="16" t="s">
        <v>457</v>
      </c>
      <c r="I27" s="16" t="s">
        <v>457</v>
      </c>
      <c r="J27" s="17" t="s">
        <v>460</v>
      </c>
      <c r="K27" s="17" t="s">
        <v>459</v>
      </c>
      <c r="L27" s="17" t="s">
        <v>460</v>
      </c>
      <c r="M27" s="17" t="s">
        <v>460</v>
      </c>
      <c r="N27" s="17" t="s">
        <v>460</v>
      </c>
      <c r="O27" s="17" t="s">
        <v>460</v>
      </c>
      <c r="P27" s="17" t="s">
        <v>458</v>
      </c>
      <c r="Q27" s="17" t="s">
        <v>460</v>
      </c>
      <c r="R27" s="17" t="s">
        <v>460</v>
      </c>
      <c r="S27" s="18" t="s">
        <v>458</v>
      </c>
      <c r="T27" s="25" t="str">
        <f t="shared" si="0"/>
        <v/>
      </c>
      <c r="U27" s="135" t="str">
        <f>IF(COUNTIF(個票ｰ2003!$U$31:$U$120,$C27),"○","")</f>
        <v/>
      </c>
      <c r="V27" s="135" t="str">
        <f t="shared" si="1"/>
        <v/>
      </c>
    </row>
    <row r="28" spans="1:22" ht="14.25">
      <c r="A28" s="590"/>
      <c r="B28" s="587"/>
      <c r="C28" s="193" t="s">
        <v>163</v>
      </c>
      <c r="D28" s="132"/>
      <c r="E28" s="17" t="s">
        <v>458</v>
      </c>
      <c r="F28" s="17" t="s">
        <v>458</v>
      </c>
      <c r="G28" s="17" t="s">
        <v>458</v>
      </c>
      <c r="H28" s="17" t="s">
        <v>459</v>
      </c>
      <c r="I28" s="16" t="s">
        <v>457</v>
      </c>
      <c r="J28" s="17" t="s">
        <v>460</v>
      </c>
      <c r="K28" s="17" t="s">
        <v>460</v>
      </c>
      <c r="L28" s="17" t="s">
        <v>458</v>
      </c>
      <c r="M28" s="17" t="s">
        <v>460</v>
      </c>
      <c r="N28" s="17" t="s">
        <v>459</v>
      </c>
      <c r="O28" s="17" t="s">
        <v>458</v>
      </c>
      <c r="P28" s="17" t="s">
        <v>458</v>
      </c>
      <c r="Q28" s="17" t="s">
        <v>458</v>
      </c>
      <c r="R28" s="17" t="s">
        <v>460</v>
      </c>
      <c r="S28" s="18" t="s">
        <v>458</v>
      </c>
      <c r="T28" s="25" t="str">
        <f t="shared" si="0"/>
        <v/>
      </c>
      <c r="U28" s="135" t="str">
        <f>IF(COUNTIF(個票ｰ2003!$U$31:$U$120,$C28),"○","")</f>
        <v/>
      </c>
      <c r="V28" s="135" t="str">
        <f t="shared" si="1"/>
        <v/>
      </c>
    </row>
    <row r="29" spans="1:22" ht="14.25">
      <c r="A29" s="590"/>
      <c r="B29" s="587"/>
      <c r="C29" s="193" t="s">
        <v>165</v>
      </c>
      <c r="D29" s="132"/>
      <c r="E29" s="17" t="s">
        <v>460</v>
      </c>
      <c r="F29" s="17" t="s">
        <v>460</v>
      </c>
      <c r="G29" s="17" t="s">
        <v>460</v>
      </c>
      <c r="H29" s="16" t="s">
        <v>457</v>
      </c>
      <c r="I29" s="16" t="s">
        <v>457</v>
      </c>
      <c r="J29" s="17" t="s">
        <v>460</v>
      </c>
      <c r="K29" s="17" t="s">
        <v>459</v>
      </c>
      <c r="L29" s="17" t="s">
        <v>459</v>
      </c>
      <c r="M29" s="17" t="s">
        <v>460</v>
      </c>
      <c r="N29" s="17" t="s">
        <v>459</v>
      </c>
      <c r="O29" s="17" t="s">
        <v>458</v>
      </c>
      <c r="P29" s="17" t="s">
        <v>460</v>
      </c>
      <c r="Q29" s="17" t="s">
        <v>458</v>
      </c>
      <c r="R29" s="17" t="s">
        <v>460</v>
      </c>
      <c r="S29" s="18" t="s">
        <v>458</v>
      </c>
      <c r="T29" s="25" t="str">
        <f t="shared" si="0"/>
        <v/>
      </c>
      <c r="U29" s="135" t="str">
        <f>IF(COUNTIF(個票ｰ2003!$U$31:$U$120,$C29),"○","")</f>
        <v/>
      </c>
      <c r="V29" s="135" t="str">
        <f t="shared" si="1"/>
        <v/>
      </c>
    </row>
    <row r="30" spans="1:22" ht="14.25">
      <c r="A30" s="590"/>
      <c r="B30" s="587"/>
      <c r="C30" s="193" t="s">
        <v>167</v>
      </c>
      <c r="D30" s="132"/>
      <c r="E30" s="17" t="s">
        <v>458</v>
      </c>
      <c r="F30" s="17" t="s">
        <v>458</v>
      </c>
      <c r="G30" s="17" t="s">
        <v>458</v>
      </c>
      <c r="H30" s="17" t="s">
        <v>460</v>
      </c>
      <c r="I30" s="17" t="s">
        <v>460</v>
      </c>
      <c r="J30" s="16" t="s">
        <v>457</v>
      </c>
      <c r="K30" s="17" t="s">
        <v>458</v>
      </c>
      <c r="L30" s="17" t="s">
        <v>458</v>
      </c>
      <c r="M30" s="17" t="s">
        <v>458</v>
      </c>
      <c r="N30" s="17" t="s">
        <v>460</v>
      </c>
      <c r="O30" s="17" t="s">
        <v>458</v>
      </c>
      <c r="P30" s="17" t="s">
        <v>458</v>
      </c>
      <c r="Q30" s="17" t="s">
        <v>458</v>
      </c>
      <c r="R30" s="17" t="s">
        <v>460</v>
      </c>
      <c r="S30" s="18" t="s">
        <v>458</v>
      </c>
      <c r="T30" s="25" t="str">
        <f t="shared" si="0"/>
        <v/>
      </c>
      <c r="U30" s="135" t="str">
        <f>IF(COUNTIF(個票ｰ2003!$U$31:$U$120,$C30),"○","")</f>
        <v/>
      </c>
      <c r="V30" s="135" t="str">
        <f t="shared" si="1"/>
        <v/>
      </c>
    </row>
    <row r="31" spans="1:22" ht="13.5" customHeight="1">
      <c r="A31" s="586" t="s">
        <v>170</v>
      </c>
      <c r="B31" s="587" t="s">
        <v>464</v>
      </c>
      <c r="C31" s="193" t="s">
        <v>169</v>
      </c>
      <c r="D31" s="132"/>
      <c r="E31" s="17" t="s">
        <v>459</v>
      </c>
      <c r="F31" s="17" t="s">
        <v>459</v>
      </c>
      <c r="G31" s="17" t="s">
        <v>459</v>
      </c>
      <c r="H31" s="17" t="s">
        <v>460</v>
      </c>
      <c r="I31" s="17" t="s">
        <v>458</v>
      </c>
      <c r="J31" s="17" t="s">
        <v>458</v>
      </c>
      <c r="K31" s="16" t="s">
        <v>457</v>
      </c>
      <c r="L31" s="17" t="s">
        <v>459</v>
      </c>
      <c r="M31" s="17" t="s">
        <v>459</v>
      </c>
      <c r="N31" s="17" t="s">
        <v>459</v>
      </c>
      <c r="O31" s="17" t="s">
        <v>459</v>
      </c>
      <c r="P31" s="17" t="s">
        <v>459</v>
      </c>
      <c r="Q31" s="17" t="s">
        <v>459</v>
      </c>
      <c r="R31" s="17" t="s">
        <v>459</v>
      </c>
      <c r="S31" s="18" t="s">
        <v>460</v>
      </c>
      <c r="T31" s="25" t="str">
        <f t="shared" si="0"/>
        <v/>
      </c>
      <c r="U31" s="135" t="str">
        <f>IF(COUNTIF(個票ｰ2003!$U$31:$U$120,$C31),"○","")</f>
        <v/>
      </c>
      <c r="V31" s="135" t="str">
        <f t="shared" si="1"/>
        <v/>
      </c>
    </row>
    <row r="32" spans="1:22" ht="14.25">
      <c r="A32" s="586"/>
      <c r="B32" s="587"/>
      <c r="C32" s="193" t="s">
        <v>172</v>
      </c>
      <c r="D32" s="132"/>
      <c r="E32" s="17" t="s">
        <v>459</v>
      </c>
      <c r="F32" s="17" t="s">
        <v>459</v>
      </c>
      <c r="G32" s="17" t="s">
        <v>460</v>
      </c>
      <c r="H32" s="17" t="s">
        <v>460</v>
      </c>
      <c r="I32" s="17" t="s">
        <v>458</v>
      </c>
      <c r="J32" s="17" t="s">
        <v>458</v>
      </c>
      <c r="K32" s="16" t="s">
        <v>457</v>
      </c>
      <c r="L32" s="17" t="s">
        <v>460</v>
      </c>
      <c r="M32" s="17" t="s">
        <v>460</v>
      </c>
      <c r="N32" s="17" t="s">
        <v>460</v>
      </c>
      <c r="O32" s="17" t="s">
        <v>460</v>
      </c>
      <c r="P32" s="17" t="s">
        <v>460</v>
      </c>
      <c r="Q32" s="17" t="s">
        <v>460</v>
      </c>
      <c r="R32" s="17" t="s">
        <v>459</v>
      </c>
      <c r="S32" s="18" t="s">
        <v>460</v>
      </c>
      <c r="T32" s="25" t="str">
        <f t="shared" si="0"/>
        <v/>
      </c>
      <c r="U32" s="135" t="str">
        <f>IF(COUNTIF(個票ｰ2003!$U$31:$U$120,$C32),"○","")</f>
        <v/>
      </c>
      <c r="V32" s="135" t="str">
        <f t="shared" si="1"/>
        <v/>
      </c>
    </row>
    <row r="33" spans="1:22" ht="14.25">
      <c r="A33" s="586"/>
      <c r="B33" s="587"/>
      <c r="C33" s="193" t="s">
        <v>173</v>
      </c>
      <c r="D33" s="132"/>
      <c r="E33" s="17" t="s">
        <v>460</v>
      </c>
      <c r="F33" s="17" t="s">
        <v>460</v>
      </c>
      <c r="G33" s="17" t="s">
        <v>460</v>
      </c>
      <c r="H33" s="17" t="s">
        <v>460</v>
      </c>
      <c r="I33" s="17" t="s">
        <v>458</v>
      </c>
      <c r="J33" s="17" t="s">
        <v>458</v>
      </c>
      <c r="K33" s="16" t="s">
        <v>457</v>
      </c>
      <c r="L33" s="17" t="s">
        <v>459</v>
      </c>
      <c r="M33" s="17" t="s">
        <v>460</v>
      </c>
      <c r="N33" s="17" t="s">
        <v>460</v>
      </c>
      <c r="O33" s="17" t="s">
        <v>460</v>
      </c>
      <c r="P33" s="17" t="s">
        <v>460</v>
      </c>
      <c r="Q33" s="17" t="s">
        <v>460</v>
      </c>
      <c r="R33" s="17" t="s">
        <v>459</v>
      </c>
      <c r="S33" s="18" t="s">
        <v>460</v>
      </c>
      <c r="T33" s="25" t="str">
        <f t="shared" si="0"/>
        <v/>
      </c>
      <c r="U33" s="135" t="str">
        <f>IF(COUNTIF(個票ｰ2003!$U$31:$U$120,$C33),"○","")</f>
        <v/>
      </c>
      <c r="V33" s="135" t="str">
        <f t="shared" si="1"/>
        <v/>
      </c>
    </row>
    <row r="34" spans="1:22" ht="14.25">
      <c r="A34" s="586"/>
      <c r="B34" s="587" t="s">
        <v>465</v>
      </c>
      <c r="C34" s="193" t="s">
        <v>174</v>
      </c>
      <c r="D34" s="132"/>
      <c r="E34" s="17" t="s">
        <v>458</v>
      </c>
      <c r="F34" s="17" t="s">
        <v>458</v>
      </c>
      <c r="G34" s="17" t="s">
        <v>458</v>
      </c>
      <c r="H34" s="17" t="s">
        <v>458</v>
      </c>
      <c r="I34" s="17" t="s">
        <v>458</v>
      </c>
      <c r="J34" s="17" t="s">
        <v>458</v>
      </c>
      <c r="K34" s="17" t="s">
        <v>460</v>
      </c>
      <c r="L34" s="16" t="s">
        <v>457</v>
      </c>
      <c r="M34" s="17" t="s">
        <v>460</v>
      </c>
      <c r="N34" s="17" t="s">
        <v>460</v>
      </c>
      <c r="O34" s="17" t="s">
        <v>460</v>
      </c>
      <c r="P34" s="17" t="s">
        <v>460</v>
      </c>
      <c r="Q34" s="17" t="s">
        <v>460</v>
      </c>
      <c r="R34" s="17" t="s">
        <v>460</v>
      </c>
      <c r="S34" s="18" t="s">
        <v>460</v>
      </c>
      <c r="T34" s="25" t="str">
        <f t="shared" si="0"/>
        <v/>
      </c>
      <c r="U34" s="135" t="str">
        <f>IF(COUNTIF(個票ｰ2003!$U$31:$U$120,$C34),"○","")</f>
        <v/>
      </c>
      <c r="V34" s="135" t="str">
        <f t="shared" si="1"/>
        <v/>
      </c>
    </row>
    <row r="35" spans="1:22" ht="14.25">
      <c r="A35" s="586"/>
      <c r="B35" s="587"/>
      <c r="C35" s="193" t="s">
        <v>176</v>
      </c>
      <c r="D35" s="132"/>
      <c r="E35" s="17" t="s">
        <v>458</v>
      </c>
      <c r="F35" s="17" t="s">
        <v>458</v>
      </c>
      <c r="G35" s="17" t="s">
        <v>458</v>
      </c>
      <c r="H35" s="17" t="s">
        <v>458</v>
      </c>
      <c r="I35" s="17" t="s">
        <v>458</v>
      </c>
      <c r="J35" s="17" t="s">
        <v>458</v>
      </c>
      <c r="K35" s="17" t="s">
        <v>460</v>
      </c>
      <c r="L35" s="16" t="s">
        <v>457</v>
      </c>
      <c r="M35" s="17" t="s">
        <v>460</v>
      </c>
      <c r="N35" s="17" t="s">
        <v>460</v>
      </c>
      <c r="O35" s="17" t="s">
        <v>460</v>
      </c>
      <c r="P35" s="17" t="s">
        <v>460</v>
      </c>
      <c r="Q35" s="17" t="s">
        <v>460</v>
      </c>
      <c r="R35" s="17" t="s">
        <v>460</v>
      </c>
      <c r="S35" s="18" t="s">
        <v>460</v>
      </c>
      <c r="T35" s="25" t="str">
        <f t="shared" si="0"/>
        <v/>
      </c>
      <c r="U35" s="135" t="str">
        <f>IF(COUNTIF(個票ｰ2003!$U$31:$U$120,$C35),"○","")</f>
        <v/>
      </c>
      <c r="V35" s="135" t="str">
        <f t="shared" si="1"/>
        <v/>
      </c>
    </row>
    <row r="36" spans="1:22" ht="14.25">
      <c r="A36" s="586"/>
      <c r="B36" s="587" t="s">
        <v>466</v>
      </c>
      <c r="C36" s="193" t="s">
        <v>177</v>
      </c>
      <c r="D36" s="132"/>
      <c r="E36" s="17" t="s">
        <v>458</v>
      </c>
      <c r="F36" s="17" t="s">
        <v>458</v>
      </c>
      <c r="G36" s="17" t="s">
        <v>458</v>
      </c>
      <c r="H36" s="17" t="s">
        <v>458</v>
      </c>
      <c r="I36" s="17" t="s">
        <v>458</v>
      </c>
      <c r="J36" s="17" t="s">
        <v>458</v>
      </c>
      <c r="K36" s="17" t="s">
        <v>460</v>
      </c>
      <c r="L36" s="17" t="s">
        <v>460</v>
      </c>
      <c r="M36" s="16" t="s">
        <v>457</v>
      </c>
      <c r="N36" s="17" t="s">
        <v>460</v>
      </c>
      <c r="O36" s="17" t="s">
        <v>459</v>
      </c>
      <c r="P36" s="17" t="s">
        <v>459</v>
      </c>
      <c r="Q36" s="17" t="s">
        <v>460</v>
      </c>
      <c r="R36" s="17" t="s">
        <v>460</v>
      </c>
      <c r="S36" s="18" t="s">
        <v>460</v>
      </c>
      <c r="T36" s="25" t="str">
        <f t="shared" si="0"/>
        <v/>
      </c>
      <c r="U36" s="135" t="str">
        <f>IF(COUNTIF(個票ｰ2003!$U$31:$U$120,$C36),"○","")</f>
        <v/>
      </c>
      <c r="V36" s="135" t="str">
        <f t="shared" si="1"/>
        <v/>
      </c>
    </row>
    <row r="37" spans="1:22" ht="14.25">
      <c r="A37" s="586"/>
      <c r="B37" s="587"/>
      <c r="C37" s="193" t="s">
        <v>179</v>
      </c>
      <c r="D37" s="132"/>
      <c r="E37" s="17" t="s">
        <v>458</v>
      </c>
      <c r="F37" s="17" t="s">
        <v>458</v>
      </c>
      <c r="G37" s="17" t="s">
        <v>458</v>
      </c>
      <c r="H37" s="17" t="s">
        <v>458</v>
      </c>
      <c r="I37" s="17" t="s">
        <v>458</v>
      </c>
      <c r="J37" s="17" t="s">
        <v>458</v>
      </c>
      <c r="K37" s="17" t="s">
        <v>460</v>
      </c>
      <c r="L37" s="17" t="s">
        <v>460</v>
      </c>
      <c r="M37" s="16" t="s">
        <v>457</v>
      </c>
      <c r="N37" s="17" t="s">
        <v>460</v>
      </c>
      <c r="O37" s="17" t="s">
        <v>459</v>
      </c>
      <c r="P37" s="17" t="s">
        <v>459</v>
      </c>
      <c r="Q37" s="17" t="s">
        <v>460</v>
      </c>
      <c r="R37" s="17" t="s">
        <v>460</v>
      </c>
      <c r="S37" s="18" t="s">
        <v>460</v>
      </c>
      <c r="T37" s="25" t="str">
        <f t="shared" si="0"/>
        <v/>
      </c>
      <c r="U37" s="135" t="str">
        <f>IF(COUNTIF(個票ｰ2003!$U$31:$U$120,$C37),"○","")</f>
        <v/>
      </c>
      <c r="V37" s="135" t="str">
        <f t="shared" si="1"/>
        <v/>
      </c>
    </row>
    <row r="38" spans="1:22" ht="13.5" customHeight="1">
      <c r="A38" s="586" t="s">
        <v>181</v>
      </c>
      <c r="B38" s="587" t="s">
        <v>182</v>
      </c>
      <c r="C38" s="193" t="s">
        <v>180</v>
      </c>
      <c r="D38" s="132"/>
      <c r="E38" s="17" t="s">
        <v>458</v>
      </c>
      <c r="F38" s="17" t="s">
        <v>458</v>
      </c>
      <c r="G38" s="17" t="s">
        <v>458</v>
      </c>
      <c r="H38" s="17" t="s">
        <v>458</v>
      </c>
      <c r="I38" s="17" t="s">
        <v>460</v>
      </c>
      <c r="J38" s="17" t="s">
        <v>458</v>
      </c>
      <c r="K38" s="17" t="s">
        <v>458</v>
      </c>
      <c r="L38" s="17" t="s">
        <v>459</v>
      </c>
      <c r="M38" s="17" t="s">
        <v>459</v>
      </c>
      <c r="N38" s="16" t="s">
        <v>457</v>
      </c>
      <c r="O38" s="16" t="s">
        <v>457</v>
      </c>
      <c r="P38" s="16" t="s">
        <v>457</v>
      </c>
      <c r="Q38" s="17" t="s">
        <v>459</v>
      </c>
      <c r="R38" s="17" t="s">
        <v>460</v>
      </c>
      <c r="S38" s="18" t="s">
        <v>459</v>
      </c>
      <c r="T38" s="25" t="str">
        <f t="shared" si="0"/>
        <v/>
      </c>
      <c r="U38" s="135" t="str">
        <f>IF(COUNTIF(個票ｰ2003!$U$31:$U$120,$C38),"○","")</f>
        <v/>
      </c>
      <c r="V38" s="135" t="str">
        <f t="shared" si="1"/>
        <v/>
      </c>
    </row>
    <row r="39" spans="1:22" ht="14.25">
      <c r="A39" s="586"/>
      <c r="B39" s="587"/>
      <c r="C39" s="193" t="s">
        <v>183</v>
      </c>
      <c r="D39" s="132"/>
      <c r="E39" s="17" t="s">
        <v>458</v>
      </c>
      <c r="F39" s="17" t="s">
        <v>458</v>
      </c>
      <c r="G39" s="17" t="s">
        <v>458</v>
      </c>
      <c r="H39" s="17" t="s">
        <v>458</v>
      </c>
      <c r="I39" s="17" t="s">
        <v>459</v>
      </c>
      <c r="J39" s="17" t="s">
        <v>458</v>
      </c>
      <c r="K39" s="17" t="s">
        <v>459</v>
      </c>
      <c r="L39" s="17" t="s">
        <v>459</v>
      </c>
      <c r="M39" s="17" t="s">
        <v>459</v>
      </c>
      <c r="N39" s="16" t="s">
        <v>457</v>
      </c>
      <c r="O39" s="16" t="s">
        <v>457</v>
      </c>
      <c r="P39" s="17" t="s">
        <v>459</v>
      </c>
      <c r="Q39" s="17" t="s">
        <v>459</v>
      </c>
      <c r="R39" s="17" t="s">
        <v>458</v>
      </c>
      <c r="S39" s="18" t="s">
        <v>459</v>
      </c>
      <c r="T39" s="25" t="str">
        <f t="shared" si="0"/>
        <v/>
      </c>
      <c r="U39" s="135" t="str">
        <f>IF(COUNTIF(個票ｰ2003!$U$31:$U$120,$C39),"○","")</f>
        <v/>
      </c>
      <c r="V39" s="135" t="str">
        <f t="shared" si="1"/>
        <v/>
      </c>
    </row>
    <row r="40" spans="1:22" ht="14.25">
      <c r="A40" s="586"/>
      <c r="B40" s="587"/>
      <c r="C40" s="193" t="s">
        <v>184</v>
      </c>
      <c r="D40" s="132"/>
      <c r="E40" s="17" t="s">
        <v>458</v>
      </c>
      <c r="F40" s="17" t="s">
        <v>458</v>
      </c>
      <c r="G40" s="17" t="s">
        <v>458</v>
      </c>
      <c r="H40" s="17" t="s">
        <v>458</v>
      </c>
      <c r="I40" s="17" t="s">
        <v>460</v>
      </c>
      <c r="J40" s="17" t="s">
        <v>458</v>
      </c>
      <c r="K40" s="17" t="s">
        <v>460</v>
      </c>
      <c r="L40" s="17" t="s">
        <v>460</v>
      </c>
      <c r="M40" s="17" t="s">
        <v>459</v>
      </c>
      <c r="N40" s="16" t="s">
        <v>457</v>
      </c>
      <c r="O40" s="16" t="s">
        <v>457</v>
      </c>
      <c r="P40" s="17" t="s">
        <v>459</v>
      </c>
      <c r="Q40" s="17" t="s">
        <v>459</v>
      </c>
      <c r="R40" s="17" t="s">
        <v>460</v>
      </c>
      <c r="S40" s="18" t="s">
        <v>459</v>
      </c>
      <c r="T40" s="25" t="str">
        <f t="shared" si="0"/>
        <v/>
      </c>
      <c r="U40" s="135" t="str">
        <f>IF(COUNTIF(個票ｰ2003!$U$31:$U$120,$C40),"○","")</f>
        <v/>
      </c>
      <c r="V40" s="135" t="str">
        <f t="shared" si="1"/>
        <v/>
      </c>
    </row>
    <row r="41" spans="1:22" ht="14.25">
      <c r="A41" s="586"/>
      <c r="B41" s="587"/>
      <c r="C41" s="193" t="s">
        <v>185</v>
      </c>
      <c r="D41" s="132"/>
      <c r="E41" s="17" t="s">
        <v>460</v>
      </c>
      <c r="F41" s="17" t="s">
        <v>460</v>
      </c>
      <c r="G41" s="17" t="s">
        <v>460</v>
      </c>
      <c r="H41" s="17" t="s">
        <v>458</v>
      </c>
      <c r="I41" s="17" t="s">
        <v>460</v>
      </c>
      <c r="J41" s="17" t="s">
        <v>458</v>
      </c>
      <c r="K41" s="17" t="s">
        <v>460</v>
      </c>
      <c r="L41" s="17" t="s">
        <v>460</v>
      </c>
      <c r="M41" s="17" t="s">
        <v>459</v>
      </c>
      <c r="N41" s="16" t="s">
        <v>457</v>
      </c>
      <c r="O41" s="16" t="s">
        <v>457</v>
      </c>
      <c r="P41" s="17" t="s">
        <v>459</v>
      </c>
      <c r="Q41" s="17" t="s">
        <v>459</v>
      </c>
      <c r="R41" s="17" t="s">
        <v>458</v>
      </c>
      <c r="S41" s="18" t="s">
        <v>459</v>
      </c>
      <c r="T41" s="25" t="str">
        <f t="shared" si="0"/>
        <v/>
      </c>
      <c r="U41" s="135" t="str">
        <f>IF(COUNTIF(個票ｰ2003!$U$31:$U$120,$C41),"○","")</f>
        <v/>
      </c>
      <c r="V41" s="135" t="str">
        <f t="shared" si="1"/>
        <v/>
      </c>
    </row>
    <row r="42" spans="1:22" ht="14.25">
      <c r="A42" s="586"/>
      <c r="B42" s="587"/>
      <c r="C42" s="193" t="s">
        <v>186</v>
      </c>
      <c r="D42" s="132"/>
      <c r="E42" s="17" t="s">
        <v>458</v>
      </c>
      <c r="F42" s="17" t="s">
        <v>458</v>
      </c>
      <c r="G42" s="17" t="s">
        <v>458</v>
      </c>
      <c r="H42" s="17" t="s">
        <v>458</v>
      </c>
      <c r="I42" s="17" t="s">
        <v>460</v>
      </c>
      <c r="J42" s="17" t="s">
        <v>458</v>
      </c>
      <c r="K42" s="17" t="s">
        <v>458</v>
      </c>
      <c r="L42" s="17" t="s">
        <v>458</v>
      </c>
      <c r="M42" s="17" t="s">
        <v>460</v>
      </c>
      <c r="N42" s="16" t="s">
        <v>457</v>
      </c>
      <c r="O42" s="16" t="s">
        <v>457</v>
      </c>
      <c r="P42" s="17" t="s">
        <v>459</v>
      </c>
      <c r="Q42" s="17" t="s">
        <v>459</v>
      </c>
      <c r="R42" s="17" t="s">
        <v>458</v>
      </c>
      <c r="S42" s="18" t="s">
        <v>459</v>
      </c>
      <c r="T42" s="25" t="str">
        <f t="shared" si="0"/>
        <v/>
      </c>
      <c r="U42" s="135" t="str">
        <f>IF(COUNTIF(個票ｰ2003!$U$31:$U$120,$C42),"○","")</f>
        <v/>
      </c>
      <c r="V42" s="135" t="str">
        <f t="shared" si="1"/>
        <v/>
      </c>
    </row>
    <row r="43" spans="1:22" ht="14.25">
      <c r="A43" s="586"/>
      <c r="B43" s="587"/>
      <c r="C43" s="193" t="s">
        <v>187</v>
      </c>
      <c r="D43" s="132"/>
      <c r="E43" s="17" t="s">
        <v>458</v>
      </c>
      <c r="F43" s="17" t="s">
        <v>458</v>
      </c>
      <c r="G43" s="17" t="s">
        <v>458</v>
      </c>
      <c r="H43" s="17" t="s">
        <v>458</v>
      </c>
      <c r="I43" s="17" t="s">
        <v>460</v>
      </c>
      <c r="J43" s="17" t="s">
        <v>458</v>
      </c>
      <c r="K43" s="17" t="s">
        <v>458</v>
      </c>
      <c r="L43" s="17" t="s">
        <v>458</v>
      </c>
      <c r="M43" s="17" t="s">
        <v>460</v>
      </c>
      <c r="N43" s="16" t="s">
        <v>457</v>
      </c>
      <c r="O43" s="17" t="s">
        <v>459</v>
      </c>
      <c r="P43" s="17" t="s">
        <v>459</v>
      </c>
      <c r="Q43" s="17" t="s">
        <v>459</v>
      </c>
      <c r="R43" s="17" t="s">
        <v>458</v>
      </c>
      <c r="S43" s="18" t="s">
        <v>459</v>
      </c>
      <c r="T43" s="25" t="str">
        <f t="shared" si="0"/>
        <v/>
      </c>
      <c r="U43" s="135" t="str">
        <f>IF(COUNTIF(個票ｰ2003!$U$31:$U$120,$C43),"○","")</f>
        <v/>
      </c>
      <c r="V43" s="135" t="str">
        <f t="shared" si="1"/>
        <v/>
      </c>
    </row>
    <row r="44" spans="1:22" ht="14.25">
      <c r="A44" s="586"/>
      <c r="B44" s="587"/>
      <c r="C44" s="193" t="s">
        <v>188</v>
      </c>
      <c r="D44" s="132"/>
      <c r="E44" s="17" t="s">
        <v>458</v>
      </c>
      <c r="F44" s="17" t="s">
        <v>458</v>
      </c>
      <c r="G44" s="17" t="s">
        <v>458</v>
      </c>
      <c r="H44" s="17" t="s">
        <v>458</v>
      </c>
      <c r="I44" s="17" t="s">
        <v>460</v>
      </c>
      <c r="J44" s="17" t="s">
        <v>458</v>
      </c>
      <c r="K44" s="17" t="s">
        <v>458</v>
      </c>
      <c r="L44" s="17" t="s">
        <v>458</v>
      </c>
      <c r="M44" s="17" t="s">
        <v>459</v>
      </c>
      <c r="N44" s="17" t="s">
        <v>459</v>
      </c>
      <c r="O44" s="16" t="s">
        <v>457</v>
      </c>
      <c r="P44" s="17" t="s">
        <v>459</v>
      </c>
      <c r="Q44" s="17" t="s">
        <v>459</v>
      </c>
      <c r="R44" s="17" t="s">
        <v>458</v>
      </c>
      <c r="S44" s="18" t="s">
        <v>459</v>
      </c>
      <c r="T44" s="25" t="str">
        <f t="shared" si="0"/>
        <v/>
      </c>
      <c r="U44" s="135" t="str">
        <f>IF(COUNTIF(個票ｰ2003!$U$31:$U$120,$C44),"○","")</f>
        <v/>
      </c>
      <c r="V44" s="135" t="str">
        <f t="shared" si="1"/>
        <v/>
      </c>
    </row>
    <row r="45" spans="1:22" ht="14.25">
      <c r="A45" s="586"/>
      <c r="B45" s="587"/>
      <c r="C45" s="193" t="s">
        <v>189</v>
      </c>
      <c r="D45" s="132"/>
      <c r="E45" s="17" t="s">
        <v>458</v>
      </c>
      <c r="F45" s="17" t="s">
        <v>458</v>
      </c>
      <c r="G45" s="17" t="s">
        <v>458</v>
      </c>
      <c r="H45" s="17" t="s">
        <v>458</v>
      </c>
      <c r="I45" s="17" t="s">
        <v>460</v>
      </c>
      <c r="J45" s="17" t="s">
        <v>458</v>
      </c>
      <c r="K45" s="17" t="s">
        <v>458</v>
      </c>
      <c r="L45" s="17" t="s">
        <v>458</v>
      </c>
      <c r="M45" s="17" t="s">
        <v>459</v>
      </c>
      <c r="N45" s="17" t="s">
        <v>459</v>
      </c>
      <c r="O45" s="16" t="s">
        <v>457</v>
      </c>
      <c r="P45" s="16" t="s">
        <v>457</v>
      </c>
      <c r="Q45" s="17" t="s">
        <v>459</v>
      </c>
      <c r="R45" s="17" t="s">
        <v>459</v>
      </c>
      <c r="S45" s="20" t="s">
        <v>457</v>
      </c>
      <c r="T45" s="25" t="str">
        <f t="shared" si="0"/>
        <v/>
      </c>
      <c r="U45" s="135" t="str">
        <f>IF(COUNTIF(個票ｰ2003!$U$31:$U$120,$C45),"○","")</f>
        <v/>
      </c>
      <c r="V45" s="135" t="str">
        <f t="shared" si="1"/>
        <v/>
      </c>
    </row>
    <row r="46" spans="1:22" ht="14.25">
      <c r="A46" s="586"/>
      <c r="B46" s="587"/>
      <c r="C46" s="193" t="s">
        <v>190</v>
      </c>
      <c r="D46" s="132"/>
      <c r="E46" s="17" t="s">
        <v>458</v>
      </c>
      <c r="F46" s="17" t="s">
        <v>458</v>
      </c>
      <c r="G46" s="17" t="s">
        <v>458</v>
      </c>
      <c r="H46" s="17" t="s">
        <v>458</v>
      </c>
      <c r="I46" s="17" t="s">
        <v>460</v>
      </c>
      <c r="J46" s="17" t="s">
        <v>458</v>
      </c>
      <c r="K46" s="17" t="s">
        <v>460</v>
      </c>
      <c r="L46" s="17" t="s">
        <v>460</v>
      </c>
      <c r="M46" s="17" t="s">
        <v>460</v>
      </c>
      <c r="N46" s="17" t="s">
        <v>459</v>
      </c>
      <c r="O46" s="17" t="s">
        <v>459</v>
      </c>
      <c r="P46" s="16" t="s">
        <v>457</v>
      </c>
      <c r="Q46" s="17" t="s">
        <v>459</v>
      </c>
      <c r="R46" s="17" t="s">
        <v>460</v>
      </c>
      <c r="S46" s="20" t="s">
        <v>457</v>
      </c>
      <c r="T46" s="25" t="str">
        <f t="shared" si="0"/>
        <v/>
      </c>
      <c r="U46" s="135" t="str">
        <f>IF(COUNTIF(個票ｰ2003!$U$31:$U$120,$C46),"○","")</f>
        <v/>
      </c>
      <c r="V46" s="135" t="str">
        <f t="shared" si="1"/>
        <v/>
      </c>
    </row>
    <row r="47" spans="1:22" ht="14.25">
      <c r="A47" s="586"/>
      <c r="B47" s="587"/>
      <c r="C47" s="193" t="s">
        <v>191</v>
      </c>
      <c r="D47" s="132"/>
      <c r="E47" s="17" t="s">
        <v>458</v>
      </c>
      <c r="F47" s="17" t="s">
        <v>458</v>
      </c>
      <c r="G47" s="17" t="s">
        <v>460</v>
      </c>
      <c r="H47" s="17" t="s">
        <v>458</v>
      </c>
      <c r="I47" s="17" t="s">
        <v>460</v>
      </c>
      <c r="J47" s="17" t="s">
        <v>458</v>
      </c>
      <c r="K47" s="17" t="s">
        <v>460</v>
      </c>
      <c r="L47" s="17" t="s">
        <v>460</v>
      </c>
      <c r="M47" s="17" t="s">
        <v>459</v>
      </c>
      <c r="N47" s="17" t="s">
        <v>460</v>
      </c>
      <c r="O47" s="17" t="s">
        <v>459</v>
      </c>
      <c r="P47" s="17" t="s">
        <v>460</v>
      </c>
      <c r="Q47" s="17" t="s">
        <v>460</v>
      </c>
      <c r="R47" s="17" t="s">
        <v>460</v>
      </c>
      <c r="S47" s="18" t="s">
        <v>459</v>
      </c>
      <c r="T47" s="25" t="str">
        <f t="shared" si="0"/>
        <v/>
      </c>
      <c r="U47" s="135" t="str">
        <f>IF(COUNTIF(個票ｰ2003!$U$31:$U$120,$C47),"○","")</f>
        <v/>
      </c>
      <c r="V47" s="135" t="str">
        <f t="shared" si="1"/>
        <v/>
      </c>
    </row>
    <row r="48" spans="1:22" ht="14.25">
      <c r="A48" s="586"/>
      <c r="B48" s="587" t="s">
        <v>467</v>
      </c>
      <c r="C48" s="193" t="s">
        <v>192</v>
      </c>
      <c r="D48" s="132"/>
      <c r="E48" s="17" t="s">
        <v>460</v>
      </c>
      <c r="F48" s="17" t="s">
        <v>460</v>
      </c>
      <c r="G48" s="17" t="s">
        <v>460</v>
      </c>
      <c r="H48" s="17" t="s">
        <v>460</v>
      </c>
      <c r="I48" s="17" t="s">
        <v>460</v>
      </c>
      <c r="J48" s="17" t="s">
        <v>458</v>
      </c>
      <c r="K48" s="17" t="s">
        <v>460</v>
      </c>
      <c r="L48" s="17" t="s">
        <v>460</v>
      </c>
      <c r="M48" s="17" t="s">
        <v>460</v>
      </c>
      <c r="N48" s="17" t="s">
        <v>460</v>
      </c>
      <c r="O48" s="17" t="s">
        <v>460</v>
      </c>
      <c r="P48" s="17" t="s">
        <v>460</v>
      </c>
      <c r="Q48" s="16" t="s">
        <v>457</v>
      </c>
      <c r="R48" s="17" t="s">
        <v>460</v>
      </c>
      <c r="S48" s="18" t="s">
        <v>459</v>
      </c>
      <c r="T48" s="25" t="str">
        <f t="shared" si="0"/>
        <v/>
      </c>
      <c r="U48" s="135" t="str">
        <f>IF(COUNTIF(個票ｰ2003!$U$31:$U$120,$C48),"○","")</f>
        <v/>
      </c>
      <c r="V48" s="135" t="str">
        <f t="shared" si="1"/>
        <v/>
      </c>
    </row>
    <row r="49" spans="1:23" ht="14.25">
      <c r="A49" s="586"/>
      <c r="B49" s="587"/>
      <c r="C49" s="193" t="s">
        <v>194</v>
      </c>
      <c r="D49" s="132"/>
      <c r="E49" s="17" t="s">
        <v>458</v>
      </c>
      <c r="F49" s="17" t="s">
        <v>458</v>
      </c>
      <c r="G49" s="17" t="s">
        <v>458</v>
      </c>
      <c r="H49" s="17" t="s">
        <v>458</v>
      </c>
      <c r="I49" s="17" t="s">
        <v>458</v>
      </c>
      <c r="J49" s="17" t="s">
        <v>458</v>
      </c>
      <c r="K49" s="17" t="s">
        <v>460</v>
      </c>
      <c r="L49" s="17" t="s">
        <v>460</v>
      </c>
      <c r="M49" s="17" t="s">
        <v>459</v>
      </c>
      <c r="N49" s="17" t="s">
        <v>460</v>
      </c>
      <c r="O49" s="17" t="s">
        <v>460</v>
      </c>
      <c r="P49" s="17" t="s">
        <v>460</v>
      </c>
      <c r="Q49" s="17" t="s">
        <v>460</v>
      </c>
      <c r="R49" s="17" t="s">
        <v>460</v>
      </c>
      <c r="S49" s="18" t="s">
        <v>459</v>
      </c>
      <c r="T49" s="25" t="str">
        <f t="shared" si="0"/>
        <v/>
      </c>
      <c r="U49" s="135" t="str">
        <f>IF(COUNTIF(個票ｰ2003!$U$31:$U$120,$C49),"○","")</f>
        <v/>
      </c>
      <c r="V49" s="135" t="str">
        <f t="shared" si="1"/>
        <v/>
      </c>
    </row>
    <row r="50" spans="1:23" ht="14.25">
      <c r="A50" s="586"/>
      <c r="B50" s="587"/>
      <c r="C50" s="193" t="s">
        <v>195</v>
      </c>
      <c r="D50" s="132"/>
      <c r="E50" s="17" t="s">
        <v>460</v>
      </c>
      <c r="F50" s="17" t="s">
        <v>460</v>
      </c>
      <c r="G50" s="17" t="s">
        <v>460</v>
      </c>
      <c r="H50" s="17" t="s">
        <v>460</v>
      </c>
      <c r="I50" s="17" t="s">
        <v>460</v>
      </c>
      <c r="J50" s="17" t="s">
        <v>458</v>
      </c>
      <c r="K50" s="17" t="s">
        <v>460</v>
      </c>
      <c r="L50" s="17" t="s">
        <v>460</v>
      </c>
      <c r="M50" s="17" t="s">
        <v>460</v>
      </c>
      <c r="N50" s="17" t="s">
        <v>460</v>
      </c>
      <c r="O50" s="17" t="s">
        <v>460</v>
      </c>
      <c r="P50" s="17" t="s">
        <v>460</v>
      </c>
      <c r="Q50" s="17" t="s">
        <v>460</v>
      </c>
      <c r="R50" s="17" t="s">
        <v>460</v>
      </c>
      <c r="S50" s="18" t="s">
        <v>460</v>
      </c>
      <c r="T50" s="25" t="str">
        <f t="shared" si="0"/>
        <v/>
      </c>
      <c r="U50" s="135" t="str">
        <f>IF(COUNTIF(個票ｰ2003!$U$31:$U$120,$C50),"○","")</f>
        <v/>
      </c>
      <c r="V50" s="135" t="str">
        <f t="shared" si="1"/>
        <v/>
      </c>
    </row>
    <row r="51" spans="1:23" ht="13.5" customHeight="1">
      <c r="A51" s="586" t="s">
        <v>197</v>
      </c>
      <c r="B51" s="587" t="s">
        <v>468</v>
      </c>
      <c r="C51" s="193" t="s">
        <v>196</v>
      </c>
      <c r="D51" s="132"/>
      <c r="E51" s="17" t="s">
        <v>458</v>
      </c>
      <c r="F51" s="17" t="s">
        <v>458</v>
      </c>
      <c r="G51" s="17" t="s">
        <v>458</v>
      </c>
      <c r="H51" s="17" t="s">
        <v>458</v>
      </c>
      <c r="I51" s="17" t="s">
        <v>458</v>
      </c>
      <c r="J51" s="17" t="s">
        <v>458</v>
      </c>
      <c r="K51" s="17" t="s">
        <v>458</v>
      </c>
      <c r="L51" s="17" t="s">
        <v>458</v>
      </c>
      <c r="M51" s="17" t="s">
        <v>458</v>
      </c>
      <c r="N51" s="17" t="s">
        <v>460</v>
      </c>
      <c r="O51" s="17" t="s">
        <v>460</v>
      </c>
      <c r="P51" s="17" t="s">
        <v>458</v>
      </c>
      <c r="Q51" s="17" t="s">
        <v>458</v>
      </c>
      <c r="R51" s="16" t="s">
        <v>457</v>
      </c>
      <c r="S51" s="18" t="s">
        <v>238</v>
      </c>
      <c r="T51" s="25" t="str">
        <f t="shared" si="0"/>
        <v/>
      </c>
      <c r="U51" s="135" t="str">
        <f>IF(COUNTIF(個票ｰ2003!$U$31:$U$120,$C51),"○","")</f>
        <v/>
      </c>
      <c r="V51" s="135" t="str">
        <f t="shared" si="1"/>
        <v/>
      </c>
    </row>
    <row r="52" spans="1:23" ht="14.25">
      <c r="A52" s="586"/>
      <c r="B52" s="587"/>
      <c r="C52" s="193" t="s">
        <v>199</v>
      </c>
      <c r="D52" s="132"/>
      <c r="E52" s="17" t="s">
        <v>460</v>
      </c>
      <c r="F52" s="17" t="s">
        <v>460</v>
      </c>
      <c r="G52" s="17" t="s">
        <v>460</v>
      </c>
      <c r="H52" s="17" t="s">
        <v>460</v>
      </c>
      <c r="I52" s="17" t="s">
        <v>458</v>
      </c>
      <c r="J52" s="17" t="s">
        <v>458</v>
      </c>
      <c r="K52" s="17" t="s">
        <v>460</v>
      </c>
      <c r="L52" s="17" t="s">
        <v>460</v>
      </c>
      <c r="M52" s="17" t="s">
        <v>460</v>
      </c>
      <c r="N52" s="17" t="s">
        <v>460</v>
      </c>
      <c r="O52" s="17" t="s">
        <v>460</v>
      </c>
      <c r="P52" s="17" t="s">
        <v>460</v>
      </c>
      <c r="Q52" s="17" t="s">
        <v>460</v>
      </c>
      <c r="R52" s="16" t="s">
        <v>457</v>
      </c>
      <c r="S52" s="18" t="s">
        <v>459</v>
      </c>
      <c r="T52" s="25" t="str">
        <f t="shared" si="0"/>
        <v/>
      </c>
      <c r="U52" s="135" t="str">
        <f>IF(COUNTIF(個票ｰ2003!$U$31:$U$120,$C52),"○","")</f>
        <v/>
      </c>
      <c r="V52" s="135" t="str">
        <f t="shared" si="1"/>
        <v/>
      </c>
    </row>
    <row r="53" spans="1:23" ht="14.25">
      <c r="A53" s="586"/>
      <c r="B53" s="587"/>
      <c r="C53" s="193" t="s">
        <v>200</v>
      </c>
      <c r="D53" s="132"/>
      <c r="E53" s="17" t="s">
        <v>460</v>
      </c>
      <c r="F53" s="17" t="s">
        <v>460</v>
      </c>
      <c r="G53" s="17" t="s">
        <v>460</v>
      </c>
      <c r="H53" s="17" t="s">
        <v>460</v>
      </c>
      <c r="I53" s="17" t="s">
        <v>458</v>
      </c>
      <c r="J53" s="17" t="s">
        <v>458</v>
      </c>
      <c r="K53" s="17" t="s">
        <v>460</v>
      </c>
      <c r="L53" s="17" t="s">
        <v>460</v>
      </c>
      <c r="M53" s="17" t="s">
        <v>459</v>
      </c>
      <c r="N53" s="17" t="s">
        <v>460</v>
      </c>
      <c r="O53" s="17" t="s">
        <v>460</v>
      </c>
      <c r="P53" s="17" t="s">
        <v>460</v>
      </c>
      <c r="Q53" s="17" t="s">
        <v>460</v>
      </c>
      <c r="R53" s="16" t="s">
        <v>457</v>
      </c>
      <c r="S53" s="18" t="s">
        <v>459</v>
      </c>
      <c r="T53" s="25" t="str">
        <f t="shared" si="0"/>
        <v/>
      </c>
      <c r="U53" s="135" t="str">
        <f>IF(COUNTIF(個票ｰ2003!$U$31:$U$120,$C53),"○","")</f>
        <v/>
      </c>
      <c r="V53" s="135" t="str">
        <f t="shared" si="1"/>
        <v/>
      </c>
    </row>
    <row r="54" spans="1:23" ht="14.25">
      <c r="A54" s="586"/>
      <c r="B54" s="587"/>
      <c r="C54" s="193" t="s">
        <v>201</v>
      </c>
      <c r="D54" s="132"/>
      <c r="E54" s="17" t="s">
        <v>459</v>
      </c>
      <c r="F54" s="17" t="s">
        <v>459</v>
      </c>
      <c r="G54" s="17" t="s">
        <v>459</v>
      </c>
      <c r="H54" s="17" t="s">
        <v>460</v>
      </c>
      <c r="I54" s="17" t="s">
        <v>460</v>
      </c>
      <c r="J54" s="17" t="s">
        <v>458</v>
      </c>
      <c r="K54" s="17" t="s">
        <v>459</v>
      </c>
      <c r="L54" s="17" t="s">
        <v>459</v>
      </c>
      <c r="M54" s="17" t="s">
        <v>459</v>
      </c>
      <c r="N54" s="17" t="s">
        <v>458</v>
      </c>
      <c r="O54" s="17" t="s">
        <v>458</v>
      </c>
      <c r="P54" s="17" t="s">
        <v>458</v>
      </c>
      <c r="Q54" s="17" t="s">
        <v>458</v>
      </c>
      <c r="R54" s="16" t="s">
        <v>457</v>
      </c>
      <c r="S54" s="18" t="s">
        <v>459</v>
      </c>
      <c r="T54" s="25" t="str">
        <f t="shared" si="0"/>
        <v/>
      </c>
      <c r="U54" s="135" t="str">
        <f>IF(COUNTIF(個票ｰ2003!$U$31:$U$120,$C54),"○","")</f>
        <v/>
      </c>
      <c r="V54" s="135" t="str">
        <f t="shared" si="1"/>
        <v/>
      </c>
    </row>
    <row r="55" spans="1:23" ht="14.25">
      <c r="A55" s="586"/>
      <c r="B55" s="587" t="s">
        <v>203</v>
      </c>
      <c r="C55" s="193" t="s">
        <v>202</v>
      </c>
      <c r="D55" s="132"/>
      <c r="E55" s="17" t="s">
        <v>458</v>
      </c>
      <c r="F55" s="17" t="s">
        <v>458</v>
      </c>
      <c r="G55" s="17" t="s">
        <v>458</v>
      </c>
      <c r="H55" s="17" t="s">
        <v>458</v>
      </c>
      <c r="I55" s="17" t="s">
        <v>458</v>
      </c>
      <c r="J55" s="17" t="s">
        <v>458</v>
      </c>
      <c r="K55" s="17" t="s">
        <v>458</v>
      </c>
      <c r="L55" s="17" t="s">
        <v>458</v>
      </c>
      <c r="M55" s="17" t="s">
        <v>459</v>
      </c>
      <c r="N55" s="17" t="s">
        <v>459</v>
      </c>
      <c r="O55" s="17" t="s">
        <v>459</v>
      </c>
      <c r="P55" s="17" t="s">
        <v>459</v>
      </c>
      <c r="Q55" s="17" t="s">
        <v>459</v>
      </c>
      <c r="R55" s="17" t="s">
        <v>459</v>
      </c>
      <c r="S55" s="20" t="s">
        <v>457</v>
      </c>
      <c r="T55" s="25" t="str">
        <f t="shared" si="0"/>
        <v/>
      </c>
      <c r="U55" s="135" t="str">
        <f>IF(COUNTIF(個票ｰ2003!$U$31:$U$120,$C55),"○","")</f>
        <v/>
      </c>
      <c r="V55" s="135" t="str">
        <f t="shared" si="1"/>
        <v/>
      </c>
    </row>
    <row r="56" spans="1:23" ht="15" thickBot="1">
      <c r="A56" s="588"/>
      <c r="B56" s="589"/>
      <c r="C56" s="194" t="s">
        <v>204</v>
      </c>
      <c r="D56" s="133"/>
      <c r="E56" s="22" t="s">
        <v>458</v>
      </c>
      <c r="F56" s="22" t="s">
        <v>458</v>
      </c>
      <c r="G56" s="22" t="s">
        <v>458</v>
      </c>
      <c r="H56" s="22" t="s">
        <v>458</v>
      </c>
      <c r="I56" s="22" t="s">
        <v>458</v>
      </c>
      <c r="J56" s="22" t="s">
        <v>458</v>
      </c>
      <c r="K56" s="22" t="s">
        <v>458</v>
      </c>
      <c r="L56" s="22" t="s">
        <v>458</v>
      </c>
      <c r="M56" s="22" t="s">
        <v>460</v>
      </c>
      <c r="N56" s="22" t="s">
        <v>460</v>
      </c>
      <c r="O56" s="22" t="s">
        <v>460</v>
      </c>
      <c r="P56" s="23" t="s">
        <v>457</v>
      </c>
      <c r="Q56" s="22" t="s">
        <v>460</v>
      </c>
      <c r="R56" s="22" t="s">
        <v>459</v>
      </c>
      <c r="S56" s="24" t="s">
        <v>457</v>
      </c>
      <c r="T56" s="25" t="str">
        <f t="shared" si="0"/>
        <v/>
      </c>
      <c r="U56" s="135" t="str">
        <f>IF(COUNTIF(個票ｰ2003!$U$31:$U$120,$C56),"○","")</f>
        <v/>
      </c>
      <c r="V56" s="135" t="str">
        <f t="shared" si="1"/>
        <v/>
      </c>
    </row>
    <row r="57" spans="1:23" s="135" customFormat="1" ht="14.25" hidden="1">
      <c r="E57" s="136">
        <f>IF(OR(D14="○",D15="○",D16="○",D17="○",D18="○",D20="○",D21="○",D22="○",D23="○"),1,0)</f>
        <v>0</v>
      </c>
      <c r="F57" s="136">
        <f>IF(OR(D14="○",D15="○",D16="○",D17="○",D18="○",D20="○",D21="○",D22="○",D23="○",),1,0)</f>
        <v>0</v>
      </c>
      <c r="G57" s="136">
        <f>IF(D16="○",1,0)</f>
        <v>0</v>
      </c>
      <c r="H57" s="136">
        <f>IF(OR(D26="○",D27="○",D29="○",),1,0)</f>
        <v>0</v>
      </c>
      <c r="I57" s="136">
        <f>IF(OR(D26="○",D27="○",D28="○",D29="○"),1,0)</f>
        <v>0</v>
      </c>
      <c r="J57" s="136">
        <f>IF(D30="○",1,0)</f>
        <v>0</v>
      </c>
      <c r="K57" s="136">
        <f>IF(OR(D31="○",D32="○",D33="○"),1,0)</f>
        <v>0</v>
      </c>
      <c r="L57" s="136">
        <f>IF(OR(D34="○",D35="○"),1,0)</f>
        <v>0</v>
      </c>
      <c r="M57" s="136">
        <f>IF(OR(D36="○",D37="○"),1,0)</f>
        <v>0</v>
      </c>
      <c r="N57" s="136">
        <f>IF(OR(D38="○",D39="○",D40="○",D41="○",D42="○",D43="○"),1,0)</f>
        <v>0</v>
      </c>
      <c r="O57" s="136">
        <f>IF(OR(D38="○",D39="○",D40="○",D41="○",D42="○",D44="○",D45="○"),1,0)</f>
        <v>0</v>
      </c>
      <c r="P57" s="136">
        <f>IF(OR(D38="○",D45="○",D46="○",D56="○"),1,0)</f>
        <v>0</v>
      </c>
      <c r="Q57" s="136">
        <f>IF(D48="○",1,0)</f>
        <v>0</v>
      </c>
      <c r="R57" s="136">
        <f>IF(OR(D51="○",D52="○",D53="○",D54="○"),1,0)</f>
        <v>0</v>
      </c>
      <c r="S57" s="136">
        <f>IF(OR(D45="○",D46="○",D55="○",D56="○"),1,0)</f>
        <v>0</v>
      </c>
      <c r="T57" s="135">
        <f>COUNTIF($T$14:$T$56,$D$61)</f>
        <v>0</v>
      </c>
    </row>
    <row r="58" spans="1:23" s="137" customFormat="1" ht="11.25" hidden="1">
      <c r="D58" s="137" t="s">
        <v>322</v>
      </c>
      <c r="E58" s="137" t="str">
        <f>IF(E$57=1,E$60,"")</f>
        <v/>
      </c>
      <c r="F58" s="137" t="str">
        <f t="shared" ref="F58:S59" si="2">IF(F$57=1,F$60,"")</f>
        <v/>
      </c>
      <c r="G58" s="137" t="str">
        <f t="shared" si="2"/>
        <v/>
      </c>
      <c r="H58" s="137" t="str">
        <f t="shared" si="2"/>
        <v/>
      </c>
      <c r="I58" s="137" t="str">
        <f t="shared" si="2"/>
        <v/>
      </c>
      <c r="J58" s="137" t="str">
        <f t="shared" si="2"/>
        <v/>
      </c>
      <c r="K58" s="137" t="str">
        <f t="shared" si="2"/>
        <v/>
      </c>
      <c r="L58" s="137" t="str">
        <f t="shared" si="2"/>
        <v/>
      </c>
      <c r="M58" s="137" t="str">
        <f t="shared" si="2"/>
        <v/>
      </c>
      <c r="N58" s="137" t="str">
        <f t="shared" si="2"/>
        <v/>
      </c>
      <c r="O58" s="137" t="str">
        <f t="shared" si="2"/>
        <v/>
      </c>
      <c r="P58" s="137" t="str">
        <f t="shared" si="2"/>
        <v/>
      </c>
      <c r="Q58" s="137" t="str">
        <f t="shared" si="2"/>
        <v/>
      </c>
      <c r="R58" s="137" t="str">
        <f t="shared" si="2"/>
        <v/>
      </c>
      <c r="S58" s="137" t="str">
        <f t="shared" si="2"/>
        <v/>
      </c>
    </row>
    <row r="59" spans="1:23" s="137" customFormat="1" ht="11.25" hidden="1">
      <c r="D59" s="137" t="s">
        <v>324</v>
      </c>
      <c r="E59" s="137" t="str">
        <f>IF(E$57=1,E$60,"")</f>
        <v/>
      </c>
      <c r="F59" s="137" t="str">
        <f t="shared" si="2"/>
        <v/>
      </c>
      <c r="G59" s="137" t="str">
        <f t="shared" si="2"/>
        <v/>
      </c>
      <c r="H59" s="137" t="str">
        <f t="shared" si="2"/>
        <v/>
      </c>
      <c r="I59" s="137" t="str">
        <f t="shared" si="2"/>
        <v/>
      </c>
      <c r="J59" s="137" t="str">
        <f t="shared" si="2"/>
        <v/>
      </c>
      <c r="K59" s="137" t="str">
        <f t="shared" si="2"/>
        <v/>
      </c>
      <c r="L59" s="137" t="str">
        <f t="shared" si="2"/>
        <v/>
      </c>
      <c r="M59" s="137" t="str">
        <f t="shared" si="2"/>
        <v/>
      </c>
      <c r="N59" s="137" t="str">
        <f t="shared" si="2"/>
        <v/>
      </c>
      <c r="O59" s="137" t="str">
        <f t="shared" si="2"/>
        <v/>
      </c>
      <c r="P59" s="137" t="str">
        <f t="shared" si="2"/>
        <v/>
      </c>
      <c r="Q59" s="137" t="str">
        <f t="shared" si="2"/>
        <v/>
      </c>
      <c r="R59" s="137" t="str">
        <f t="shared" si="2"/>
        <v/>
      </c>
      <c r="S59" s="137" t="str">
        <f t="shared" si="2"/>
        <v/>
      </c>
    </row>
    <row r="60" spans="1:23" s="137" customFormat="1" ht="19.5" hidden="1" customHeight="1">
      <c r="E60" s="138" t="s">
        <v>469</v>
      </c>
      <c r="F60" s="138" t="s">
        <v>470</v>
      </c>
      <c r="G60" s="138" t="s">
        <v>471</v>
      </c>
      <c r="H60" s="138" t="s">
        <v>276</v>
      </c>
      <c r="I60" s="138" t="s">
        <v>282</v>
      </c>
      <c r="J60" s="138" t="s">
        <v>472</v>
      </c>
      <c r="K60" s="138" t="s">
        <v>277</v>
      </c>
      <c r="L60" s="138" t="s">
        <v>473</v>
      </c>
      <c r="M60" s="139" t="s">
        <v>289</v>
      </c>
      <c r="N60" s="138" t="s">
        <v>278</v>
      </c>
      <c r="O60" s="138" t="s">
        <v>284</v>
      </c>
      <c r="P60" s="138" t="s">
        <v>290</v>
      </c>
      <c r="Q60" s="138" t="s">
        <v>474</v>
      </c>
      <c r="R60" s="138" t="s">
        <v>279</v>
      </c>
      <c r="S60" s="138" t="s">
        <v>475</v>
      </c>
    </row>
    <row r="61" spans="1:23" s="135" customFormat="1" hidden="1">
      <c r="D61" s="135" t="s">
        <v>476</v>
      </c>
    </row>
    <row r="62" spans="1:23" s="25" customFormat="1" hidden="1">
      <c r="U62" s="135"/>
      <c r="V62" s="135"/>
      <c r="W62" s="135"/>
    </row>
  </sheetData>
  <sheetProtection algorithmName="SHA-512" hashValue="BGtoP8n4rTdco/r+D5KH0cziQZ/dQ/H4a6/tt9jiMOUZXvYxd7UBZ6mvktISRwd8d3s9J/Ig/GC5HqAnttXVug==" saltValue="SeKQU5KrjHv6IMlGi5H5h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6"/>
  <conditionalFormatting sqref="E12">
    <cfRule type="expression" dxfId="62" priority="15">
      <formula>$E$57=1</formula>
    </cfRule>
  </conditionalFormatting>
  <conditionalFormatting sqref="F12">
    <cfRule type="expression" dxfId="61" priority="14">
      <formula>$F$57=1</formula>
    </cfRule>
  </conditionalFormatting>
  <conditionalFormatting sqref="G12">
    <cfRule type="expression" dxfId="60" priority="13">
      <formula>$G$57=1</formula>
    </cfRule>
  </conditionalFormatting>
  <conditionalFormatting sqref="H12">
    <cfRule type="expression" dxfId="59" priority="12">
      <formula>$H$57=1</formula>
    </cfRule>
  </conditionalFormatting>
  <conditionalFormatting sqref="I12">
    <cfRule type="expression" dxfId="58" priority="11">
      <formula>$I$57=1</formula>
    </cfRule>
  </conditionalFormatting>
  <conditionalFormatting sqref="J12">
    <cfRule type="expression" dxfId="57" priority="10">
      <formula>$J$57=1</formula>
    </cfRule>
  </conditionalFormatting>
  <conditionalFormatting sqref="K12">
    <cfRule type="expression" dxfId="56" priority="9">
      <formula>$K$57=1</formula>
    </cfRule>
  </conditionalFormatting>
  <conditionalFormatting sqref="L12">
    <cfRule type="expression" dxfId="55" priority="8">
      <formula>$L$57=1</formula>
    </cfRule>
  </conditionalFormatting>
  <conditionalFormatting sqref="M12">
    <cfRule type="expression" dxfId="54" priority="7">
      <formula>$M$57=1</formula>
    </cfRule>
  </conditionalFormatting>
  <conditionalFormatting sqref="N12">
    <cfRule type="expression" dxfId="53" priority="6">
      <formula>$N$57=1</formula>
    </cfRule>
  </conditionalFormatting>
  <conditionalFormatting sqref="O12">
    <cfRule type="expression" dxfId="52" priority="5">
      <formula>$O$57=1</formula>
    </cfRule>
  </conditionalFormatting>
  <conditionalFormatting sqref="P12">
    <cfRule type="expression" dxfId="51" priority="4">
      <formula>$P$57=1</formula>
    </cfRule>
  </conditionalFormatting>
  <conditionalFormatting sqref="Q12">
    <cfRule type="expression" dxfId="50" priority="3">
      <formula>$Q$57=1</formula>
    </cfRule>
  </conditionalFormatting>
  <conditionalFormatting sqref="R12">
    <cfRule type="expression" dxfId="49" priority="2">
      <formula>$R$57=1</formula>
    </cfRule>
  </conditionalFormatting>
  <conditionalFormatting sqref="S12">
    <cfRule type="expression" dxfId="48" priority="1">
      <formula>$S$57=1</formula>
    </cfRule>
  </conditionalFormatting>
  <hyperlinks>
    <hyperlink ref="A5:F5" r:id="rId1" location="page=70　　" display="＜各スキル項目における具体的な学習項目例等について＞" xr:uid="{AF689588-E678-4D3D-A43B-3CF398CD63BE}"/>
    <hyperlink ref="A8:S8" r:id="rId2" location="page=73" display="＜各人材類型における「ロール」の定義について＞" xr:uid="{6F9F4901-650F-4925-AC74-B19DDAECDCF6}"/>
    <hyperlink ref="A5:S5" r:id="rId3" location="page=84" display="＜各スキル項目における具体的な学習項目例等について＞" xr:uid="{1E3C8F07-2E13-4550-AE73-CC0678ADD4B6}"/>
    <hyperlink ref="E12" r:id="rId4" location="page=100" display="https://www.ipa.go.jp/jinzai/skill-standard/dss/ps6vr700000083ki-att/000106872.pdf - page=100" xr:uid="{2365A16A-4997-4EB0-B82D-D1C1AD2F600B}"/>
    <hyperlink ref="F12" r:id="rId5" location="page=101" display="https://www.ipa.go.jp/jinzai/skill-standard/dss/ps6vr700000083ki-att/000106872.pdf - page=101" xr:uid="{A862463A-B413-437B-B559-CF0F1DDDEB79}"/>
    <hyperlink ref="G12" r:id="rId6" location="page=102" display="https://www.ipa.go.jp/jinzai/skill-standard/dss/ps6vr700000083ki-att/000106872.pdf - page=102" xr:uid="{E2418584-0BEB-4EB1-8191-69FA0C48AE5B}"/>
    <hyperlink ref="H12" r:id="rId7" location="page=115" display="https://www.ipa.go.jp/jinzai/skill-standard/dss/ps6vr700000083ki-att/000106872.pdf - page=115" xr:uid="{EC4A0965-408E-49AE-BF2F-2CB6F622B55D}"/>
    <hyperlink ref="I12" r:id="rId8" location="page=116" display="https://www.ipa.go.jp/jinzai/skill-standard/dss/ps6vr700000083ki-att/000106872.pdf - page=116" xr:uid="{9CA0FB44-FE46-4139-99BA-C4E824D23B0E}"/>
    <hyperlink ref="J12" r:id="rId9" location="page=117" display="https://www.ipa.go.jp/jinzai/skill-standard/dss/ps6vr700000083ki-att/000106872.pdf - page=117" xr:uid="{ADA7AC06-77CE-4CF0-B155-22CBA8892684}"/>
    <hyperlink ref="K12" r:id="rId10" location="page=126" display="https://www.ipa.go.jp/jinzai/skill-standard/dss/ps6vr700000083ki-att/000106872.pdf - page=126" xr:uid="{D873B7B0-ECD9-44BA-BAE4-65E094EC3087}"/>
    <hyperlink ref="L12" r:id="rId11" location="page=127" display="https://www.ipa.go.jp/jinzai/skill-standard/dss/ps6vr700000083ki-att/000106872.pdf - page=127" xr:uid="{4F6F9671-0AC9-4F97-801A-D2196C75C78A}"/>
    <hyperlink ref="M12" r:id="rId12" location="page=128" xr:uid="{657D468D-C467-4FF6-A0AA-CA16B2B6462D}"/>
    <hyperlink ref="N12" r:id="rId13" location="page=135" display="https://www.ipa.go.jp/jinzai/skill-standard/dss/ps6vr700000083ki-att/000106872.pdf - page=135" xr:uid="{3D503500-434C-4B15-899D-D57F191D7DA5}"/>
    <hyperlink ref="O12" r:id="rId14" location="page=136" display="https://www.ipa.go.jp/jinzai/skill-standard/dss/ps6vr700000083ki-att/000106872.pdf - page=136" xr:uid="{124F6D81-3904-484F-B1BB-840219BB6149}"/>
    <hyperlink ref="P12" r:id="rId15" location="page=137" display="https://www.ipa.go.jp/jinzai/skill-standard/dss/ps6vr700000083ki-att/000106872.pdf - page=137" xr:uid="{B145B68F-E2EF-490F-A690-DEBEFE84A55C}"/>
    <hyperlink ref="Q12" r:id="rId16" location="page=138" display="https://www.ipa.go.jp/jinzai/skill-standard/dss/ps6vr700000083ki-att/000106872.pdf - page=138" xr:uid="{7D7C2F87-FD9C-4F65-A2F6-25A45ED51FED}"/>
    <hyperlink ref="R12" r:id="rId17" location="page=145" display="https://www.ipa.go.jp/jinzai/skill-standard/dss/ps6vr700000083ki-att/000106872.pdf - page=145" xr:uid="{8BCED822-2DF7-4B78-8607-F1476931B85C}"/>
    <hyperlink ref="S12" r:id="rId18" location="page=146" display="https://www.ipa.go.jp/jinzai/skill-standard/dss/ps6vr700000083ki-att/000106872.pdf - page=146" xr:uid="{B102B895-9A24-4B1E-AC70-94F822822D5F}"/>
    <hyperlink ref="C14:C19" r:id="rId19" location="page=85" display="ビジネス戦略策定・実行" xr:uid="{3DA4A519-4DDC-4511-A5C2-F2E2DEC02BE0}"/>
    <hyperlink ref="C20:C25" r:id="rId20" location="page=86" display="ビジネス調査" xr:uid="{F585F4D0-D2E1-44F4-9B29-0F623BAD45E4}"/>
    <hyperlink ref="C26:C30" r:id="rId21" location="page=87" display="顧客・ユーザー理解" xr:uid="{D3DDE703-32C6-42DB-80A2-12626B2A25F4}"/>
    <hyperlink ref="C31:C35" r:id="rId22" location="page=88" display="データ理解・活用" xr:uid="{AB790258-2E13-4BC6-B024-B22B99CA9697}"/>
    <hyperlink ref="C36:C37" r:id="rId23" location="page=89" display="データ活用基盤設計" xr:uid="{1984BA92-8047-4E59-9D07-13EA92A0E3FE}"/>
    <hyperlink ref="C38:C50" r:id="rId24" location="page=90" display="コンピュータサイエンス" xr:uid="{3DE26A41-E20A-4AED-8B7B-8E7F8431C38C}"/>
    <hyperlink ref="C51:C56" r:id="rId25" location="page=91" display="セキュリティ体制構築・運営" xr:uid="{808DAE0C-70E4-4419-9FBA-6DAF88FE69B1}"/>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49E4E3AE-A1A2-49A1-9581-B84B218802FA}">
          <x14:formula1>
            <xm:f>リスト!$AZ$1:$AZ$2</xm:f>
          </x14:formula1>
          <xm:sqref>D14:D56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89702-0D1F-4B73-8A57-11AFD802A3F8}">
  <sheetPr>
    <tabColor theme="0" tint="-0.14999847407452621"/>
  </sheetPr>
  <dimension ref="A1:X86"/>
  <sheetViews>
    <sheetView showGridLines="0" view="pageBreakPreview" zoomScale="115" zoomScaleNormal="100" zoomScaleSheetLayoutView="115" workbookViewId="0">
      <selection activeCell="A23" sqref="A23:X23"/>
    </sheetView>
  </sheetViews>
  <sheetFormatPr defaultColWidth="9" defaultRowHeight="12"/>
  <cols>
    <col min="1" max="4" width="6.125" style="39" customWidth="1"/>
    <col min="5" max="6" width="8" style="39" customWidth="1"/>
    <col min="7" max="19" width="6.125" style="39" customWidth="1"/>
    <col min="20" max="23" width="6.125" style="1" customWidth="1"/>
    <col min="24" max="24" width="6.125" style="39" customWidth="1"/>
    <col min="25" max="16384" width="9" style="39"/>
  </cols>
  <sheetData>
    <row r="1" spans="1:24" ht="11.25" customHeight="1">
      <c r="A1" s="213"/>
      <c r="B1" s="213"/>
      <c r="C1" s="213"/>
      <c r="D1" s="213"/>
      <c r="E1" s="213"/>
      <c r="F1" s="213"/>
      <c r="G1" s="213"/>
      <c r="H1" s="213"/>
      <c r="I1" s="213"/>
      <c r="J1" s="213"/>
      <c r="K1" s="213"/>
      <c r="L1" s="213"/>
      <c r="M1" s="213"/>
      <c r="N1" s="213"/>
      <c r="O1" s="213"/>
      <c r="P1" s="213"/>
      <c r="Q1" s="213"/>
      <c r="R1" s="213"/>
      <c r="S1" s="213"/>
      <c r="T1" s="27"/>
      <c r="U1" s="213"/>
      <c r="V1" s="213"/>
      <c r="W1" s="213"/>
      <c r="X1" s="213"/>
    </row>
    <row r="2" spans="1:24" ht="18.75" customHeight="1">
      <c r="A2" s="746" t="s">
        <v>317</v>
      </c>
      <c r="B2" s="747"/>
      <c r="C2" s="747"/>
      <c r="D2" s="748"/>
      <c r="E2" s="755">
        <f>個票ｰ2003!C4</f>
        <v>0</v>
      </c>
      <c r="F2" s="756"/>
      <c r="G2" s="756"/>
      <c r="H2" s="756"/>
      <c r="I2" s="756"/>
      <c r="J2" s="756"/>
      <c r="K2" s="756"/>
      <c r="L2" s="756"/>
      <c r="M2" s="756"/>
      <c r="N2" s="756"/>
      <c r="O2" s="756"/>
      <c r="P2" s="756"/>
      <c r="Q2" s="757"/>
      <c r="R2" s="764" t="s">
        <v>477</v>
      </c>
      <c r="S2" s="765"/>
      <c r="T2" s="766"/>
      <c r="U2" s="767">
        <f>個票ｰ2003!P4</f>
        <v>2003</v>
      </c>
      <c r="V2" s="768"/>
      <c r="W2" s="768"/>
      <c r="X2" s="769"/>
    </row>
    <row r="3" spans="1:24" ht="22.5" customHeight="1">
      <c r="A3" s="749"/>
      <c r="B3" s="750"/>
      <c r="C3" s="750"/>
      <c r="D3" s="751"/>
      <c r="E3" s="758"/>
      <c r="F3" s="759"/>
      <c r="G3" s="759"/>
      <c r="H3" s="759"/>
      <c r="I3" s="759"/>
      <c r="J3" s="759"/>
      <c r="K3" s="759"/>
      <c r="L3" s="759"/>
      <c r="M3" s="759"/>
      <c r="N3" s="759"/>
      <c r="O3" s="759"/>
      <c r="P3" s="759"/>
      <c r="Q3" s="760"/>
      <c r="R3" s="770" t="s">
        <v>478</v>
      </c>
      <c r="S3" s="771"/>
      <c r="T3" s="772"/>
      <c r="U3" s="773">
        <f>個票ｰ2003!C5</f>
        <v>0</v>
      </c>
      <c r="V3" s="774"/>
      <c r="W3" s="774"/>
      <c r="X3" s="775"/>
    </row>
    <row r="4" spans="1:24" ht="18.75" customHeight="1">
      <c r="A4" s="752"/>
      <c r="B4" s="753"/>
      <c r="C4" s="753"/>
      <c r="D4" s="754"/>
      <c r="E4" s="761"/>
      <c r="F4" s="762"/>
      <c r="G4" s="762"/>
      <c r="H4" s="762"/>
      <c r="I4" s="762"/>
      <c r="J4" s="762"/>
      <c r="K4" s="762"/>
      <c r="L4" s="762"/>
      <c r="M4" s="762"/>
      <c r="N4" s="762"/>
      <c r="O4" s="762"/>
      <c r="P4" s="762"/>
      <c r="Q4" s="763"/>
      <c r="R4" s="413"/>
      <c r="S4" s="414"/>
      <c r="T4" s="415"/>
      <c r="U4" s="776"/>
      <c r="V4" s="777"/>
      <c r="W4" s="777"/>
      <c r="X4" s="778"/>
    </row>
    <row r="5" spans="1:24" ht="15" customHeight="1">
      <c r="X5" s="1"/>
    </row>
    <row r="6" spans="1:24" ht="18" customHeight="1">
      <c r="A6" s="29" t="s">
        <v>479</v>
      </c>
      <c r="H6" s="2"/>
      <c r="J6" s="2"/>
      <c r="K6" s="2"/>
      <c r="L6" s="2"/>
      <c r="M6" s="2"/>
      <c r="N6" s="2"/>
      <c r="O6" s="2"/>
      <c r="P6" s="2"/>
      <c r="Q6" s="2"/>
      <c r="R6" s="2"/>
      <c r="S6" s="59"/>
      <c r="T6" s="60"/>
      <c r="U6" s="60"/>
      <c r="V6" s="61"/>
      <c r="W6" s="61"/>
      <c r="X6" s="62"/>
    </row>
    <row r="7" spans="1:24" ht="4.5" customHeight="1">
      <c r="A7" s="46"/>
      <c r="H7" s="2"/>
      <c r="J7" s="2"/>
      <c r="K7" s="2"/>
      <c r="L7" s="2"/>
      <c r="M7" s="2"/>
      <c r="N7" s="2"/>
      <c r="O7" s="2"/>
      <c r="P7" s="2"/>
      <c r="Q7" s="2"/>
      <c r="R7" s="2"/>
      <c r="S7" s="59"/>
      <c r="T7" s="60"/>
      <c r="U7" s="60"/>
      <c r="V7" s="61"/>
      <c r="W7" s="61"/>
      <c r="X7" s="62"/>
    </row>
    <row r="8" spans="1:24" ht="34.35" customHeight="1">
      <c r="A8" s="833"/>
      <c r="B8" s="834"/>
      <c r="C8" s="843" t="s">
        <v>480</v>
      </c>
      <c r="D8" s="844"/>
      <c r="E8" s="844"/>
      <c r="F8" s="845"/>
      <c r="G8" s="835" t="s">
        <v>481</v>
      </c>
      <c r="H8" s="836"/>
      <c r="I8" s="458" t="s">
        <v>482</v>
      </c>
      <c r="J8" s="251"/>
      <c r="K8" s="249" t="s">
        <v>483</v>
      </c>
      <c r="L8" s="837"/>
      <c r="M8" s="458" t="s">
        <v>484</v>
      </c>
      <c r="N8" s="872"/>
      <c r="O8" s="249" t="s">
        <v>485</v>
      </c>
      <c r="P8" s="362"/>
      <c r="Q8" s="873" t="s">
        <v>486</v>
      </c>
      <c r="R8" s="874"/>
      <c r="S8" s="875"/>
      <c r="T8" s="62"/>
      <c r="U8" s="39"/>
      <c r="V8" s="39"/>
      <c r="W8" s="39"/>
    </row>
    <row r="9" spans="1:24" ht="18" customHeight="1">
      <c r="A9" s="675" t="s">
        <v>487</v>
      </c>
      <c r="B9" s="676"/>
      <c r="C9" s="307" t="s">
        <v>488</v>
      </c>
      <c r="D9" s="846"/>
      <c r="E9" s="846"/>
      <c r="F9" s="847"/>
      <c r="G9" s="716"/>
      <c r="H9" s="717"/>
      <c r="I9" s="718"/>
      <c r="J9" s="719"/>
      <c r="K9" s="719"/>
      <c r="L9" s="716"/>
      <c r="M9" s="718"/>
      <c r="N9" s="719"/>
      <c r="O9" s="719"/>
      <c r="P9" s="720"/>
      <c r="Q9" s="721">
        <f>SUM(G9:P9)</f>
        <v>0</v>
      </c>
      <c r="R9" s="721"/>
      <c r="S9" s="721"/>
      <c r="T9" s="62"/>
      <c r="U9" s="39"/>
      <c r="V9" s="39"/>
      <c r="W9" s="39"/>
    </row>
    <row r="10" spans="1:24" ht="18" customHeight="1">
      <c r="A10" s="677"/>
      <c r="B10" s="678"/>
      <c r="C10" s="323" t="s">
        <v>489</v>
      </c>
      <c r="D10" s="848" t="s">
        <v>490</v>
      </c>
      <c r="E10" s="849"/>
      <c r="F10" s="850"/>
      <c r="G10" s="724"/>
      <c r="H10" s="725"/>
      <c r="I10" s="725"/>
      <c r="J10" s="737"/>
      <c r="K10" s="738"/>
      <c r="L10" s="739"/>
      <c r="M10" s="740"/>
      <c r="N10" s="741"/>
      <c r="O10" s="738"/>
      <c r="P10" s="742"/>
      <c r="Q10" s="726">
        <f>SUM(G10:P10)</f>
        <v>0</v>
      </c>
      <c r="R10" s="727"/>
      <c r="S10" s="728"/>
      <c r="T10" s="62"/>
      <c r="U10" s="39"/>
      <c r="V10" s="39"/>
      <c r="W10" s="39"/>
    </row>
    <row r="11" spans="1:24" ht="18" customHeight="1">
      <c r="A11" s="677"/>
      <c r="B11" s="678"/>
      <c r="C11" s="722"/>
      <c r="D11" s="851" t="s">
        <v>491</v>
      </c>
      <c r="E11" s="852"/>
      <c r="F11" s="853"/>
      <c r="G11" s="838">
        <f>M84</f>
        <v>0</v>
      </c>
      <c r="H11" s="839"/>
      <c r="I11" s="840"/>
      <c r="J11" s="841"/>
      <c r="K11" s="683"/>
      <c r="L11" s="688"/>
      <c r="M11" s="684"/>
      <c r="N11" s="688"/>
      <c r="O11" s="683"/>
      <c r="P11" s="684"/>
      <c r="Q11" s="726">
        <f>SUM(G11:P11)</f>
        <v>0</v>
      </c>
      <c r="R11" s="727"/>
      <c r="S11" s="728"/>
      <c r="T11" s="62"/>
      <c r="U11" s="39"/>
      <c r="V11" s="39"/>
      <c r="W11" s="39"/>
    </row>
    <row r="12" spans="1:24" ht="18" customHeight="1">
      <c r="A12" s="677"/>
      <c r="B12" s="678"/>
      <c r="C12" s="722"/>
      <c r="D12" s="854" t="s">
        <v>492</v>
      </c>
      <c r="E12" s="855"/>
      <c r="F12" s="856"/>
      <c r="G12" s="729"/>
      <c r="H12" s="730"/>
      <c r="I12" s="730"/>
      <c r="J12" s="731"/>
      <c r="K12" s="732"/>
      <c r="L12" s="733"/>
      <c r="M12" s="734"/>
      <c r="N12" s="735"/>
      <c r="O12" s="736"/>
      <c r="P12" s="734"/>
      <c r="Q12" s="726">
        <f>SUM(G12:P12)</f>
        <v>0</v>
      </c>
      <c r="R12" s="727"/>
      <c r="S12" s="728"/>
      <c r="T12" s="62"/>
      <c r="U12" s="39"/>
      <c r="V12" s="39"/>
      <c r="W12" s="39"/>
    </row>
    <row r="13" spans="1:24" ht="18" customHeight="1" thickBot="1">
      <c r="A13" s="677"/>
      <c r="B13" s="678"/>
      <c r="C13" s="723"/>
      <c r="D13" s="857" t="s">
        <v>493</v>
      </c>
      <c r="E13" s="858"/>
      <c r="F13" s="859"/>
      <c r="G13" s="711">
        <f>SUM(G10:H12)</f>
        <v>0</v>
      </c>
      <c r="H13" s="712"/>
      <c r="I13" s="712">
        <f>SUM(I10:J12)</f>
        <v>0</v>
      </c>
      <c r="J13" s="713"/>
      <c r="K13" s="711">
        <f>SUM(K10:L12)</f>
        <v>0</v>
      </c>
      <c r="L13" s="714"/>
      <c r="M13" s="712">
        <f>SUM(M10:N12)</f>
        <v>0</v>
      </c>
      <c r="N13" s="713"/>
      <c r="O13" s="711">
        <f>SUM(O10:P12)</f>
        <v>0</v>
      </c>
      <c r="P13" s="714"/>
      <c r="Q13" s="743">
        <f>SUM(Q10:S12)</f>
        <v>0</v>
      </c>
      <c r="R13" s="744"/>
      <c r="S13" s="745"/>
      <c r="T13" s="63"/>
      <c r="U13" s="39"/>
      <c r="V13" s="39"/>
      <c r="W13" s="39"/>
    </row>
    <row r="14" spans="1:24" ht="18" customHeight="1" thickBot="1">
      <c r="A14" s="679"/>
      <c r="B14" s="715"/>
      <c r="C14" s="860" t="s">
        <v>494</v>
      </c>
      <c r="D14" s="861"/>
      <c r="E14" s="861"/>
      <c r="F14" s="862"/>
      <c r="G14" s="705">
        <f>G9+G13</f>
        <v>0</v>
      </c>
      <c r="H14" s="706"/>
      <c r="I14" s="707">
        <f>I9+I13</f>
        <v>0</v>
      </c>
      <c r="J14" s="708"/>
      <c r="K14" s="705">
        <f>K9+K13</f>
        <v>0</v>
      </c>
      <c r="L14" s="706"/>
      <c r="M14" s="707">
        <f>M9+M13</f>
        <v>0</v>
      </c>
      <c r="N14" s="708"/>
      <c r="O14" s="705">
        <f>O9+O13</f>
        <v>0</v>
      </c>
      <c r="P14" s="709"/>
      <c r="Q14" s="705">
        <f>Q9+Q13</f>
        <v>0</v>
      </c>
      <c r="R14" s="709"/>
      <c r="S14" s="710"/>
      <c r="T14" s="63"/>
      <c r="U14" s="39"/>
      <c r="V14" s="39"/>
      <c r="W14" s="39"/>
    </row>
    <row r="15" spans="1:24" ht="18" customHeight="1">
      <c r="A15" s="675" t="s">
        <v>495</v>
      </c>
      <c r="B15" s="676"/>
      <c r="C15" s="863" t="s">
        <v>496</v>
      </c>
      <c r="D15" s="864"/>
      <c r="E15" s="864"/>
      <c r="F15" s="865"/>
      <c r="G15" s="700">
        <f>M85</f>
        <v>0</v>
      </c>
      <c r="H15" s="701"/>
      <c r="I15" s="702"/>
      <c r="J15" s="703"/>
      <c r="K15" s="695"/>
      <c r="L15" s="704"/>
      <c r="M15" s="702"/>
      <c r="N15" s="703"/>
      <c r="O15" s="695"/>
      <c r="P15" s="696"/>
      <c r="Q15" s="697">
        <f>SUM(G15:P15)</f>
        <v>0</v>
      </c>
      <c r="R15" s="698"/>
      <c r="S15" s="699"/>
      <c r="T15" s="62"/>
      <c r="U15" s="39"/>
      <c r="V15" s="39"/>
      <c r="W15" s="39"/>
    </row>
    <row r="16" spans="1:24" ht="18" customHeight="1">
      <c r="A16" s="677"/>
      <c r="B16" s="678"/>
      <c r="C16" s="851" t="s">
        <v>497</v>
      </c>
      <c r="D16" s="852"/>
      <c r="E16" s="852"/>
      <c r="F16" s="853"/>
      <c r="G16" s="683"/>
      <c r="H16" s="688"/>
      <c r="I16" s="681"/>
      <c r="J16" s="682"/>
      <c r="K16" s="683"/>
      <c r="L16" s="688"/>
      <c r="M16" s="681"/>
      <c r="N16" s="682"/>
      <c r="O16" s="683"/>
      <c r="P16" s="684"/>
      <c r="Q16" s="685">
        <f>SUM(G16:P16)</f>
        <v>0</v>
      </c>
      <c r="R16" s="686"/>
      <c r="S16" s="687"/>
      <c r="T16" s="62"/>
      <c r="U16" s="39"/>
      <c r="V16" s="39"/>
      <c r="W16" s="39"/>
    </row>
    <row r="17" spans="1:24" ht="18" customHeight="1">
      <c r="A17" s="677"/>
      <c r="B17" s="678"/>
      <c r="C17" s="866" t="s">
        <v>498</v>
      </c>
      <c r="D17" s="867"/>
      <c r="E17" s="867"/>
      <c r="F17" s="868"/>
      <c r="G17" s="683"/>
      <c r="H17" s="688"/>
      <c r="I17" s="681"/>
      <c r="J17" s="682"/>
      <c r="K17" s="683"/>
      <c r="L17" s="688"/>
      <c r="M17" s="681"/>
      <c r="N17" s="682"/>
      <c r="O17" s="683"/>
      <c r="P17" s="684"/>
      <c r="Q17" s="685">
        <f>SUM(G17:P17)</f>
        <v>0</v>
      </c>
      <c r="R17" s="686"/>
      <c r="S17" s="687"/>
      <c r="T17" s="62"/>
      <c r="U17" s="39"/>
      <c r="V17" s="39"/>
      <c r="W17" s="39"/>
    </row>
    <row r="18" spans="1:24" ht="18" customHeight="1">
      <c r="A18" s="677"/>
      <c r="B18" s="678"/>
      <c r="C18" s="866" t="s">
        <v>499</v>
      </c>
      <c r="D18" s="867"/>
      <c r="E18" s="867"/>
      <c r="F18" s="868"/>
      <c r="G18" s="683"/>
      <c r="H18" s="688"/>
      <c r="I18" s="681"/>
      <c r="J18" s="682"/>
      <c r="K18" s="683"/>
      <c r="L18" s="688"/>
      <c r="M18" s="681"/>
      <c r="N18" s="682"/>
      <c r="O18" s="683"/>
      <c r="P18" s="684"/>
      <c r="Q18" s="692">
        <f>SUM(G18:P18)</f>
        <v>0</v>
      </c>
      <c r="R18" s="693"/>
      <c r="S18" s="694"/>
      <c r="T18" s="62"/>
      <c r="U18" s="39"/>
      <c r="V18" s="39"/>
      <c r="W18" s="39"/>
    </row>
    <row r="19" spans="1:24" ht="18" customHeight="1">
      <c r="A19" s="679"/>
      <c r="B19" s="680"/>
      <c r="C19" s="869" t="s">
        <v>500</v>
      </c>
      <c r="D19" s="870"/>
      <c r="E19" s="870"/>
      <c r="F19" s="871"/>
      <c r="G19" s="672">
        <f>G15+G16+G17+G18</f>
        <v>0</v>
      </c>
      <c r="H19" s="673"/>
      <c r="I19" s="673">
        <f>I15+I16+I17+I18</f>
        <v>0</v>
      </c>
      <c r="J19" s="674"/>
      <c r="K19" s="672">
        <f>K15+K16+K17+K18</f>
        <v>0</v>
      </c>
      <c r="L19" s="673"/>
      <c r="M19" s="673">
        <f>M15+M16+M17+M18</f>
        <v>0</v>
      </c>
      <c r="N19" s="674"/>
      <c r="O19" s="658">
        <f>O15+O16+O17+O18</f>
        <v>0</v>
      </c>
      <c r="P19" s="659"/>
      <c r="Q19" s="658">
        <f>SUM(Q15:S18)</f>
        <v>0</v>
      </c>
      <c r="R19" s="659"/>
      <c r="S19" s="660"/>
      <c r="T19" s="62"/>
      <c r="U19" s="39"/>
      <c r="V19" s="39"/>
      <c r="W19" s="39"/>
    </row>
    <row r="20" spans="1:24" ht="18" customHeight="1">
      <c r="A20" s="661" t="s">
        <v>501</v>
      </c>
      <c r="B20" s="662"/>
      <c r="C20" s="662"/>
      <c r="D20" s="662"/>
      <c r="E20" s="662"/>
      <c r="F20" s="198"/>
      <c r="G20" s="663">
        <f>G14+G19</f>
        <v>0</v>
      </c>
      <c r="H20" s="664"/>
      <c r="I20" s="665">
        <f>I14+I19</f>
        <v>0</v>
      </c>
      <c r="J20" s="666"/>
      <c r="K20" s="667">
        <f>K14+K19</f>
        <v>0</v>
      </c>
      <c r="L20" s="668"/>
      <c r="M20" s="668">
        <f>M14+M19</f>
        <v>0</v>
      </c>
      <c r="N20" s="669"/>
      <c r="O20" s="670">
        <f>O14+O19</f>
        <v>0</v>
      </c>
      <c r="P20" s="665"/>
      <c r="Q20" s="670">
        <f>Q14+Q19</f>
        <v>0</v>
      </c>
      <c r="R20" s="665"/>
      <c r="S20" s="671">
        <f>S14+S15+S16+S19</f>
        <v>0</v>
      </c>
      <c r="T20" s="62"/>
      <c r="U20" s="39"/>
      <c r="V20" s="39"/>
      <c r="W20" s="39"/>
    </row>
    <row r="21" spans="1:24" ht="15" customHeight="1">
      <c r="A21" s="842" t="s">
        <v>502</v>
      </c>
      <c r="B21" s="842"/>
      <c r="C21" s="842"/>
      <c r="D21" s="842"/>
      <c r="E21" s="842"/>
      <c r="F21" s="842"/>
      <c r="G21" s="842"/>
      <c r="H21" s="842"/>
      <c r="I21" s="842"/>
      <c r="J21" s="842"/>
      <c r="K21" s="842"/>
      <c r="L21" s="842"/>
      <c r="M21" s="842"/>
      <c r="N21" s="842"/>
      <c r="O21" s="842"/>
      <c r="P21" s="842"/>
      <c r="Q21" s="842"/>
      <c r="R21" s="842"/>
      <c r="S21" s="842"/>
      <c r="T21" s="842"/>
      <c r="U21" s="842"/>
      <c r="V21" s="842"/>
      <c r="W21" s="842"/>
      <c r="X21" s="842"/>
    </row>
    <row r="22" spans="1:24" ht="15" customHeight="1">
      <c r="A22" s="64" t="s">
        <v>503</v>
      </c>
      <c r="B22" s="215"/>
      <c r="C22" s="215"/>
      <c r="D22" s="215"/>
      <c r="E22" s="215"/>
      <c r="F22" s="215"/>
      <c r="G22" s="215"/>
      <c r="H22" s="215"/>
      <c r="I22" s="215"/>
      <c r="J22" s="215"/>
      <c r="K22" s="215"/>
      <c r="L22" s="215"/>
      <c r="M22" s="215"/>
      <c r="N22" s="215"/>
      <c r="O22" s="215"/>
      <c r="P22" s="215"/>
      <c r="Q22" s="215"/>
      <c r="R22" s="215"/>
      <c r="S22" s="215"/>
      <c r="T22" s="215"/>
      <c r="U22" s="215"/>
      <c r="V22" s="215"/>
      <c r="W22" s="215"/>
      <c r="X22" s="215"/>
    </row>
    <row r="23" spans="1:24" ht="15" customHeight="1">
      <c r="A23" s="810" t="s">
        <v>504</v>
      </c>
      <c r="B23" s="810"/>
      <c r="C23" s="810"/>
      <c r="D23" s="810"/>
      <c r="E23" s="810"/>
      <c r="F23" s="810"/>
      <c r="G23" s="810"/>
      <c r="H23" s="810"/>
      <c r="I23" s="810"/>
      <c r="J23" s="810"/>
      <c r="K23" s="810"/>
      <c r="L23" s="810"/>
      <c r="M23" s="810"/>
      <c r="N23" s="810"/>
      <c r="O23" s="810"/>
      <c r="P23" s="810"/>
      <c r="Q23" s="810"/>
      <c r="R23" s="810"/>
      <c r="S23" s="810"/>
      <c r="T23" s="810"/>
      <c r="U23" s="810"/>
      <c r="V23" s="810"/>
      <c r="W23" s="810"/>
      <c r="X23" s="810"/>
    </row>
    <row r="24" spans="1:24" ht="6" customHeight="1">
      <c r="A24" s="214"/>
      <c r="B24" s="214"/>
      <c r="C24" s="214"/>
      <c r="D24" s="214"/>
      <c r="E24" s="214"/>
      <c r="F24" s="214"/>
      <c r="G24" s="214"/>
      <c r="H24" s="214"/>
      <c r="I24" s="214"/>
      <c r="J24" s="214"/>
      <c r="K24" s="214"/>
      <c r="L24" s="214"/>
      <c r="M24" s="214"/>
      <c r="N24" s="214"/>
      <c r="O24" s="214"/>
      <c r="P24" s="214"/>
      <c r="Q24" s="214"/>
      <c r="R24" s="214"/>
      <c r="S24" s="214"/>
      <c r="T24" s="214"/>
      <c r="U24" s="214"/>
      <c r="V24" s="214"/>
      <c r="W24" s="214"/>
      <c r="X24" s="214"/>
    </row>
    <row r="25" spans="1:24" ht="31.5" customHeight="1">
      <c r="A25" s="811" t="s">
        <v>505</v>
      </c>
      <c r="B25" s="812"/>
      <c r="C25" s="689"/>
      <c r="D25" s="690"/>
      <c r="E25" s="690"/>
      <c r="F25" s="690"/>
      <c r="G25" s="690"/>
      <c r="H25" s="690"/>
      <c r="I25" s="691"/>
      <c r="J25" s="652" t="s">
        <v>506</v>
      </c>
      <c r="K25" s="653"/>
      <c r="L25" s="653"/>
      <c r="M25" s="654"/>
      <c r="N25" s="655"/>
      <c r="O25" s="656"/>
      <c r="P25" s="656"/>
      <c r="Q25" s="656"/>
      <c r="R25" s="656"/>
      <c r="S25" s="656"/>
      <c r="T25" s="656"/>
      <c r="U25" s="656"/>
      <c r="V25" s="656"/>
      <c r="W25" s="656"/>
      <c r="X25" s="657"/>
    </row>
    <row r="26" spans="1:24" ht="7.5" customHeight="1">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row>
    <row r="27" spans="1:24" ht="18.75" customHeight="1">
      <c r="A27" s="273" t="s">
        <v>507</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row>
    <row r="28" spans="1:24" ht="16.5" customHeight="1">
      <c r="A28" s="65" t="s">
        <v>508</v>
      </c>
    </row>
    <row r="29" spans="1:24" ht="25.5" customHeight="1">
      <c r="A29" s="628" t="s">
        <v>509</v>
      </c>
      <c r="B29" s="629"/>
      <c r="C29" s="629"/>
      <c r="D29" s="629"/>
      <c r="E29" s="630"/>
      <c r="F29" s="423"/>
      <c r="G29" s="424"/>
      <c r="H29" s="424"/>
      <c r="I29" s="424"/>
      <c r="J29" s="424"/>
      <c r="K29" s="424"/>
      <c r="L29" s="424"/>
      <c r="M29" s="424"/>
      <c r="N29" s="424"/>
      <c r="O29" s="424"/>
      <c r="P29" s="424"/>
      <c r="Q29" s="424"/>
      <c r="R29" s="424"/>
      <c r="S29" s="424"/>
      <c r="T29" s="424"/>
      <c r="U29" s="424"/>
      <c r="V29" s="424"/>
      <c r="W29" s="424"/>
      <c r="X29" s="425"/>
    </row>
    <row r="30" spans="1:24" ht="12" customHeight="1"/>
    <row r="31" spans="1:24" ht="16.5" customHeight="1">
      <c r="A31" s="631" t="s">
        <v>510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row>
    <row r="32" spans="1:24" ht="16.5" customHeight="1">
      <c r="A32" s="632" t="s">
        <v>511</v>
      </c>
      <c r="B32" s="633"/>
      <c r="C32" s="633"/>
      <c r="D32" s="633"/>
      <c r="E32" s="634"/>
      <c r="F32" s="632" t="s">
        <v>512</v>
      </c>
      <c r="G32" s="633"/>
      <c r="H32" s="633"/>
      <c r="I32" s="633"/>
      <c r="J32" s="633"/>
      <c r="K32" s="633"/>
      <c r="L32" s="633"/>
      <c r="M32" s="633"/>
      <c r="N32" s="633"/>
      <c r="O32" s="633"/>
      <c r="P32" s="633"/>
      <c r="Q32" s="633"/>
      <c r="R32" s="647"/>
      <c r="S32" s="641"/>
      <c r="T32" s="642"/>
      <c r="U32" s="216" t="s">
        <v>513</v>
      </c>
      <c r="V32" s="645" t="str">
        <f>IFERROR(ROUND(S32/$Q$13*100,1),"")</f>
        <v/>
      </c>
      <c r="W32" s="646"/>
      <c r="X32" s="166" t="s">
        <v>514</v>
      </c>
    </row>
    <row r="33" spans="1:24" ht="16.5" customHeight="1">
      <c r="A33" s="635"/>
      <c r="B33" s="636"/>
      <c r="C33" s="636"/>
      <c r="D33" s="636"/>
      <c r="E33" s="637"/>
      <c r="F33" s="648" t="s">
        <v>515</v>
      </c>
      <c r="G33" s="649"/>
      <c r="H33" s="649"/>
      <c r="I33" s="649"/>
      <c r="J33" s="649"/>
      <c r="K33" s="649"/>
      <c r="L33" s="649"/>
      <c r="M33" s="649"/>
      <c r="N33" s="649"/>
      <c r="O33" s="649"/>
      <c r="P33" s="649"/>
      <c r="Q33" s="649"/>
      <c r="R33" s="650"/>
      <c r="S33" s="643">
        <f>G11</f>
        <v>0</v>
      </c>
      <c r="T33" s="644"/>
      <c r="U33" s="216" t="s">
        <v>513</v>
      </c>
      <c r="V33" s="645" t="str">
        <f>IFERROR(ROUND(S33/$Q$13*100,1),"")</f>
        <v/>
      </c>
      <c r="W33" s="646"/>
      <c r="X33" s="199" t="s">
        <v>514</v>
      </c>
    </row>
    <row r="34" spans="1:24" ht="16.5" customHeight="1">
      <c r="A34" s="635"/>
      <c r="B34" s="636"/>
      <c r="C34" s="636"/>
      <c r="D34" s="636"/>
      <c r="E34" s="637"/>
      <c r="F34" s="648" t="s">
        <v>516</v>
      </c>
      <c r="G34" s="649"/>
      <c r="H34" s="649"/>
      <c r="I34" s="649"/>
      <c r="J34" s="649"/>
      <c r="K34" s="649"/>
      <c r="L34" s="649"/>
      <c r="M34" s="649"/>
      <c r="N34" s="649"/>
      <c r="O34" s="649"/>
      <c r="P34" s="649"/>
      <c r="Q34" s="649"/>
      <c r="R34" s="650"/>
      <c r="S34" s="641"/>
      <c r="T34" s="642"/>
      <c r="U34" s="216" t="s">
        <v>513</v>
      </c>
      <c r="V34" s="645" t="str">
        <f>IFERROR(ROUND(S34/$Q$13*100,1),"")</f>
        <v/>
      </c>
      <c r="W34" s="646"/>
      <c r="X34" s="166" t="s">
        <v>514</v>
      </c>
    </row>
    <row r="35" spans="1:24" ht="16.5" customHeight="1">
      <c r="A35" s="638"/>
      <c r="B35" s="639"/>
      <c r="C35" s="639"/>
      <c r="D35" s="639"/>
      <c r="E35" s="640"/>
      <c r="F35" s="638" t="s">
        <v>517</v>
      </c>
      <c r="G35" s="639"/>
      <c r="H35" s="639"/>
      <c r="I35" s="639"/>
      <c r="J35" s="639"/>
      <c r="K35" s="639"/>
      <c r="L35" s="639"/>
      <c r="M35" s="639"/>
      <c r="N35" s="639"/>
      <c r="O35" s="639"/>
      <c r="P35" s="639"/>
      <c r="Q35" s="639"/>
      <c r="R35" s="651"/>
      <c r="S35" s="643">
        <f>Q13-(S32+S33+S34)</f>
        <v>0</v>
      </c>
      <c r="T35" s="644"/>
      <c r="U35" s="216" t="s">
        <v>513</v>
      </c>
      <c r="V35" s="645" t="str">
        <f>IFERROR(ROUND(S35/$Q$13*100,1),"")</f>
        <v/>
      </c>
      <c r="W35" s="646"/>
      <c r="X35" s="66" t="s">
        <v>514</v>
      </c>
    </row>
    <row r="36" spans="1:24" ht="9" customHeight="1"/>
    <row r="37" spans="1:24" ht="9" customHeight="1">
      <c r="A37" s="818" t="s">
        <v>602</v>
      </c>
      <c r="B37" s="819"/>
      <c r="C37" s="819"/>
      <c r="D37" s="819"/>
      <c r="E37" s="819"/>
      <c r="F37" s="819"/>
      <c r="G37" s="819"/>
      <c r="H37" s="819"/>
      <c r="I37" s="819"/>
      <c r="J37" s="819"/>
      <c r="K37" s="819"/>
      <c r="L37" s="819"/>
      <c r="M37" s="819"/>
      <c r="N37" s="819"/>
      <c r="O37" s="819"/>
      <c r="P37" s="819"/>
      <c r="Q37" s="819"/>
      <c r="R37" s="819"/>
      <c r="S37" s="819"/>
      <c r="T37" s="819"/>
      <c r="U37" s="819"/>
    </row>
    <row r="38" spans="1:24" ht="27.75" customHeight="1">
      <c r="A38" s="819"/>
      <c r="B38" s="819"/>
      <c r="C38" s="819"/>
      <c r="D38" s="819"/>
      <c r="E38" s="819"/>
      <c r="F38" s="819"/>
      <c r="G38" s="819"/>
      <c r="H38" s="819"/>
      <c r="I38" s="819"/>
      <c r="J38" s="819"/>
      <c r="K38" s="819"/>
      <c r="L38" s="819"/>
      <c r="M38" s="819"/>
      <c r="N38" s="819"/>
      <c r="O38" s="819"/>
      <c r="P38" s="819"/>
      <c r="Q38" s="819"/>
      <c r="R38" s="819"/>
      <c r="S38" s="819"/>
      <c r="T38" s="819"/>
      <c r="U38" s="819"/>
    </row>
    <row r="39" spans="1:24" ht="9" customHeight="1">
      <c r="A39" s="300" t="s">
        <v>518</v>
      </c>
      <c r="B39" s="300"/>
      <c r="C39" s="300"/>
      <c r="D39" s="300"/>
      <c r="E39" s="300"/>
      <c r="F39" s="300"/>
    </row>
    <row r="40" spans="1:24" ht="9" customHeight="1">
      <c r="A40" s="300"/>
      <c r="B40" s="300"/>
      <c r="C40" s="300"/>
      <c r="D40" s="300"/>
      <c r="E40" s="300"/>
      <c r="F40" s="300"/>
    </row>
    <row r="41" spans="1:24" ht="9" customHeight="1">
      <c r="A41" s="820" t="s">
        <v>519</v>
      </c>
      <c r="B41" s="821"/>
      <c r="C41" s="821"/>
      <c r="D41" s="822"/>
      <c r="E41" s="261"/>
      <c r="F41" s="262"/>
      <c r="G41" s="262"/>
      <c r="H41" s="262"/>
      <c r="I41" s="262"/>
      <c r="J41" s="831" t="s">
        <v>520</v>
      </c>
      <c r="K41" s="831"/>
      <c r="L41" s="831"/>
      <c r="M41" s="297"/>
      <c r="N41" s="278"/>
      <c r="O41" s="278"/>
      <c r="P41" s="278"/>
      <c r="Q41" s="278"/>
      <c r="R41" s="278"/>
      <c r="S41" s="278"/>
      <c r="T41" s="278"/>
      <c r="U41" s="279"/>
    </row>
    <row r="42" spans="1:24" ht="9" customHeight="1">
      <c r="A42" s="823"/>
      <c r="B42" s="824"/>
      <c r="C42" s="824"/>
      <c r="D42" s="825"/>
      <c r="E42" s="829"/>
      <c r="F42" s="830"/>
      <c r="G42" s="830"/>
      <c r="H42" s="830"/>
      <c r="I42" s="830"/>
      <c r="J42" s="831"/>
      <c r="K42" s="831"/>
      <c r="L42" s="831"/>
      <c r="M42" s="302"/>
      <c r="N42" s="280"/>
      <c r="O42" s="280"/>
      <c r="P42" s="280"/>
      <c r="Q42" s="280"/>
      <c r="R42" s="280"/>
      <c r="S42" s="280"/>
      <c r="T42" s="280"/>
      <c r="U42" s="281"/>
    </row>
    <row r="43" spans="1:24" ht="9" customHeight="1">
      <c r="A43" s="826"/>
      <c r="B43" s="827"/>
      <c r="C43" s="827"/>
      <c r="D43" s="828"/>
      <c r="E43" s="264"/>
      <c r="F43" s="265"/>
      <c r="G43" s="265"/>
      <c r="H43" s="265"/>
      <c r="I43" s="265"/>
      <c r="J43" s="831"/>
      <c r="K43" s="831"/>
      <c r="L43" s="831"/>
      <c r="M43" s="298"/>
      <c r="N43" s="282"/>
      <c r="O43" s="282"/>
      <c r="P43" s="282"/>
      <c r="Q43" s="282"/>
      <c r="R43" s="282"/>
      <c r="S43" s="282"/>
      <c r="T43" s="282"/>
      <c r="U43" s="283"/>
    </row>
    <row r="44" spans="1:24" ht="9" customHeight="1">
      <c r="A44" s="820" t="s">
        <v>521</v>
      </c>
      <c r="B44" s="821"/>
      <c r="C44" s="821"/>
      <c r="D44" s="822"/>
      <c r="E44" s="297"/>
      <c r="F44" s="278"/>
      <c r="G44" s="278"/>
      <c r="H44" s="278"/>
      <c r="I44" s="278"/>
      <c r="J44" s="278"/>
      <c r="K44" s="278"/>
      <c r="L44" s="278"/>
      <c r="M44" s="278"/>
      <c r="N44" s="278"/>
      <c r="O44" s="278"/>
      <c r="P44" s="278"/>
      <c r="Q44" s="278"/>
      <c r="R44" s="278"/>
      <c r="S44" s="278"/>
      <c r="T44" s="278"/>
      <c r="U44" s="279"/>
    </row>
    <row r="45" spans="1:24" ht="9" customHeight="1">
      <c r="A45" s="823"/>
      <c r="B45" s="824"/>
      <c r="C45" s="824"/>
      <c r="D45" s="825"/>
      <c r="E45" s="302"/>
      <c r="F45" s="280"/>
      <c r="G45" s="280"/>
      <c r="H45" s="280"/>
      <c r="I45" s="280"/>
      <c r="J45" s="280"/>
      <c r="K45" s="280"/>
      <c r="L45" s="280"/>
      <c r="M45" s="280"/>
      <c r="N45" s="280"/>
      <c r="O45" s="280"/>
      <c r="P45" s="280"/>
      <c r="Q45" s="280"/>
      <c r="R45" s="280"/>
      <c r="S45" s="280"/>
      <c r="T45" s="280"/>
      <c r="U45" s="281"/>
    </row>
    <row r="46" spans="1:24" ht="9" customHeight="1">
      <c r="A46" s="826"/>
      <c r="B46" s="827"/>
      <c r="C46" s="827"/>
      <c r="D46" s="828"/>
      <c r="E46" s="298"/>
      <c r="F46" s="282"/>
      <c r="G46" s="282"/>
      <c r="H46" s="282"/>
      <c r="I46" s="282"/>
      <c r="J46" s="282"/>
      <c r="K46" s="282"/>
      <c r="L46" s="282"/>
      <c r="M46" s="282"/>
      <c r="N46" s="282"/>
      <c r="O46" s="282"/>
      <c r="P46" s="282"/>
      <c r="Q46" s="282"/>
      <c r="R46" s="282"/>
      <c r="S46" s="282"/>
      <c r="T46" s="282"/>
      <c r="U46" s="283"/>
    </row>
    <row r="47" spans="1:24" ht="9" customHeight="1">
      <c r="A47" s="308" t="s">
        <v>522</v>
      </c>
      <c r="B47" s="308"/>
      <c r="C47" s="308"/>
      <c r="D47" s="308"/>
      <c r="E47" s="297"/>
      <c r="F47" s="278"/>
      <c r="G47" s="278"/>
      <c r="H47" s="278"/>
      <c r="I47" s="278"/>
      <c r="J47" s="278"/>
      <c r="K47" s="278"/>
      <c r="L47" s="278"/>
      <c r="M47" s="278"/>
      <c r="N47" s="278"/>
      <c r="O47" s="278"/>
      <c r="P47" s="278"/>
      <c r="Q47" s="278"/>
      <c r="R47" s="278"/>
      <c r="S47" s="278"/>
      <c r="T47" s="278"/>
      <c r="U47" s="279"/>
    </row>
    <row r="48" spans="1:24" ht="9" customHeight="1">
      <c r="A48" s="308"/>
      <c r="B48" s="308"/>
      <c r="C48" s="308"/>
      <c r="D48" s="308"/>
      <c r="E48" s="302"/>
      <c r="F48" s="280"/>
      <c r="G48" s="280"/>
      <c r="H48" s="280"/>
      <c r="I48" s="280"/>
      <c r="J48" s="280"/>
      <c r="K48" s="280"/>
      <c r="L48" s="280"/>
      <c r="M48" s="280"/>
      <c r="N48" s="280"/>
      <c r="O48" s="280"/>
      <c r="P48" s="280"/>
      <c r="Q48" s="280"/>
      <c r="R48" s="280"/>
      <c r="S48" s="280"/>
      <c r="T48" s="280"/>
      <c r="U48" s="281"/>
    </row>
    <row r="49" spans="1:21" ht="9" customHeight="1">
      <c r="A49" s="308"/>
      <c r="B49" s="308"/>
      <c r="C49" s="308"/>
      <c r="D49" s="308"/>
      <c r="E49" s="298"/>
      <c r="F49" s="282"/>
      <c r="G49" s="282"/>
      <c r="H49" s="282"/>
      <c r="I49" s="282"/>
      <c r="J49" s="282"/>
      <c r="K49" s="282"/>
      <c r="L49" s="282"/>
      <c r="M49" s="282"/>
      <c r="N49" s="282"/>
      <c r="O49" s="282"/>
      <c r="P49" s="282"/>
      <c r="Q49" s="282"/>
      <c r="R49" s="282"/>
      <c r="S49" s="282"/>
      <c r="T49" s="282"/>
      <c r="U49" s="283"/>
    </row>
    <row r="50" spans="1:21" ht="9" customHeight="1">
      <c r="A50" s="207"/>
      <c r="B50" s="207"/>
      <c r="C50" s="207"/>
      <c r="D50" s="207"/>
      <c r="E50" s="68"/>
      <c r="F50" s="68"/>
      <c r="G50" s="68"/>
      <c r="H50" s="68"/>
      <c r="I50" s="68"/>
      <c r="J50" s="68"/>
      <c r="K50" s="68"/>
      <c r="L50" s="68"/>
      <c r="M50" s="68"/>
      <c r="N50" s="68"/>
      <c r="O50" s="68"/>
      <c r="P50" s="68"/>
      <c r="Q50" s="68"/>
      <c r="R50" s="68"/>
    </row>
    <row r="51" spans="1:21" ht="9" customHeight="1">
      <c r="A51" s="300" t="s">
        <v>523</v>
      </c>
      <c r="B51" s="300"/>
      <c r="C51" s="300"/>
      <c r="D51" s="300"/>
      <c r="E51" s="300"/>
      <c r="F51" s="300"/>
      <c r="G51" s="300"/>
      <c r="H51" s="300"/>
      <c r="I51" s="300"/>
    </row>
    <row r="52" spans="1:21" ht="9" customHeight="1">
      <c r="A52" s="300"/>
      <c r="B52" s="300"/>
      <c r="C52" s="300"/>
      <c r="D52" s="300"/>
      <c r="E52" s="300"/>
      <c r="F52" s="300"/>
      <c r="G52" s="300"/>
      <c r="H52" s="300"/>
      <c r="I52" s="300"/>
    </row>
    <row r="53" spans="1:21" ht="9" customHeight="1">
      <c r="A53" s="832" t="s">
        <v>524</v>
      </c>
      <c r="B53" s="832"/>
      <c r="C53" s="832"/>
      <c r="D53" s="832"/>
      <c r="E53" s="297"/>
      <c r="F53" s="278"/>
      <c r="G53" s="278"/>
      <c r="H53" s="278"/>
      <c r="I53" s="278"/>
      <c r="J53" s="278"/>
      <c r="K53" s="278"/>
      <c r="L53" s="278"/>
      <c r="M53" s="278"/>
      <c r="N53" s="278"/>
      <c r="O53" s="278"/>
      <c r="P53" s="278"/>
      <c r="Q53" s="278"/>
      <c r="R53" s="278"/>
      <c r="S53" s="278"/>
      <c r="T53" s="278"/>
      <c r="U53" s="279"/>
    </row>
    <row r="54" spans="1:21" ht="9" customHeight="1">
      <c r="A54" s="832"/>
      <c r="B54" s="832"/>
      <c r="C54" s="832"/>
      <c r="D54" s="832"/>
      <c r="E54" s="302"/>
      <c r="F54" s="280"/>
      <c r="G54" s="280"/>
      <c r="H54" s="280"/>
      <c r="I54" s="280"/>
      <c r="J54" s="280"/>
      <c r="K54" s="280"/>
      <c r="L54" s="280"/>
      <c r="M54" s="280"/>
      <c r="N54" s="280"/>
      <c r="O54" s="280"/>
      <c r="P54" s="280"/>
      <c r="Q54" s="280"/>
      <c r="R54" s="280"/>
      <c r="S54" s="280"/>
      <c r="T54" s="280"/>
      <c r="U54" s="281"/>
    </row>
    <row r="55" spans="1:21" ht="9" customHeight="1">
      <c r="A55" s="832"/>
      <c r="B55" s="832"/>
      <c r="C55" s="832"/>
      <c r="D55" s="832"/>
      <c r="E55" s="298"/>
      <c r="F55" s="282"/>
      <c r="G55" s="282"/>
      <c r="H55" s="282"/>
      <c r="I55" s="282"/>
      <c r="J55" s="282"/>
      <c r="K55" s="282"/>
      <c r="L55" s="282"/>
      <c r="M55" s="282"/>
      <c r="N55" s="282"/>
      <c r="O55" s="282"/>
      <c r="P55" s="282"/>
      <c r="Q55" s="282"/>
      <c r="R55" s="282"/>
      <c r="S55" s="282"/>
      <c r="T55" s="282"/>
      <c r="U55" s="283"/>
    </row>
    <row r="56" spans="1:21" ht="9" customHeight="1">
      <c r="A56" s="832" t="s">
        <v>525</v>
      </c>
      <c r="B56" s="832"/>
      <c r="C56" s="832"/>
      <c r="D56" s="832"/>
      <c r="E56" s="297"/>
      <c r="F56" s="278"/>
      <c r="G56" s="278"/>
      <c r="H56" s="278"/>
      <c r="I56" s="278"/>
      <c r="J56" s="278"/>
      <c r="K56" s="278"/>
      <c r="L56" s="278"/>
      <c r="M56" s="278"/>
      <c r="N56" s="278"/>
      <c r="O56" s="278"/>
      <c r="P56" s="278"/>
      <c r="Q56" s="278"/>
      <c r="R56" s="278"/>
      <c r="S56" s="278"/>
      <c r="T56" s="278"/>
      <c r="U56" s="279"/>
    </row>
    <row r="57" spans="1:21" ht="9" customHeight="1">
      <c r="A57" s="832"/>
      <c r="B57" s="832"/>
      <c r="C57" s="832"/>
      <c r="D57" s="832"/>
      <c r="E57" s="302"/>
      <c r="F57" s="280"/>
      <c r="G57" s="280"/>
      <c r="H57" s="280"/>
      <c r="I57" s="280"/>
      <c r="J57" s="280"/>
      <c r="K57" s="280"/>
      <c r="L57" s="280"/>
      <c r="M57" s="280"/>
      <c r="N57" s="280"/>
      <c r="O57" s="280"/>
      <c r="P57" s="280"/>
      <c r="Q57" s="280"/>
      <c r="R57" s="280"/>
      <c r="S57" s="280"/>
      <c r="T57" s="280"/>
      <c r="U57" s="281"/>
    </row>
    <row r="58" spans="1:21" ht="9" customHeight="1">
      <c r="A58" s="832"/>
      <c r="B58" s="832"/>
      <c r="C58" s="832"/>
      <c r="D58" s="832"/>
      <c r="E58" s="298"/>
      <c r="F58" s="282"/>
      <c r="G58" s="282"/>
      <c r="H58" s="282"/>
      <c r="I58" s="282"/>
      <c r="J58" s="282"/>
      <c r="K58" s="282"/>
      <c r="L58" s="282"/>
      <c r="M58" s="282"/>
      <c r="N58" s="282"/>
      <c r="O58" s="282"/>
      <c r="P58" s="282"/>
      <c r="Q58" s="282"/>
      <c r="R58" s="282"/>
      <c r="S58" s="282"/>
      <c r="T58" s="282"/>
      <c r="U58" s="283"/>
    </row>
    <row r="59" spans="1:21" ht="9" customHeight="1"/>
    <row r="60" spans="1:21" s="3" customFormat="1" ht="21" customHeight="1">
      <c r="A60" s="29" t="s">
        <v>526</v>
      </c>
      <c r="N60" s="26"/>
    </row>
    <row r="61" spans="1:21" s="3" customFormat="1" ht="21" customHeight="1">
      <c r="A61" s="29" t="s">
        <v>527</v>
      </c>
      <c r="N61" s="26"/>
    </row>
    <row r="62" spans="1:21" s="3" customFormat="1" ht="22.5" customHeight="1">
      <c r="A62" s="607" t="s">
        <v>528</v>
      </c>
      <c r="B62" s="608"/>
      <c r="C62" s="609" t="s">
        <v>529</v>
      </c>
      <c r="D62" s="610"/>
      <c r="E62" s="610"/>
      <c r="F62" s="610"/>
      <c r="G62" s="611"/>
      <c r="H62" s="609" t="s">
        <v>530</v>
      </c>
      <c r="I62" s="610"/>
      <c r="J62" s="610"/>
      <c r="K62" s="610"/>
      <c r="L62" s="611"/>
      <c r="M62" s="608" t="s">
        <v>531</v>
      </c>
      <c r="N62" s="608"/>
      <c r="O62" s="612"/>
    </row>
    <row r="63" spans="1:21" s="3" customFormat="1" ht="27" customHeight="1">
      <c r="A63" s="618">
        <v>1</v>
      </c>
      <c r="B63" s="619"/>
      <c r="C63" s="613"/>
      <c r="D63" s="614"/>
      <c r="E63" s="614"/>
      <c r="F63" s="614"/>
      <c r="G63" s="615"/>
      <c r="H63" s="613"/>
      <c r="I63" s="614"/>
      <c r="J63" s="614"/>
      <c r="K63" s="614"/>
      <c r="L63" s="615"/>
      <c r="M63" s="616"/>
      <c r="N63" s="617"/>
      <c r="O63" s="167" t="s">
        <v>513</v>
      </c>
    </row>
    <row r="64" spans="1:21" s="3" customFormat="1" ht="27" customHeight="1">
      <c r="A64" s="625">
        <v>2</v>
      </c>
      <c r="B64" s="626"/>
      <c r="C64" s="620"/>
      <c r="D64" s="621"/>
      <c r="E64" s="621"/>
      <c r="F64" s="621"/>
      <c r="G64" s="622"/>
      <c r="H64" s="620"/>
      <c r="I64" s="621"/>
      <c r="J64" s="621"/>
      <c r="K64" s="621"/>
      <c r="L64" s="622"/>
      <c r="M64" s="623"/>
      <c r="N64" s="624"/>
      <c r="O64" s="69" t="s">
        <v>513</v>
      </c>
    </row>
    <row r="65" spans="1:16" s="3" customFormat="1" ht="27" customHeight="1">
      <c r="A65" s="779">
        <v>3</v>
      </c>
      <c r="B65" s="780"/>
      <c r="C65" s="620"/>
      <c r="D65" s="621"/>
      <c r="E65" s="621"/>
      <c r="F65" s="621"/>
      <c r="G65" s="622"/>
      <c r="H65" s="620"/>
      <c r="I65" s="621"/>
      <c r="J65" s="621"/>
      <c r="K65" s="621"/>
      <c r="L65" s="622"/>
      <c r="M65" s="623"/>
      <c r="N65" s="624"/>
      <c r="O65" s="69" t="s">
        <v>513</v>
      </c>
    </row>
    <row r="66" spans="1:16" s="3" customFormat="1" ht="27" customHeight="1">
      <c r="A66" s="779">
        <v>4</v>
      </c>
      <c r="B66" s="780"/>
      <c r="C66" s="620"/>
      <c r="D66" s="621"/>
      <c r="E66" s="621"/>
      <c r="F66" s="621"/>
      <c r="G66" s="622"/>
      <c r="H66" s="620"/>
      <c r="I66" s="621"/>
      <c r="J66" s="621"/>
      <c r="K66" s="621"/>
      <c r="L66" s="622"/>
      <c r="M66" s="623"/>
      <c r="N66" s="624"/>
      <c r="O66" s="69" t="s">
        <v>513</v>
      </c>
    </row>
    <row r="67" spans="1:16" s="3" customFormat="1" ht="27" customHeight="1">
      <c r="A67" s="779">
        <v>5</v>
      </c>
      <c r="B67" s="780"/>
      <c r="C67" s="620"/>
      <c r="D67" s="621"/>
      <c r="E67" s="621"/>
      <c r="F67" s="621"/>
      <c r="G67" s="622"/>
      <c r="H67" s="620"/>
      <c r="I67" s="621"/>
      <c r="J67" s="621"/>
      <c r="K67" s="621"/>
      <c r="L67" s="622"/>
      <c r="M67" s="623"/>
      <c r="N67" s="624"/>
      <c r="O67" s="69" t="s">
        <v>513</v>
      </c>
    </row>
    <row r="68" spans="1:16" s="3" customFormat="1" ht="27" customHeight="1">
      <c r="A68" s="779">
        <v>6</v>
      </c>
      <c r="B68" s="780"/>
      <c r="C68" s="620"/>
      <c r="D68" s="621"/>
      <c r="E68" s="621"/>
      <c r="F68" s="621"/>
      <c r="G68" s="622"/>
      <c r="H68" s="620"/>
      <c r="I68" s="621"/>
      <c r="J68" s="621"/>
      <c r="K68" s="621"/>
      <c r="L68" s="622"/>
      <c r="M68" s="623"/>
      <c r="N68" s="624"/>
      <c r="O68" s="69" t="s">
        <v>513</v>
      </c>
    </row>
    <row r="69" spans="1:16" s="3" customFormat="1" ht="27" customHeight="1">
      <c r="A69" s="779">
        <v>7</v>
      </c>
      <c r="B69" s="780"/>
      <c r="C69" s="620"/>
      <c r="D69" s="621"/>
      <c r="E69" s="621"/>
      <c r="F69" s="621"/>
      <c r="G69" s="622"/>
      <c r="H69" s="620"/>
      <c r="I69" s="621"/>
      <c r="J69" s="621"/>
      <c r="K69" s="621"/>
      <c r="L69" s="622"/>
      <c r="M69" s="623"/>
      <c r="N69" s="624"/>
      <c r="O69" s="69" t="s">
        <v>513</v>
      </c>
    </row>
    <row r="70" spans="1:16" s="3" customFormat="1" ht="27" customHeight="1">
      <c r="A70" s="779">
        <v>8</v>
      </c>
      <c r="B70" s="780"/>
      <c r="C70" s="620"/>
      <c r="D70" s="621"/>
      <c r="E70" s="621"/>
      <c r="F70" s="621"/>
      <c r="G70" s="622"/>
      <c r="H70" s="620"/>
      <c r="I70" s="621"/>
      <c r="J70" s="621"/>
      <c r="K70" s="621"/>
      <c r="L70" s="622"/>
      <c r="M70" s="623"/>
      <c r="N70" s="624"/>
      <c r="O70" s="69" t="s">
        <v>513</v>
      </c>
    </row>
    <row r="71" spans="1:16" s="3" customFormat="1" ht="27" customHeight="1">
      <c r="A71" s="779">
        <v>9</v>
      </c>
      <c r="B71" s="780"/>
      <c r="C71" s="620"/>
      <c r="D71" s="621"/>
      <c r="E71" s="621"/>
      <c r="F71" s="621"/>
      <c r="G71" s="622"/>
      <c r="H71" s="620"/>
      <c r="I71" s="621"/>
      <c r="J71" s="621"/>
      <c r="K71" s="621"/>
      <c r="L71" s="622"/>
      <c r="M71" s="623"/>
      <c r="N71" s="624"/>
      <c r="O71" s="69" t="s">
        <v>513</v>
      </c>
    </row>
    <row r="72" spans="1:16" s="3" customFormat="1" ht="27" customHeight="1">
      <c r="A72" s="781">
        <v>10</v>
      </c>
      <c r="B72" s="782"/>
      <c r="C72" s="783"/>
      <c r="D72" s="784"/>
      <c r="E72" s="784"/>
      <c r="F72" s="784"/>
      <c r="G72" s="785"/>
      <c r="H72" s="786"/>
      <c r="I72" s="787"/>
      <c r="J72" s="787"/>
      <c r="K72" s="787"/>
      <c r="L72" s="788"/>
      <c r="M72" s="789"/>
      <c r="N72" s="790"/>
      <c r="O72" s="31" t="s">
        <v>513</v>
      </c>
    </row>
    <row r="73" spans="1:16" s="3" customFormat="1" ht="27" customHeight="1">
      <c r="A73" s="791" t="s">
        <v>532</v>
      </c>
      <c r="B73" s="792"/>
      <c r="C73" s="793" t="s">
        <v>529</v>
      </c>
      <c r="D73" s="794"/>
      <c r="E73" s="794"/>
      <c r="F73" s="794"/>
      <c r="G73" s="795"/>
      <c r="H73" s="796" t="s">
        <v>530</v>
      </c>
      <c r="I73" s="797"/>
      <c r="J73" s="797"/>
      <c r="K73" s="797"/>
      <c r="L73" s="792"/>
      <c r="M73" s="796" t="s">
        <v>531</v>
      </c>
      <c r="N73" s="797"/>
      <c r="O73" s="798"/>
      <c r="P73" s="70"/>
    </row>
    <row r="74" spans="1:16" s="3" customFormat="1" ht="27" customHeight="1">
      <c r="A74" s="813">
        <v>1</v>
      </c>
      <c r="B74" s="814"/>
      <c r="C74" s="620"/>
      <c r="D74" s="621"/>
      <c r="E74" s="621"/>
      <c r="F74" s="621"/>
      <c r="G74" s="622"/>
      <c r="H74" s="620"/>
      <c r="I74" s="621"/>
      <c r="J74" s="621"/>
      <c r="K74" s="621"/>
      <c r="L74" s="622"/>
      <c r="M74" s="815"/>
      <c r="N74" s="816"/>
      <c r="O74" s="71" t="s">
        <v>513</v>
      </c>
    </row>
    <row r="75" spans="1:16" s="3" customFormat="1" ht="27" customHeight="1">
      <c r="A75" s="802">
        <v>2</v>
      </c>
      <c r="B75" s="803"/>
      <c r="C75" s="620"/>
      <c r="D75" s="621"/>
      <c r="E75" s="621"/>
      <c r="F75" s="621"/>
      <c r="G75" s="622"/>
      <c r="H75" s="620"/>
      <c r="I75" s="621"/>
      <c r="J75" s="621"/>
      <c r="K75" s="621"/>
      <c r="L75" s="622"/>
      <c r="M75" s="623"/>
      <c r="N75" s="624"/>
      <c r="O75" s="69" t="s">
        <v>513</v>
      </c>
    </row>
    <row r="76" spans="1:16" s="3" customFormat="1" ht="27" customHeight="1">
      <c r="A76" s="817">
        <v>3</v>
      </c>
      <c r="B76" s="626"/>
      <c r="C76" s="620"/>
      <c r="D76" s="621"/>
      <c r="E76" s="621"/>
      <c r="F76" s="621"/>
      <c r="G76" s="622"/>
      <c r="H76" s="620"/>
      <c r="I76" s="621"/>
      <c r="J76" s="621"/>
      <c r="K76" s="621"/>
      <c r="L76" s="622"/>
      <c r="M76" s="623"/>
      <c r="N76" s="624"/>
      <c r="O76" s="69" t="s">
        <v>513</v>
      </c>
    </row>
    <row r="77" spans="1:16" s="3" customFormat="1" ht="27" customHeight="1">
      <c r="A77" s="625">
        <v>4</v>
      </c>
      <c r="B77" s="626"/>
      <c r="C77" s="620"/>
      <c r="D77" s="621"/>
      <c r="E77" s="621"/>
      <c r="F77" s="621"/>
      <c r="G77" s="622"/>
      <c r="H77" s="620"/>
      <c r="I77" s="621"/>
      <c r="J77" s="621"/>
      <c r="K77" s="621"/>
      <c r="L77" s="622"/>
      <c r="M77" s="623"/>
      <c r="N77" s="624"/>
      <c r="O77" s="69" t="s">
        <v>513</v>
      </c>
    </row>
    <row r="78" spans="1:16" s="3" customFormat="1" ht="27" customHeight="1">
      <c r="A78" s="625">
        <v>5</v>
      </c>
      <c r="B78" s="626"/>
      <c r="C78" s="620"/>
      <c r="D78" s="621"/>
      <c r="E78" s="621"/>
      <c r="F78" s="621"/>
      <c r="G78" s="622"/>
      <c r="H78" s="620"/>
      <c r="I78" s="621"/>
      <c r="J78" s="621"/>
      <c r="K78" s="621"/>
      <c r="L78" s="622"/>
      <c r="M78" s="623"/>
      <c r="N78" s="624"/>
      <c r="O78" s="69" t="s">
        <v>513</v>
      </c>
    </row>
    <row r="79" spans="1:16" s="3" customFormat="1" ht="27" customHeight="1">
      <c r="A79" s="625">
        <v>6</v>
      </c>
      <c r="B79" s="626"/>
      <c r="C79" s="620"/>
      <c r="D79" s="621"/>
      <c r="E79" s="621"/>
      <c r="F79" s="621"/>
      <c r="G79" s="622"/>
      <c r="H79" s="620"/>
      <c r="I79" s="621"/>
      <c r="J79" s="621"/>
      <c r="K79" s="621"/>
      <c r="L79" s="622"/>
      <c r="M79" s="623"/>
      <c r="N79" s="624"/>
      <c r="O79" s="69" t="s">
        <v>513</v>
      </c>
    </row>
    <row r="80" spans="1:16" s="3" customFormat="1" ht="27" customHeight="1">
      <c r="A80" s="625">
        <v>7</v>
      </c>
      <c r="B80" s="626"/>
      <c r="C80" s="620"/>
      <c r="D80" s="621"/>
      <c r="E80" s="621"/>
      <c r="F80" s="621"/>
      <c r="G80" s="622"/>
      <c r="H80" s="620"/>
      <c r="I80" s="621"/>
      <c r="J80" s="621"/>
      <c r="K80" s="621"/>
      <c r="L80" s="622"/>
      <c r="M80" s="623"/>
      <c r="N80" s="624"/>
      <c r="O80" s="69" t="s">
        <v>513</v>
      </c>
    </row>
    <row r="81" spans="1:15" s="3" customFormat="1" ht="27" customHeight="1">
      <c r="A81" s="779">
        <v>8</v>
      </c>
      <c r="B81" s="780"/>
      <c r="C81" s="620"/>
      <c r="D81" s="621"/>
      <c r="E81" s="621"/>
      <c r="F81" s="621"/>
      <c r="G81" s="622"/>
      <c r="H81" s="620"/>
      <c r="I81" s="621"/>
      <c r="J81" s="621"/>
      <c r="K81" s="621"/>
      <c r="L81" s="622"/>
      <c r="M81" s="623"/>
      <c r="N81" s="624"/>
      <c r="O81" s="69" t="s">
        <v>513</v>
      </c>
    </row>
    <row r="82" spans="1:15" s="3" customFormat="1" ht="27" customHeight="1">
      <c r="A82" s="802">
        <v>9</v>
      </c>
      <c r="B82" s="803"/>
      <c r="C82" s="620"/>
      <c r="D82" s="621"/>
      <c r="E82" s="621"/>
      <c r="F82" s="621"/>
      <c r="G82" s="622"/>
      <c r="H82" s="620"/>
      <c r="I82" s="621"/>
      <c r="J82" s="621"/>
      <c r="K82" s="621"/>
      <c r="L82" s="622"/>
      <c r="M82" s="623"/>
      <c r="N82" s="624"/>
      <c r="O82" s="69" t="s">
        <v>513</v>
      </c>
    </row>
    <row r="83" spans="1:15" s="3" customFormat="1" ht="27" customHeight="1">
      <c r="A83" s="781">
        <v>10</v>
      </c>
      <c r="B83" s="782"/>
      <c r="C83" s="783"/>
      <c r="D83" s="784"/>
      <c r="E83" s="784"/>
      <c r="F83" s="784"/>
      <c r="G83" s="785"/>
      <c r="H83" s="783"/>
      <c r="I83" s="784"/>
      <c r="J83" s="784"/>
      <c r="K83" s="784"/>
      <c r="L83" s="785"/>
      <c r="M83" s="804"/>
      <c r="N83" s="805"/>
      <c r="O83" s="72" t="s">
        <v>513</v>
      </c>
    </row>
    <row r="84" spans="1:15" s="3" customFormat="1" ht="30" customHeight="1">
      <c r="A84" s="806" t="s">
        <v>533</v>
      </c>
      <c r="B84" s="559"/>
      <c r="C84" s="559"/>
      <c r="D84" s="559"/>
      <c r="E84" s="559"/>
      <c r="F84" s="559"/>
      <c r="G84" s="559"/>
      <c r="H84" s="559"/>
      <c r="I84" s="559"/>
      <c r="J84" s="559"/>
      <c r="K84" s="559"/>
      <c r="L84" s="807"/>
      <c r="M84" s="808">
        <f>SUM(M63:N72)</f>
        <v>0</v>
      </c>
      <c r="N84" s="809"/>
      <c r="O84" s="168" t="s">
        <v>513</v>
      </c>
    </row>
    <row r="85" spans="1:15" s="3" customFormat="1" ht="30" customHeight="1">
      <c r="A85" s="335" t="s">
        <v>534</v>
      </c>
      <c r="B85" s="336"/>
      <c r="C85" s="336"/>
      <c r="D85" s="336"/>
      <c r="E85" s="336"/>
      <c r="F85" s="336"/>
      <c r="G85" s="336"/>
      <c r="H85" s="336"/>
      <c r="I85" s="336"/>
      <c r="J85" s="336"/>
      <c r="K85" s="336"/>
      <c r="L85" s="799"/>
      <c r="M85" s="800">
        <f>SUM(M74:N83)</f>
        <v>0</v>
      </c>
      <c r="N85" s="801"/>
      <c r="O85" s="73" t="s">
        <v>513</v>
      </c>
    </row>
    <row r="86" spans="1:15" s="3" customFormat="1" ht="21" customHeight="1">
      <c r="A86" s="30" t="s">
        <v>535</v>
      </c>
      <c r="N86" s="26"/>
    </row>
  </sheetData>
  <sheetProtection insertColumns="0" selectLockedCells="1"/>
  <mergeCells count="232">
    <mergeCell ref="A2:D4"/>
    <mergeCell ref="E2:Q4"/>
    <mergeCell ref="R2:T2"/>
    <mergeCell ref="U2:X2"/>
    <mergeCell ref="R3:T4"/>
    <mergeCell ref="U3:X4"/>
    <mergeCell ref="O8:P8"/>
    <mergeCell ref="Q8:S8"/>
    <mergeCell ref="A9:B14"/>
    <mergeCell ref="C9:F9"/>
    <mergeCell ref="G9:H9"/>
    <mergeCell ref="I9:J9"/>
    <mergeCell ref="K9:L9"/>
    <mergeCell ref="M9:N9"/>
    <mergeCell ref="O9:P9"/>
    <mergeCell ref="Q9:S9"/>
    <mergeCell ref="A8:B8"/>
    <mergeCell ref="C8:F8"/>
    <mergeCell ref="G8:H8"/>
    <mergeCell ref="I8:J8"/>
    <mergeCell ref="K8:L8"/>
    <mergeCell ref="M8:N8"/>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6"/>
  <conditionalFormatting sqref="E2:X2 E3:R3 U3:X3 E4:Q4">
    <cfRule type="cellIs" dxfId="47" priority="1" operator="equal">
      <formula>0</formula>
    </cfRule>
  </conditionalFormatting>
  <dataValidations count="5">
    <dataValidation allowBlank="1" showInputMessage="1" showErrorMessage="1" prompt="本様式４．教材費の内訳より自動計算されます" sqref="G15:H15 G11:H11" xr:uid="{A18B1CB7-E056-42AE-9AD7-15EFC50F9D54}"/>
    <dataValidation allowBlank="1" showInputMessage="1" showErrorMessage="1" prompt="費用の決定にあたり、参考とした例がある場合に記載。（社内基準で定めている場合は、その旨を記載。）" sqref="N25:X25" xr:uid="{9F5898A4-7D7F-4982-B52C-6C61D734D086}"/>
    <dataValidation allowBlank="1" showInputMessage="1" showErrorMessage="1" prompt="受講料に占めるそれぞれの内訳（ベースとなる考え方）を記載。" sqref="S32:T32 S34:T34" xr:uid="{8D9BEC76-2DE3-4AB3-9D56-5038FB412CF5}"/>
    <dataValidation type="list" allowBlank="1" showInputMessage="1" showErrorMessage="1" sqref="E41" xr:uid="{86FE9647-7A5A-47D1-BDBB-0D5C91AB9C49}">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12E0E9C3-EA8C-4565-BE27-AC7B697928B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D59B547-10BF-4FF8-AA90-5E85D36FCFDB}">
          <x14:formula1>
            <xm:f>リスト!$AO$1:$AO$3</xm:f>
          </x14:formula1>
          <xm:sqref>C25:I25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DE7EB-8FD6-4C93-B094-5C2C09D7A794}">
  <dimension ref="A2:Z421"/>
  <sheetViews>
    <sheetView showGridLines="0" view="pageBreakPreview" zoomScaleNormal="100" zoomScaleSheetLayoutView="100" workbookViewId="0">
      <selection activeCell="E23" sqref="E23:R23"/>
    </sheetView>
  </sheetViews>
  <sheetFormatPr defaultColWidth="9" defaultRowHeight="13.5" outlineLevelRow="1"/>
  <cols>
    <col min="1" max="1" width="0.875" style="85" customWidth="1"/>
    <col min="2" max="2" width="15.375" style="85" customWidth="1"/>
    <col min="3" max="3" width="16.5" style="85" customWidth="1"/>
    <col min="4" max="4" width="3.875" style="85" customWidth="1"/>
    <col min="5" max="5" width="16.5" style="85" customWidth="1"/>
    <col min="6" max="7" width="15" style="85" customWidth="1"/>
    <col min="8" max="8" width="6.875" style="85" customWidth="1"/>
    <col min="9" max="9" width="4.375" style="85" customWidth="1"/>
    <col min="10" max="10" width="6.875" style="85" customWidth="1"/>
    <col min="11" max="11" width="2.5" style="85" customWidth="1"/>
    <col min="12" max="16384" width="9" style="85"/>
  </cols>
  <sheetData>
    <row r="2" spans="1:26" s="90" customFormat="1" ht="18.75" customHeight="1">
      <c r="A2" s="86"/>
      <c r="B2" s="86"/>
      <c r="C2" s="86"/>
      <c r="D2" s="86"/>
      <c r="E2" s="86"/>
      <c r="F2" s="86"/>
      <c r="G2" s="87"/>
      <c r="H2" s="87"/>
      <c r="I2" s="87"/>
      <c r="J2" s="1009"/>
      <c r="K2" s="1009"/>
      <c r="L2" s="1009"/>
      <c r="M2" s="88"/>
      <c r="N2" s="968"/>
      <c r="O2" s="968"/>
      <c r="P2" s="968"/>
      <c r="Q2" s="968"/>
      <c r="R2" s="89"/>
      <c r="V2" s="88"/>
      <c r="W2" s="88"/>
      <c r="X2" s="88"/>
      <c r="Y2" s="88"/>
      <c r="Z2" s="89"/>
    </row>
    <row r="3" spans="1:26" ht="27.75" customHeight="1">
      <c r="B3" s="997" t="s">
        <v>537</v>
      </c>
      <c r="C3" s="999">
        <f>個票ｰ2003!C4</f>
        <v>0</v>
      </c>
      <c r="D3" s="1000"/>
      <c r="E3" s="1000"/>
      <c r="F3" s="1001"/>
      <c r="G3" s="83" t="s">
        <v>318</v>
      </c>
      <c r="H3" s="879">
        <f>個票ｰ2003!P4</f>
        <v>2003</v>
      </c>
      <c r="I3" s="880"/>
      <c r="J3" s="1005"/>
    </row>
    <row r="4" spans="1:26" ht="27.75" customHeight="1">
      <c r="B4" s="998"/>
      <c r="C4" s="1002"/>
      <c r="D4" s="1003"/>
      <c r="E4" s="1003"/>
      <c r="F4" s="1004"/>
      <c r="G4" s="204" t="s">
        <v>536</v>
      </c>
      <c r="H4" s="1006">
        <f>個票ｰ2003!C5</f>
        <v>0</v>
      </c>
      <c r="I4" s="1007"/>
      <c r="J4" s="1008"/>
    </row>
    <row r="5" spans="1:26" ht="15" customHeight="1"/>
    <row r="6" spans="1:26" ht="15" customHeight="1"/>
    <row r="7" spans="1:26" ht="15" customHeight="1">
      <c r="B7" s="85" t="s">
        <v>538</v>
      </c>
    </row>
    <row r="8" spans="1:26" ht="6.6" customHeight="1" thickBot="1"/>
    <row r="9" spans="1:26" ht="33.75" customHeight="1">
      <c r="B9" s="91" t="s">
        <v>539</v>
      </c>
      <c r="C9" s="955">
        <f>個票ｰ2003!B151</f>
        <v>0</v>
      </c>
      <c r="D9" s="956"/>
      <c r="E9" s="956"/>
      <c r="F9" s="957"/>
      <c r="G9" s="92" t="s">
        <v>540</v>
      </c>
      <c r="H9" s="963">
        <v>1</v>
      </c>
      <c r="I9" s="964"/>
      <c r="J9" s="965"/>
    </row>
    <row r="10" spans="1:26" ht="30" customHeight="1">
      <c r="B10" s="221" t="s">
        <v>541</v>
      </c>
      <c r="C10" s="949" t="s">
        <v>542</v>
      </c>
      <c r="D10" s="950"/>
      <c r="E10" s="950"/>
      <c r="F10" s="950"/>
      <c r="G10" s="950"/>
      <c r="H10" s="950"/>
      <c r="I10" s="950"/>
      <c r="J10" s="951"/>
    </row>
    <row r="11" spans="1:26" ht="30" customHeight="1">
      <c r="B11" s="218" t="s">
        <v>543</v>
      </c>
      <c r="C11" s="945">
        <f>個票ｰ2003!S151</f>
        <v>0</v>
      </c>
      <c r="D11" s="946"/>
      <c r="E11" s="946"/>
      <c r="F11" s="946"/>
      <c r="G11" s="946"/>
      <c r="H11" s="946"/>
      <c r="I11" s="946"/>
      <c r="J11" s="947"/>
    </row>
    <row r="12" spans="1:26" ht="30" customHeight="1">
      <c r="B12" s="219" t="s">
        <v>544</v>
      </c>
      <c r="C12" s="930"/>
      <c r="D12" s="966"/>
      <c r="E12" s="966"/>
      <c r="F12" s="966"/>
      <c r="G12" s="966"/>
      <c r="H12" s="966"/>
      <c r="I12" s="966"/>
      <c r="J12" s="967"/>
    </row>
    <row r="13" spans="1:26" ht="14.25" customHeight="1">
      <c r="B13" s="948" t="s">
        <v>545</v>
      </c>
      <c r="C13" s="912" t="s">
        <v>546</v>
      </c>
      <c r="D13" s="958"/>
      <c r="E13" s="959"/>
      <c r="F13" s="912" t="s">
        <v>547</v>
      </c>
      <c r="G13" s="958"/>
      <c r="H13" s="958"/>
      <c r="I13" s="958"/>
      <c r="J13" s="960"/>
    </row>
    <row r="14" spans="1:26" ht="34.5" customHeight="1">
      <c r="B14" s="948"/>
      <c r="C14" s="74"/>
      <c r="D14" s="201" t="s">
        <v>310</v>
      </c>
      <c r="E14" s="74"/>
      <c r="F14" s="952"/>
      <c r="G14" s="953"/>
      <c r="H14" s="953"/>
      <c r="I14" s="953"/>
      <c r="J14" s="954"/>
    </row>
    <row r="15" spans="1:26" ht="34.5" customHeight="1">
      <c r="B15" s="948"/>
      <c r="C15" s="74"/>
      <c r="D15" s="93" t="s">
        <v>310</v>
      </c>
      <c r="E15" s="74"/>
      <c r="F15" s="904"/>
      <c r="G15" s="961"/>
      <c r="H15" s="961"/>
      <c r="I15" s="961"/>
      <c r="J15" s="962"/>
    </row>
    <row r="16" spans="1:26" ht="34.5" customHeight="1">
      <c r="B16" s="948"/>
      <c r="C16" s="74"/>
      <c r="D16" s="93" t="s">
        <v>310</v>
      </c>
      <c r="E16" s="74"/>
      <c r="F16" s="904"/>
      <c r="G16" s="961"/>
      <c r="H16" s="961"/>
      <c r="I16" s="961"/>
      <c r="J16" s="962"/>
    </row>
    <row r="17" spans="1:26" ht="34.5" customHeight="1">
      <c r="B17" s="948"/>
      <c r="C17" s="74"/>
      <c r="D17" s="93" t="s">
        <v>310</v>
      </c>
      <c r="E17" s="74"/>
      <c r="F17" s="904"/>
      <c r="G17" s="961"/>
      <c r="H17" s="961"/>
      <c r="I17" s="961"/>
      <c r="J17" s="962"/>
    </row>
    <row r="18" spans="1:26" ht="34.5" customHeight="1">
      <c r="B18" s="948"/>
      <c r="C18" s="74"/>
      <c r="D18" s="94" t="s">
        <v>310</v>
      </c>
      <c r="E18" s="74"/>
      <c r="F18" s="969"/>
      <c r="G18" s="970"/>
      <c r="H18" s="970"/>
      <c r="I18" s="970"/>
      <c r="J18" s="971"/>
    </row>
    <row r="19" spans="1:26" ht="15" customHeight="1">
      <c r="B19" s="909" t="s">
        <v>548</v>
      </c>
      <c r="C19" s="912" t="s">
        <v>546</v>
      </c>
      <c r="D19" s="958"/>
      <c r="E19" s="959"/>
      <c r="F19" s="912" t="s">
        <v>549</v>
      </c>
      <c r="G19" s="958"/>
      <c r="H19" s="958"/>
      <c r="I19" s="958"/>
      <c r="J19" s="960"/>
    </row>
    <row r="20" spans="1:26" ht="31.5" customHeight="1">
      <c r="B20" s="889"/>
      <c r="C20" s="75"/>
      <c r="D20" s="95" t="s">
        <v>550</v>
      </c>
      <c r="E20" s="76"/>
      <c r="F20" s="914"/>
      <c r="G20" s="914"/>
      <c r="H20" s="915"/>
      <c r="I20" s="915"/>
      <c r="J20" s="916"/>
    </row>
    <row r="21" spans="1:26" ht="31.5" customHeight="1">
      <c r="B21" s="889"/>
      <c r="C21" s="77"/>
      <c r="D21" s="96" t="s">
        <v>550</v>
      </c>
      <c r="E21" s="78"/>
      <c r="F21" s="903"/>
      <c r="G21" s="903"/>
      <c r="H21" s="904"/>
      <c r="I21" s="904"/>
      <c r="J21" s="905"/>
    </row>
    <row r="22" spans="1:26" ht="31.5" customHeight="1">
      <c r="B22" s="889"/>
      <c r="C22" s="77"/>
      <c r="D22" s="96" t="s">
        <v>550</v>
      </c>
      <c r="E22" s="78"/>
      <c r="F22" s="903"/>
      <c r="G22" s="903"/>
      <c r="H22" s="904"/>
      <c r="I22" s="904"/>
      <c r="J22" s="905"/>
    </row>
    <row r="23" spans="1:26" ht="31.5" customHeight="1">
      <c r="B23" s="889"/>
      <c r="C23" s="77"/>
      <c r="D23" s="96" t="s">
        <v>550</v>
      </c>
      <c r="E23" s="78"/>
      <c r="F23" s="903"/>
      <c r="G23" s="903"/>
      <c r="H23" s="904"/>
      <c r="I23" s="904"/>
      <c r="J23" s="905"/>
    </row>
    <row r="24" spans="1:26" ht="31.5" customHeight="1">
      <c r="B24" s="910"/>
      <c r="C24" s="79"/>
      <c r="D24" s="97" t="s">
        <v>550</v>
      </c>
      <c r="E24" s="80"/>
      <c r="F24" s="938"/>
      <c r="G24" s="938"/>
      <c r="H24" s="939"/>
      <c r="I24" s="939"/>
      <c r="J24" s="940"/>
    </row>
    <row r="25" spans="1:26" ht="15" customHeight="1">
      <c r="B25" s="888" t="s">
        <v>551</v>
      </c>
      <c r="C25" s="891" t="s">
        <v>552</v>
      </c>
      <c r="D25" s="892"/>
      <c r="E25" s="893"/>
      <c r="F25" s="894" t="s">
        <v>553</v>
      </c>
      <c r="G25" s="895"/>
      <c r="H25" s="895"/>
      <c r="I25" s="895"/>
      <c r="J25" s="896"/>
    </row>
    <row r="26" spans="1:26" ht="30" customHeight="1">
      <c r="B26" s="889"/>
      <c r="C26" s="77"/>
      <c r="D26" s="96" t="s">
        <v>550</v>
      </c>
      <c r="E26" s="74"/>
      <c r="F26" s="900"/>
      <c r="G26" s="900"/>
      <c r="H26" s="901"/>
      <c r="I26" s="901"/>
      <c r="J26" s="902"/>
    </row>
    <row r="27" spans="1:26" ht="30" customHeight="1">
      <c r="B27" s="889"/>
      <c r="C27" s="77"/>
      <c r="D27" s="96" t="s">
        <v>550</v>
      </c>
      <c r="E27" s="74"/>
      <c r="F27" s="903"/>
      <c r="G27" s="903"/>
      <c r="H27" s="904"/>
      <c r="I27" s="904"/>
      <c r="J27" s="905"/>
    </row>
    <row r="28" spans="1:26" ht="30" customHeight="1">
      <c r="B28" s="889"/>
      <c r="C28" s="77"/>
      <c r="D28" s="96" t="s">
        <v>550</v>
      </c>
      <c r="E28" s="74"/>
      <c r="F28" s="903"/>
      <c r="G28" s="903"/>
      <c r="H28" s="904"/>
      <c r="I28" s="904"/>
      <c r="J28" s="905"/>
    </row>
    <row r="29" spans="1:26" ht="30" customHeight="1" thickBot="1">
      <c r="B29" s="890"/>
      <c r="C29" s="81"/>
      <c r="D29" s="98" t="s">
        <v>550</v>
      </c>
      <c r="E29" s="82"/>
      <c r="F29" s="906"/>
      <c r="G29" s="906"/>
      <c r="H29" s="907"/>
      <c r="I29" s="907"/>
      <c r="J29" s="908"/>
    </row>
    <row r="30" spans="1:26" s="90" customFormat="1" ht="18.75" customHeight="1" thickBot="1">
      <c r="A30" s="86"/>
      <c r="B30" s="99"/>
      <c r="C30" s="86"/>
      <c r="D30" s="86"/>
      <c r="E30" s="86"/>
      <c r="F30" s="86"/>
      <c r="G30" s="87"/>
      <c r="H30" s="87"/>
      <c r="I30" s="87"/>
      <c r="J30" s="87"/>
      <c r="K30" s="87"/>
      <c r="L30" s="87"/>
      <c r="M30" s="88"/>
      <c r="N30" s="968"/>
      <c r="O30" s="968"/>
      <c r="P30" s="968"/>
      <c r="Q30" s="968"/>
      <c r="R30" s="89"/>
      <c r="V30" s="88"/>
      <c r="W30" s="88"/>
      <c r="X30" s="88"/>
      <c r="Y30" s="88"/>
      <c r="Z30" s="89"/>
    </row>
    <row r="31" spans="1:26" ht="18.75" customHeight="1">
      <c r="B31" s="972" t="s">
        <v>554</v>
      </c>
      <c r="C31" s="974"/>
      <c r="D31" s="975"/>
      <c r="E31" s="975"/>
      <c r="F31" s="975"/>
      <c r="G31" s="975"/>
      <c r="H31" s="975"/>
      <c r="I31" s="975"/>
      <c r="J31" s="976"/>
    </row>
    <row r="32" spans="1:26" ht="18.75" customHeight="1">
      <c r="B32" s="918"/>
      <c r="C32" s="923"/>
      <c r="D32" s="924"/>
      <c r="E32" s="924"/>
      <c r="F32" s="924"/>
      <c r="G32" s="924"/>
      <c r="H32" s="924"/>
      <c r="I32" s="924"/>
      <c r="J32" s="925"/>
    </row>
    <row r="33" spans="2:11" ht="18.75" customHeight="1">
      <c r="B33" s="973"/>
      <c r="C33" s="977"/>
      <c r="D33" s="978"/>
      <c r="E33" s="978"/>
      <c r="F33" s="978"/>
      <c r="G33" s="978"/>
      <c r="H33" s="978"/>
      <c r="I33" s="978"/>
      <c r="J33" s="979"/>
    </row>
    <row r="34" spans="2:11" ht="18.75" customHeight="1">
      <c r="B34" s="917" t="s">
        <v>555</v>
      </c>
      <c r="C34" s="920"/>
      <c r="D34" s="921"/>
      <c r="E34" s="921"/>
      <c r="F34" s="921"/>
      <c r="G34" s="921"/>
      <c r="H34" s="921"/>
      <c r="I34" s="921"/>
      <c r="J34" s="922"/>
    </row>
    <row r="35" spans="2:11" ht="18.75" customHeight="1">
      <c r="B35" s="918"/>
      <c r="C35" s="923"/>
      <c r="D35" s="924"/>
      <c r="E35" s="924"/>
      <c r="F35" s="924"/>
      <c r="G35" s="924"/>
      <c r="H35" s="924"/>
      <c r="I35" s="924"/>
      <c r="J35" s="925"/>
    </row>
    <row r="36" spans="2:11" ht="18.75" customHeight="1" thickBot="1">
      <c r="B36" s="919"/>
      <c r="C36" s="926"/>
      <c r="D36" s="927"/>
      <c r="E36" s="927"/>
      <c r="F36" s="927"/>
      <c r="G36" s="927"/>
      <c r="H36" s="927"/>
      <c r="I36" s="927"/>
      <c r="J36" s="928"/>
    </row>
    <row r="37" spans="2:11" ht="18.75" customHeight="1" thickBot="1">
      <c r="B37" s="100"/>
      <c r="C37" s="101"/>
      <c r="D37" s="101"/>
      <c r="E37" s="101"/>
      <c r="F37" s="101"/>
      <c r="G37" s="101"/>
      <c r="H37" s="101"/>
      <c r="I37" s="101"/>
      <c r="J37" s="101"/>
    </row>
    <row r="38" spans="2:11" ht="18.75" customHeight="1">
      <c r="B38" s="102" t="s">
        <v>556</v>
      </c>
      <c r="C38" s="103"/>
      <c r="D38" s="103"/>
      <c r="E38" s="103"/>
      <c r="F38" s="104"/>
      <c r="G38" s="104"/>
      <c r="H38" s="104"/>
      <c r="I38" s="104"/>
      <c r="J38" s="105"/>
    </row>
    <row r="39" spans="2:11" ht="18.75" customHeight="1">
      <c r="B39" s="876"/>
      <c r="C39" s="877"/>
      <c r="D39" s="877"/>
      <c r="E39" s="877"/>
      <c r="F39" s="877"/>
      <c r="G39" s="877"/>
      <c r="H39" s="877"/>
      <c r="I39" s="877"/>
      <c r="J39" s="878"/>
    </row>
    <row r="40" spans="2:11" ht="12" customHeight="1" thickBot="1">
      <c r="B40" s="217"/>
      <c r="C40" s="106"/>
      <c r="D40" s="106"/>
      <c r="E40" s="106"/>
      <c r="F40" s="106"/>
      <c r="G40" s="106"/>
      <c r="H40" s="106"/>
      <c r="I40" s="106"/>
      <c r="J40" s="107"/>
    </row>
    <row r="41" spans="2:11" ht="17.25" customHeight="1"/>
    <row r="42" spans="2:11" ht="17.25" customHeight="1">
      <c r="B42" s="202"/>
      <c r="C42" s="202"/>
      <c r="D42" s="202"/>
      <c r="E42" s="202"/>
      <c r="F42" s="202"/>
      <c r="G42" s="202"/>
      <c r="H42" s="202"/>
      <c r="I42" s="202"/>
      <c r="J42" s="202"/>
      <c r="K42" s="202"/>
    </row>
    <row r="43" spans="2:11" ht="33.75" customHeight="1">
      <c r="B43" s="108" t="s">
        <v>539</v>
      </c>
      <c r="C43" s="882">
        <f>個票ｰ2003!B152</f>
        <v>0</v>
      </c>
      <c r="D43" s="883"/>
      <c r="E43" s="883"/>
      <c r="F43" s="884"/>
      <c r="G43" s="109" t="s">
        <v>540</v>
      </c>
      <c r="H43" s="879">
        <v>2</v>
      </c>
      <c r="I43" s="880"/>
      <c r="J43" s="881"/>
    </row>
    <row r="44" spans="2:11" ht="30" customHeight="1" outlineLevel="1">
      <c r="B44" s="221" t="s">
        <v>541</v>
      </c>
      <c r="C44" s="980" t="s">
        <v>542</v>
      </c>
      <c r="D44" s="981"/>
      <c r="E44" s="981"/>
      <c r="F44" s="981"/>
      <c r="G44" s="981"/>
      <c r="H44" s="981"/>
      <c r="I44" s="981"/>
      <c r="J44" s="982"/>
    </row>
    <row r="45" spans="2:11" ht="30" customHeight="1" outlineLevel="1">
      <c r="B45" s="218" t="s">
        <v>543</v>
      </c>
      <c r="C45" s="945">
        <f>個票ｰ2003!S152</f>
        <v>0</v>
      </c>
      <c r="D45" s="946"/>
      <c r="E45" s="946"/>
      <c r="F45" s="946"/>
      <c r="G45" s="946"/>
      <c r="H45" s="946"/>
      <c r="I45" s="946"/>
      <c r="J45" s="947"/>
    </row>
    <row r="46" spans="2:11" ht="30" customHeight="1" outlineLevel="1">
      <c r="B46" s="219" t="s">
        <v>544</v>
      </c>
      <c r="C46" s="929"/>
      <c r="D46" s="929"/>
      <c r="E46" s="929"/>
      <c r="F46" s="929"/>
      <c r="G46" s="929"/>
      <c r="H46" s="930"/>
      <c r="I46" s="930"/>
      <c r="J46" s="931"/>
    </row>
    <row r="47" spans="2:11" ht="14.25" customHeight="1" outlineLevel="1">
      <c r="B47" s="948" t="s">
        <v>557</v>
      </c>
      <c r="C47" s="911" t="s">
        <v>546</v>
      </c>
      <c r="D47" s="911"/>
      <c r="E47" s="911"/>
      <c r="F47" s="911" t="s">
        <v>547</v>
      </c>
      <c r="G47" s="911"/>
      <c r="H47" s="912"/>
      <c r="I47" s="912"/>
      <c r="J47" s="913"/>
    </row>
    <row r="48" spans="2:11" ht="34.5" customHeight="1" outlineLevel="1">
      <c r="B48" s="948"/>
      <c r="C48" s="74"/>
      <c r="D48" s="201" t="s">
        <v>310</v>
      </c>
      <c r="E48" s="74"/>
      <c r="F48" s="914"/>
      <c r="G48" s="914"/>
      <c r="H48" s="915"/>
      <c r="I48" s="915"/>
      <c r="J48" s="916"/>
    </row>
    <row r="49" spans="1:26" ht="34.5" customHeight="1" outlineLevel="1">
      <c r="B49" s="948"/>
      <c r="C49" s="74"/>
      <c r="D49" s="93" t="s">
        <v>310</v>
      </c>
      <c r="E49" s="74"/>
      <c r="F49" s="903"/>
      <c r="G49" s="903"/>
      <c r="H49" s="904"/>
      <c r="I49" s="904"/>
      <c r="J49" s="905"/>
    </row>
    <row r="50" spans="1:26" ht="34.5" customHeight="1" outlineLevel="1">
      <c r="B50" s="948"/>
      <c r="C50" s="74"/>
      <c r="D50" s="93" t="s">
        <v>310</v>
      </c>
      <c r="E50" s="74"/>
      <c r="F50" s="903"/>
      <c r="G50" s="903"/>
      <c r="H50" s="904"/>
      <c r="I50" s="904"/>
      <c r="J50" s="905"/>
    </row>
    <row r="51" spans="1:26" ht="34.5" customHeight="1" outlineLevel="1">
      <c r="B51" s="948"/>
      <c r="C51" s="74"/>
      <c r="D51" s="93" t="s">
        <v>310</v>
      </c>
      <c r="E51" s="74"/>
      <c r="F51" s="903"/>
      <c r="G51" s="903"/>
      <c r="H51" s="904"/>
      <c r="I51" s="904"/>
      <c r="J51" s="905"/>
    </row>
    <row r="52" spans="1:26" ht="34.5" customHeight="1" outlineLevel="1">
      <c r="B52" s="948"/>
      <c r="C52" s="74"/>
      <c r="D52" s="94" t="s">
        <v>310</v>
      </c>
      <c r="E52" s="74"/>
      <c r="F52" s="941"/>
      <c r="G52" s="942"/>
      <c r="H52" s="943"/>
      <c r="I52" s="943"/>
      <c r="J52" s="944"/>
    </row>
    <row r="53" spans="1:26" ht="15" customHeight="1" outlineLevel="1">
      <c r="B53" s="909" t="s">
        <v>548</v>
      </c>
      <c r="C53" s="911" t="s">
        <v>546</v>
      </c>
      <c r="D53" s="911"/>
      <c r="E53" s="911"/>
      <c r="F53" s="911" t="s">
        <v>549</v>
      </c>
      <c r="G53" s="911"/>
      <c r="H53" s="912"/>
      <c r="I53" s="912"/>
      <c r="J53" s="913"/>
    </row>
    <row r="54" spans="1:26" ht="31.5" customHeight="1" outlineLevel="1">
      <c r="B54" s="889"/>
      <c r="C54" s="75"/>
      <c r="D54" s="95" t="s">
        <v>550</v>
      </c>
      <c r="E54" s="76"/>
      <c r="F54" s="914"/>
      <c r="G54" s="914"/>
      <c r="H54" s="915"/>
      <c r="I54" s="915"/>
      <c r="J54" s="916"/>
    </row>
    <row r="55" spans="1:26" ht="31.5" customHeight="1" outlineLevel="1">
      <c r="B55" s="889"/>
      <c r="C55" s="77"/>
      <c r="D55" s="96" t="s">
        <v>550</v>
      </c>
      <c r="E55" s="78"/>
      <c r="F55" s="903"/>
      <c r="G55" s="903"/>
      <c r="H55" s="904"/>
      <c r="I55" s="904"/>
      <c r="J55" s="905"/>
    </row>
    <row r="56" spans="1:26" ht="31.5" customHeight="1" outlineLevel="1">
      <c r="B56" s="889"/>
      <c r="C56" s="77"/>
      <c r="D56" s="96" t="s">
        <v>550</v>
      </c>
      <c r="E56" s="78"/>
      <c r="F56" s="903"/>
      <c r="G56" s="903"/>
      <c r="H56" s="904"/>
      <c r="I56" s="904"/>
      <c r="J56" s="905"/>
    </row>
    <row r="57" spans="1:26" ht="31.5" customHeight="1" outlineLevel="1">
      <c r="B57" s="889"/>
      <c r="C57" s="77"/>
      <c r="D57" s="96" t="s">
        <v>550</v>
      </c>
      <c r="E57" s="78"/>
      <c r="F57" s="903"/>
      <c r="G57" s="903"/>
      <c r="H57" s="904"/>
      <c r="I57" s="904"/>
      <c r="J57" s="905"/>
    </row>
    <row r="58" spans="1:26" ht="31.5" customHeight="1" outlineLevel="1">
      <c r="B58" s="910"/>
      <c r="C58" s="79"/>
      <c r="D58" s="97" t="s">
        <v>550</v>
      </c>
      <c r="E58" s="80"/>
      <c r="F58" s="938"/>
      <c r="G58" s="938"/>
      <c r="H58" s="939"/>
      <c r="I58" s="939"/>
      <c r="J58" s="940"/>
    </row>
    <row r="59" spans="1:26" ht="15" customHeight="1" outlineLevel="1">
      <c r="B59" s="888" t="s">
        <v>551</v>
      </c>
      <c r="C59" s="891" t="s">
        <v>552</v>
      </c>
      <c r="D59" s="892"/>
      <c r="E59" s="893"/>
      <c r="F59" s="894" t="s">
        <v>553</v>
      </c>
      <c r="G59" s="895"/>
      <c r="H59" s="895"/>
      <c r="I59" s="895"/>
      <c r="J59" s="896"/>
    </row>
    <row r="60" spans="1:26" ht="30" customHeight="1" outlineLevel="1">
      <c r="B60" s="889"/>
      <c r="C60" s="77"/>
      <c r="D60" s="96" t="s">
        <v>550</v>
      </c>
      <c r="E60" s="74"/>
      <c r="F60" s="900"/>
      <c r="G60" s="900"/>
      <c r="H60" s="901"/>
      <c r="I60" s="901"/>
      <c r="J60" s="902"/>
    </row>
    <row r="61" spans="1:26" ht="30" customHeight="1" outlineLevel="1">
      <c r="B61" s="889"/>
      <c r="C61" s="77"/>
      <c r="D61" s="96" t="s">
        <v>550</v>
      </c>
      <c r="E61" s="74"/>
      <c r="F61" s="903"/>
      <c r="G61" s="903"/>
      <c r="H61" s="904"/>
      <c r="I61" s="904"/>
      <c r="J61" s="905"/>
    </row>
    <row r="62" spans="1:26" ht="30" customHeight="1" outlineLevel="1">
      <c r="B62" s="889"/>
      <c r="C62" s="77"/>
      <c r="D62" s="96" t="s">
        <v>550</v>
      </c>
      <c r="E62" s="74"/>
      <c r="F62" s="903"/>
      <c r="G62" s="903"/>
      <c r="H62" s="904"/>
      <c r="I62" s="904"/>
      <c r="J62" s="905"/>
    </row>
    <row r="63" spans="1:26" ht="30" customHeight="1" outlineLevel="1" thickBot="1">
      <c r="B63" s="890"/>
      <c r="C63" s="81"/>
      <c r="D63" s="98" t="s">
        <v>550</v>
      </c>
      <c r="E63" s="82"/>
      <c r="F63" s="906"/>
      <c r="G63" s="906"/>
      <c r="H63" s="907"/>
      <c r="I63" s="907"/>
      <c r="J63" s="908"/>
    </row>
    <row r="64" spans="1:26" s="90" customFormat="1" ht="18.75" customHeight="1" outlineLevel="1" thickBot="1">
      <c r="A64" s="86"/>
      <c r="B64" s="99"/>
      <c r="C64" s="86"/>
      <c r="D64" s="86"/>
      <c r="E64" s="86"/>
      <c r="F64" s="86"/>
      <c r="G64" s="87"/>
      <c r="H64" s="87"/>
      <c r="I64" s="87"/>
      <c r="J64" s="87"/>
      <c r="K64" s="87"/>
      <c r="L64" s="87"/>
      <c r="M64" s="88"/>
      <c r="N64" s="968"/>
      <c r="O64" s="968"/>
      <c r="P64" s="968"/>
      <c r="Q64" s="968"/>
      <c r="R64" s="89"/>
      <c r="V64" s="88"/>
      <c r="W64" s="88"/>
      <c r="X64" s="88"/>
      <c r="Y64" s="88"/>
      <c r="Z64" s="89"/>
    </row>
    <row r="65" spans="1:18" ht="18.75" customHeight="1" outlineLevel="1">
      <c r="B65" s="972" t="s">
        <v>554</v>
      </c>
      <c r="C65" s="974"/>
      <c r="D65" s="975"/>
      <c r="E65" s="975"/>
      <c r="F65" s="975"/>
      <c r="G65" s="975"/>
      <c r="H65" s="975"/>
      <c r="I65" s="975"/>
      <c r="J65" s="976"/>
    </row>
    <row r="66" spans="1:18" ht="18.75" customHeight="1" outlineLevel="1">
      <c r="B66" s="918"/>
      <c r="C66" s="923"/>
      <c r="D66" s="924"/>
      <c r="E66" s="924"/>
      <c r="F66" s="924"/>
      <c r="G66" s="924"/>
      <c r="H66" s="924"/>
      <c r="I66" s="924"/>
      <c r="J66" s="925"/>
    </row>
    <row r="67" spans="1:18" ht="18.75" customHeight="1" outlineLevel="1">
      <c r="B67" s="973"/>
      <c r="C67" s="977"/>
      <c r="D67" s="978"/>
      <c r="E67" s="978"/>
      <c r="F67" s="978"/>
      <c r="G67" s="978"/>
      <c r="H67" s="978"/>
      <c r="I67" s="978"/>
      <c r="J67" s="979"/>
    </row>
    <row r="68" spans="1:18" ht="18.75" customHeight="1" outlineLevel="1">
      <c r="B68" s="917" t="s">
        <v>555</v>
      </c>
      <c r="C68" s="920"/>
      <c r="D68" s="921"/>
      <c r="E68" s="921"/>
      <c r="F68" s="921"/>
      <c r="G68" s="921"/>
      <c r="H68" s="921"/>
      <c r="I68" s="921"/>
      <c r="J68" s="922"/>
    </row>
    <row r="69" spans="1:18" ht="18.75" customHeight="1" outlineLevel="1">
      <c r="B69" s="918"/>
      <c r="C69" s="923"/>
      <c r="D69" s="924"/>
      <c r="E69" s="924"/>
      <c r="F69" s="924"/>
      <c r="G69" s="924"/>
      <c r="H69" s="924"/>
      <c r="I69" s="924"/>
      <c r="J69" s="925"/>
    </row>
    <row r="70" spans="1:18" ht="18.75" customHeight="1" outlineLevel="1" thickBot="1">
      <c r="B70" s="919"/>
      <c r="C70" s="926"/>
      <c r="D70" s="927"/>
      <c r="E70" s="927"/>
      <c r="F70" s="927"/>
      <c r="G70" s="927"/>
      <c r="H70" s="927"/>
      <c r="I70" s="927"/>
      <c r="J70" s="928"/>
    </row>
    <row r="71" spans="1:18" ht="18.75" customHeight="1" outlineLevel="1" thickBot="1">
      <c r="B71" s="100"/>
      <c r="C71" s="101"/>
      <c r="D71" s="101"/>
      <c r="E71" s="101"/>
      <c r="F71" s="101"/>
      <c r="G71" s="101"/>
      <c r="H71" s="101"/>
      <c r="I71" s="101"/>
      <c r="J71" s="101"/>
    </row>
    <row r="72" spans="1:18" ht="18.75" customHeight="1" outlineLevel="1">
      <c r="B72" s="102" t="s">
        <v>556</v>
      </c>
      <c r="C72" s="103"/>
      <c r="D72" s="103"/>
      <c r="E72" s="103"/>
      <c r="F72" s="104"/>
      <c r="G72" s="104"/>
      <c r="H72" s="104"/>
      <c r="I72" s="104"/>
      <c r="J72" s="105"/>
    </row>
    <row r="73" spans="1:18" ht="18.75" customHeight="1" outlineLevel="1">
      <c r="B73" s="876"/>
      <c r="C73" s="877"/>
      <c r="D73" s="877"/>
      <c r="E73" s="877"/>
      <c r="F73" s="877"/>
      <c r="G73" s="877"/>
      <c r="H73" s="877"/>
      <c r="I73" s="877"/>
      <c r="J73" s="878"/>
    </row>
    <row r="74" spans="1:18" ht="12" customHeight="1" outlineLevel="1" thickBot="1">
      <c r="B74" s="217"/>
      <c r="C74" s="106"/>
      <c r="D74" s="106"/>
      <c r="E74" s="106"/>
      <c r="F74" s="106"/>
      <c r="G74" s="106"/>
      <c r="H74" s="106"/>
      <c r="I74" s="106"/>
      <c r="J74" s="107"/>
    </row>
    <row r="75" spans="1:18" ht="17.25" customHeight="1"/>
    <row r="76" spans="1:18" ht="17.25" customHeight="1"/>
    <row r="77" spans="1:18" ht="15" customHeight="1">
      <c r="B77" s="85" t="s">
        <v>558</v>
      </c>
    </row>
    <row r="78" spans="1:18" ht="6.6" customHeight="1"/>
    <row r="79" spans="1:18">
      <c r="B79" s="88" t="s">
        <v>559</v>
      </c>
      <c r="C79" s="110"/>
    </row>
    <row r="80" spans="1:18" s="2" customFormat="1" ht="14.25" customHeight="1" thickBot="1">
      <c r="A80" s="111" t="s">
        <v>560</v>
      </c>
      <c r="B80" s="983"/>
      <c r="C80" s="983"/>
      <c r="D80" s="983"/>
      <c r="E80" s="983"/>
      <c r="F80" s="983"/>
      <c r="G80" s="983"/>
      <c r="H80" s="983"/>
      <c r="I80" s="983"/>
      <c r="J80" s="983"/>
      <c r="K80" s="983"/>
      <c r="L80" s="983"/>
      <c r="M80" s="983"/>
      <c r="N80" s="983"/>
      <c r="O80" s="983"/>
      <c r="P80" s="983"/>
      <c r="Q80" s="983"/>
      <c r="R80" s="983"/>
    </row>
    <row r="81" spans="2:10" ht="33.75" customHeight="1">
      <c r="B81" s="91" t="s">
        <v>539</v>
      </c>
      <c r="C81" s="955">
        <f>個票ｰ2003!B155</f>
        <v>0</v>
      </c>
      <c r="D81" s="956"/>
      <c r="E81" s="956"/>
      <c r="F81" s="957"/>
      <c r="G81" s="92" t="s">
        <v>540</v>
      </c>
      <c r="H81" s="963">
        <v>11</v>
      </c>
      <c r="I81" s="964"/>
      <c r="J81" s="965"/>
    </row>
    <row r="82" spans="2:10" ht="30" customHeight="1" outlineLevel="1">
      <c r="B82" s="221" t="s">
        <v>541</v>
      </c>
      <c r="C82" s="885">
        <f>個票ｰ2003!U155</f>
        <v>0</v>
      </c>
      <c r="D82" s="886"/>
      <c r="E82" s="886"/>
      <c r="F82" s="886"/>
      <c r="G82" s="886"/>
      <c r="H82" s="886"/>
      <c r="I82" s="886"/>
      <c r="J82" s="887"/>
    </row>
    <row r="83" spans="2:10" ht="30" customHeight="1" outlineLevel="1">
      <c r="B83" s="218" t="s">
        <v>543</v>
      </c>
      <c r="C83" s="945">
        <f>個票ｰ2003!S155</f>
        <v>0</v>
      </c>
      <c r="D83" s="946"/>
      <c r="E83" s="946"/>
      <c r="F83" s="946"/>
      <c r="G83" s="946"/>
      <c r="H83" s="946"/>
      <c r="I83" s="946"/>
      <c r="J83" s="947"/>
    </row>
    <row r="84" spans="2:10" ht="30" customHeight="1" outlineLevel="1">
      <c r="B84" s="219" t="s">
        <v>544</v>
      </c>
      <c r="C84" s="929"/>
      <c r="D84" s="929"/>
      <c r="E84" s="929"/>
      <c r="F84" s="929"/>
      <c r="G84" s="929"/>
      <c r="H84" s="930"/>
      <c r="I84" s="930"/>
      <c r="J84" s="931"/>
    </row>
    <row r="85" spans="2:10" ht="14.25" customHeight="1" outlineLevel="1">
      <c r="B85" s="948" t="s">
        <v>557</v>
      </c>
      <c r="C85" s="911" t="s">
        <v>546</v>
      </c>
      <c r="D85" s="911"/>
      <c r="E85" s="911"/>
      <c r="F85" s="911" t="s">
        <v>547</v>
      </c>
      <c r="G85" s="911"/>
      <c r="H85" s="912"/>
      <c r="I85" s="912"/>
      <c r="J85" s="913"/>
    </row>
    <row r="86" spans="2:10" ht="34.5" customHeight="1" outlineLevel="1">
      <c r="B86" s="948"/>
      <c r="C86" s="74"/>
      <c r="D86" s="201" t="s">
        <v>310</v>
      </c>
      <c r="E86" s="74"/>
      <c r="F86" s="914"/>
      <c r="G86" s="914"/>
      <c r="H86" s="915"/>
      <c r="I86" s="915"/>
      <c r="J86" s="916"/>
    </row>
    <row r="87" spans="2:10" ht="34.5" customHeight="1" outlineLevel="1">
      <c r="B87" s="948"/>
      <c r="C87" s="74"/>
      <c r="D87" s="93" t="s">
        <v>310</v>
      </c>
      <c r="E87" s="74"/>
      <c r="F87" s="903"/>
      <c r="G87" s="903"/>
      <c r="H87" s="904"/>
      <c r="I87" s="904"/>
      <c r="J87" s="905"/>
    </row>
    <row r="88" spans="2:10" ht="34.5" customHeight="1" outlineLevel="1">
      <c r="B88" s="948"/>
      <c r="C88" s="74"/>
      <c r="D88" s="93" t="s">
        <v>310</v>
      </c>
      <c r="E88" s="74"/>
      <c r="F88" s="903"/>
      <c r="G88" s="903"/>
      <c r="H88" s="904"/>
      <c r="I88" s="904"/>
      <c r="J88" s="905"/>
    </row>
    <row r="89" spans="2:10" ht="34.5" customHeight="1" outlineLevel="1">
      <c r="B89" s="948"/>
      <c r="C89" s="74"/>
      <c r="D89" s="93" t="s">
        <v>310</v>
      </c>
      <c r="E89" s="74"/>
      <c r="F89" s="903"/>
      <c r="G89" s="903"/>
      <c r="H89" s="904"/>
      <c r="I89" s="904"/>
      <c r="J89" s="905"/>
    </row>
    <row r="90" spans="2:10" ht="34.5" customHeight="1" outlineLevel="1">
      <c r="B90" s="948"/>
      <c r="C90" s="74"/>
      <c r="D90" s="94" t="s">
        <v>310</v>
      </c>
      <c r="E90" s="74"/>
      <c r="F90" s="941"/>
      <c r="G90" s="942"/>
      <c r="H90" s="943"/>
      <c r="I90" s="943"/>
      <c r="J90" s="944"/>
    </row>
    <row r="91" spans="2:10" ht="15" customHeight="1" outlineLevel="1">
      <c r="B91" s="909" t="s">
        <v>548</v>
      </c>
      <c r="C91" s="911" t="s">
        <v>546</v>
      </c>
      <c r="D91" s="911"/>
      <c r="E91" s="911"/>
      <c r="F91" s="911" t="s">
        <v>549</v>
      </c>
      <c r="G91" s="911"/>
      <c r="H91" s="912"/>
      <c r="I91" s="912"/>
      <c r="J91" s="913"/>
    </row>
    <row r="92" spans="2:10" ht="31.5" customHeight="1" outlineLevel="1">
      <c r="B92" s="889"/>
      <c r="C92" s="75"/>
      <c r="D92" s="95" t="s">
        <v>550</v>
      </c>
      <c r="E92" s="76"/>
      <c r="F92" s="914"/>
      <c r="G92" s="914"/>
      <c r="H92" s="915"/>
      <c r="I92" s="915"/>
      <c r="J92" s="916"/>
    </row>
    <row r="93" spans="2:10" ht="31.5" customHeight="1" outlineLevel="1">
      <c r="B93" s="889"/>
      <c r="C93" s="77"/>
      <c r="D93" s="96" t="s">
        <v>550</v>
      </c>
      <c r="E93" s="78"/>
      <c r="F93" s="903"/>
      <c r="G93" s="903"/>
      <c r="H93" s="904"/>
      <c r="I93" s="904"/>
      <c r="J93" s="905"/>
    </row>
    <row r="94" spans="2:10" ht="31.5" customHeight="1" outlineLevel="1">
      <c r="B94" s="889"/>
      <c r="C94" s="77"/>
      <c r="D94" s="96" t="s">
        <v>550</v>
      </c>
      <c r="E94" s="78"/>
      <c r="F94" s="903"/>
      <c r="G94" s="903"/>
      <c r="H94" s="904"/>
      <c r="I94" s="904"/>
      <c r="J94" s="905"/>
    </row>
    <row r="95" spans="2:10" ht="31.5" customHeight="1" outlineLevel="1">
      <c r="B95" s="889"/>
      <c r="C95" s="77"/>
      <c r="D95" s="96" t="s">
        <v>550</v>
      </c>
      <c r="E95" s="78"/>
      <c r="F95" s="903"/>
      <c r="G95" s="903"/>
      <c r="H95" s="904"/>
      <c r="I95" s="904"/>
      <c r="J95" s="905"/>
    </row>
    <row r="96" spans="2:10" ht="31.5" customHeight="1" outlineLevel="1">
      <c r="B96" s="910"/>
      <c r="C96" s="79"/>
      <c r="D96" s="97" t="s">
        <v>550</v>
      </c>
      <c r="E96" s="80"/>
      <c r="F96" s="938"/>
      <c r="G96" s="938"/>
      <c r="H96" s="939"/>
      <c r="I96" s="939"/>
      <c r="J96" s="940"/>
    </row>
    <row r="97" spans="1:26" ht="15" customHeight="1" outlineLevel="1">
      <c r="B97" s="888" t="s">
        <v>551</v>
      </c>
      <c r="C97" s="891" t="s">
        <v>552</v>
      </c>
      <c r="D97" s="892"/>
      <c r="E97" s="893"/>
      <c r="F97" s="894" t="s">
        <v>553</v>
      </c>
      <c r="G97" s="895"/>
      <c r="H97" s="895"/>
      <c r="I97" s="895"/>
      <c r="J97" s="896"/>
    </row>
    <row r="98" spans="1:26" ht="30" customHeight="1" outlineLevel="1">
      <c r="B98" s="889"/>
      <c r="C98" s="77"/>
      <c r="D98" s="96" t="s">
        <v>550</v>
      </c>
      <c r="E98" s="74"/>
      <c r="F98" s="900"/>
      <c r="G98" s="900"/>
      <c r="H98" s="901"/>
      <c r="I98" s="901"/>
      <c r="J98" s="902"/>
    </row>
    <row r="99" spans="1:26" ht="30" customHeight="1" outlineLevel="1">
      <c r="B99" s="889"/>
      <c r="C99" s="77"/>
      <c r="D99" s="96" t="s">
        <v>550</v>
      </c>
      <c r="E99" s="74"/>
      <c r="F99" s="903"/>
      <c r="G99" s="903"/>
      <c r="H99" s="904"/>
      <c r="I99" s="904"/>
      <c r="J99" s="905"/>
    </row>
    <row r="100" spans="1:26" ht="30" customHeight="1" outlineLevel="1">
      <c r="B100" s="889"/>
      <c r="C100" s="77"/>
      <c r="D100" s="96" t="s">
        <v>550</v>
      </c>
      <c r="E100" s="74"/>
      <c r="F100" s="903"/>
      <c r="G100" s="903"/>
      <c r="H100" s="904"/>
      <c r="I100" s="904"/>
      <c r="J100" s="905"/>
    </row>
    <row r="101" spans="1:26" ht="30" customHeight="1" outlineLevel="1" thickBot="1">
      <c r="B101" s="890"/>
      <c r="C101" s="81"/>
      <c r="D101" s="98" t="s">
        <v>550</v>
      </c>
      <c r="E101" s="82"/>
      <c r="F101" s="906"/>
      <c r="G101" s="906"/>
      <c r="H101" s="907"/>
      <c r="I101" s="907"/>
      <c r="J101" s="908"/>
    </row>
    <row r="102" spans="1:26" s="90" customFormat="1" ht="18.75" customHeight="1" outlineLevel="1" thickBot="1">
      <c r="A102" s="86"/>
      <c r="B102" s="99"/>
      <c r="C102" s="86"/>
      <c r="D102" s="86"/>
      <c r="E102" s="86"/>
      <c r="F102" s="86"/>
      <c r="G102" s="87"/>
      <c r="H102" s="87"/>
      <c r="I102" s="87"/>
      <c r="J102" s="87"/>
      <c r="K102" s="87"/>
      <c r="L102" s="87"/>
      <c r="M102" s="88"/>
      <c r="N102" s="968"/>
      <c r="O102" s="968"/>
      <c r="P102" s="968"/>
      <c r="Q102" s="968"/>
      <c r="R102" s="89"/>
      <c r="V102" s="88"/>
      <c r="W102" s="88"/>
      <c r="X102" s="88"/>
      <c r="Y102" s="88"/>
      <c r="Z102" s="89"/>
    </row>
    <row r="103" spans="1:26" ht="18.75" customHeight="1" outlineLevel="1">
      <c r="B103" s="972" t="s">
        <v>554</v>
      </c>
      <c r="C103" s="974"/>
      <c r="D103" s="975"/>
      <c r="E103" s="975"/>
      <c r="F103" s="975"/>
      <c r="G103" s="975"/>
      <c r="H103" s="975"/>
      <c r="I103" s="975"/>
      <c r="J103" s="976"/>
    </row>
    <row r="104" spans="1:26" ht="18.75" customHeight="1" outlineLevel="1">
      <c r="B104" s="918"/>
      <c r="C104" s="923"/>
      <c r="D104" s="924"/>
      <c r="E104" s="924"/>
      <c r="F104" s="924"/>
      <c r="G104" s="924"/>
      <c r="H104" s="924"/>
      <c r="I104" s="924"/>
      <c r="J104" s="925"/>
    </row>
    <row r="105" spans="1:26" ht="18.75" customHeight="1" outlineLevel="1">
      <c r="B105" s="973"/>
      <c r="C105" s="977"/>
      <c r="D105" s="978"/>
      <c r="E105" s="978"/>
      <c r="F105" s="978"/>
      <c r="G105" s="978"/>
      <c r="H105" s="978"/>
      <c r="I105" s="978"/>
      <c r="J105" s="979"/>
    </row>
    <row r="106" spans="1:26" ht="18.75" customHeight="1" outlineLevel="1">
      <c r="B106" s="917" t="s">
        <v>555</v>
      </c>
      <c r="C106" s="920"/>
      <c r="D106" s="921"/>
      <c r="E106" s="921"/>
      <c r="F106" s="921"/>
      <c r="G106" s="921"/>
      <c r="H106" s="921"/>
      <c r="I106" s="921"/>
      <c r="J106" s="922"/>
    </row>
    <row r="107" spans="1:26" ht="18.75" customHeight="1" outlineLevel="1">
      <c r="B107" s="918"/>
      <c r="C107" s="923"/>
      <c r="D107" s="924"/>
      <c r="E107" s="924"/>
      <c r="F107" s="924"/>
      <c r="G107" s="924"/>
      <c r="H107" s="924"/>
      <c r="I107" s="924"/>
      <c r="J107" s="925"/>
    </row>
    <row r="108" spans="1:26" ht="18.75" customHeight="1" outlineLevel="1" thickBot="1">
      <c r="B108" s="919"/>
      <c r="C108" s="926"/>
      <c r="D108" s="927"/>
      <c r="E108" s="927"/>
      <c r="F108" s="927"/>
      <c r="G108" s="927"/>
      <c r="H108" s="927"/>
      <c r="I108" s="927"/>
      <c r="J108" s="928"/>
    </row>
    <row r="109" spans="1:26" ht="18.75" customHeight="1" outlineLevel="1" thickBot="1">
      <c r="B109" s="100"/>
      <c r="C109" s="101"/>
      <c r="D109" s="101"/>
      <c r="E109" s="101"/>
      <c r="F109" s="101"/>
      <c r="G109" s="101"/>
      <c r="H109" s="101"/>
      <c r="I109" s="101"/>
      <c r="J109" s="101"/>
    </row>
    <row r="110" spans="1:26" ht="18.75" customHeight="1" outlineLevel="1">
      <c r="B110" s="102" t="s">
        <v>556</v>
      </c>
      <c r="C110" s="103"/>
      <c r="D110" s="103"/>
      <c r="E110" s="103"/>
      <c r="F110" s="104"/>
      <c r="G110" s="104"/>
      <c r="H110" s="104"/>
      <c r="I110" s="104"/>
      <c r="J110" s="105"/>
    </row>
    <row r="111" spans="1:26" ht="18.75" customHeight="1" outlineLevel="1">
      <c r="B111" s="876"/>
      <c r="C111" s="877"/>
      <c r="D111" s="877"/>
      <c r="E111" s="877"/>
      <c r="F111" s="877"/>
      <c r="G111" s="877"/>
      <c r="H111" s="877"/>
      <c r="I111" s="877"/>
      <c r="J111" s="878"/>
    </row>
    <row r="112" spans="1:26" ht="12" customHeight="1" outlineLevel="1" thickBot="1">
      <c r="B112" s="217"/>
      <c r="C112" s="106"/>
      <c r="D112" s="106"/>
      <c r="E112" s="106"/>
      <c r="F112" s="106"/>
      <c r="G112" s="106"/>
      <c r="H112" s="106"/>
      <c r="I112" s="106"/>
      <c r="J112" s="107"/>
    </row>
    <row r="115" spans="2:11" ht="17.25" customHeight="1">
      <c r="B115" s="202"/>
      <c r="C115" s="202"/>
      <c r="D115" s="202"/>
      <c r="E115" s="202"/>
      <c r="F115" s="202"/>
      <c r="G115" s="202"/>
      <c r="H115" s="202"/>
      <c r="I115" s="202"/>
      <c r="J115" s="202"/>
      <c r="K115" s="202"/>
    </row>
    <row r="116" spans="2:11" ht="33.75" customHeight="1">
      <c r="B116" s="108" t="s">
        <v>539</v>
      </c>
      <c r="C116" s="882">
        <f>個票ｰ2003!B156</f>
        <v>0</v>
      </c>
      <c r="D116" s="883"/>
      <c r="E116" s="883"/>
      <c r="F116" s="884"/>
      <c r="G116" s="109" t="s">
        <v>540</v>
      </c>
      <c r="H116" s="879">
        <v>12</v>
      </c>
      <c r="I116" s="880"/>
      <c r="J116" s="881"/>
    </row>
    <row r="117" spans="2:11" ht="30" customHeight="1" outlineLevel="1">
      <c r="B117" s="221" t="s">
        <v>541</v>
      </c>
      <c r="C117" s="885">
        <f>個票ｰ2003!U156</f>
        <v>0</v>
      </c>
      <c r="D117" s="886"/>
      <c r="E117" s="886"/>
      <c r="F117" s="886"/>
      <c r="G117" s="886"/>
      <c r="H117" s="886"/>
      <c r="I117" s="886"/>
      <c r="J117" s="887"/>
    </row>
    <row r="118" spans="2:11" ht="30" customHeight="1" outlineLevel="1">
      <c r="B118" s="218" t="s">
        <v>543</v>
      </c>
      <c r="C118" s="945">
        <f>個票ｰ2003!S156</f>
        <v>0</v>
      </c>
      <c r="D118" s="946"/>
      <c r="E118" s="946"/>
      <c r="F118" s="946"/>
      <c r="G118" s="946"/>
      <c r="H118" s="946"/>
      <c r="I118" s="946"/>
      <c r="J118" s="947"/>
    </row>
    <row r="119" spans="2:11" ht="30" customHeight="1" outlineLevel="1">
      <c r="B119" s="219" t="s">
        <v>544</v>
      </c>
      <c r="C119" s="929"/>
      <c r="D119" s="929"/>
      <c r="E119" s="929"/>
      <c r="F119" s="929"/>
      <c r="G119" s="929"/>
      <c r="H119" s="930"/>
      <c r="I119" s="930"/>
      <c r="J119" s="931"/>
    </row>
    <row r="120" spans="2:11" ht="14.25" customHeight="1" outlineLevel="1">
      <c r="B120" s="948" t="s">
        <v>557</v>
      </c>
      <c r="C120" s="911" t="s">
        <v>546</v>
      </c>
      <c r="D120" s="911"/>
      <c r="E120" s="911"/>
      <c r="F120" s="911" t="s">
        <v>547</v>
      </c>
      <c r="G120" s="911"/>
      <c r="H120" s="912"/>
      <c r="I120" s="912"/>
      <c r="J120" s="913"/>
    </row>
    <row r="121" spans="2:11" ht="34.5" customHeight="1" outlineLevel="1">
      <c r="B121" s="948"/>
      <c r="C121" s="74"/>
      <c r="D121" s="201" t="s">
        <v>310</v>
      </c>
      <c r="E121" s="74"/>
      <c r="F121" s="914"/>
      <c r="G121" s="914"/>
      <c r="H121" s="915"/>
      <c r="I121" s="915"/>
      <c r="J121" s="916"/>
    </row>
    <row r="122" spans="2:11" ht="34.5" customHeight="1" outlineLevel="1">
      <c r="B122" s="948"/>
      <c r="C122" s="74"/>
      <c r="D122" s="93" t="s">
        <v>310</v>
      </c>
      <c r="E122" s="74"/>
      <c r="F122" s="903"/>
      <c r="G122" s="903"/>
      <c r="H122" s="904"/>
      <c r="I122" s="904"/>
      <c r="J122" s="905"/>
    </row>
    <row r="123" spans="2:11" ht="34.5" customHeight="1" outlineLevel="1">
      <c r="B123" s="948"/>
      <c r="C123" s="74"/>
      <c r="D123" s="93" t="s">
        <v>310</v>
      </c>
      <c r="E123" s="74"/>
      <c r="F123" s="903"/>
      <c r="G123" s="903"/>
      <c r="H123" s="904"/>
      <c r="I123" s="904"/>
      <c r="J123" s="905"/>
    </row>
    <row r="124" spans="2:11" ht="34.5" customHeight="1" outlineLevel="1">
      <c r="B124" s="948"/>
      <c r="C124" s="74"/>
      <c r="D124" s="93" t="s">
        <v>310</v>
      </c>
      <c r="E124" s="74"/>
      <c r="F124" s="903"/>
      <c r="G124" s="903"/>
      <c r="H124" s="904"/>
      <c r="I124" s="904"/>
      <c r="J124" s="905"/>
    </row>
    <row r="125" spans="2:11" ht="34.5" customHeight="1" outlineLevel="1">
      <c r="B125" s="948"/>
      <c r="C125" s="74"/>
      <c r="D125" s="94" t="s">
        <v>310</v>
      </c>
      <c r="E125" s="74"/>
      <c r="F125" s="941"/>
      <c r="G125" s="942"/>
      <c r="H125" s="943"/>
      <c r="I125" s="943"/>
      <c r="J125" s="944"/>
    </row>
    <row r="126" spans="2:11" ht="15" customHeight="1" outlineLevel="1">
      <c r="B126" s="909" t="s">
        <v>548</v>
      </c>
      <c r="C126" s="984" t="s">
        <v>546</v>
      </c>
      <c r="D126" s="984"/>
      <c r="E126" s="984"/>
      <c r="F126" s="984" t="s">
        <v>549</v>
      </c>
      <c r="G126" s="984"/>
      <c r="H126" s="985"/>
      <c r="I126" s="985"/>
      <c r="J126" s="986"/>
    </row>
    <row r="127" spans="2:11" ht="31.5" customHeight="1" outlineLevel="1">
      <c r="B127" s="889"/>
      <c r="C127" s="75"/>
      <c r="D127" s="95" t="s">
        <v>550</v>
      </c>
      <c r="E127" s="76"/>
      <c r="F127" s="914"/>
      <c r="G127" s="914"/>
      <c r="H127" s="915"/>
      <c r="I127" s="915"/>
      <c r="J127" s="916"/>
    </row>
    <row r="128" spans="2:11" ht="31.5" customHeight="1" outlineLevel="1">
      <c r="B128" s="889"/>
      <c r="C128" s="77"/>
      <c r="D128" s="96" t="s">
        <v>550</v>
      </c>
      <c r="E128" s="78"/>
      <c r="F128" s="903"/>
      <c r="G128" s="903"/>
      <c r="H128" s="904"/>
      <c r="I128" s="904"/>
      <c r="J128" s="905"/>
    </row>
    <row r="129" spans="1:26" ht="31.5" customHeight="1" outlineLevel="1">
      <c r="B129" s="889"/>
      <c r="C129" s="77"/>
      <c r="D129" s="96" t="s">
        <v>550</v>
      </c>
      <c r="E129" s="78"/>
      <c r="F129" s="903"/>
      <c r="G129" s="903"/>
      <c r="H129" s="904"/>
      <c r="I129" s="904"/>
      <c r="J129" s="905"/>
    </row>
    <row r="130" spans="1:26" ht="31.5" customHeight="1" outlineLevel="1">
      <c r="B130" s="889"/>
      <c r="C130" s="77"/>
      <c r="D130" s="96" t="s">
        <v>550</v>
      </c>
      <c r="E130" s="78"/>
      <c r="F130" s="903"/>
      <c r="G130" s="903"/>
      <c r="H130" s="904"/>
      <c r="I130" s="904"/>
      <c r="J130" s="905"/>
    </row>
    <row r="131" spans="1:26" ht="31.5" customHeight="1" outlineLevel="1">
      <c r="B131" s="910"/>
      <c r="C131" s="79"/>
      <c r="D131" s="97" t="s">
        <v>550</v>
      </c>
      <c r="E131" s="80"/>
      <c r="F131" s="938"/>
      <c r="G131" s="938"/>
      <c r="H131" s="939"/>
      <c r="I131" s="939"/>
      <c r="J131" s="940"/>
    </row>
    <row r="132" spans="1:26" ht="15" customHeight="1" outlineLevel="1">
      <c r="B132" s="888" t="s">
        <v>551</v>
      </c>
      <c r="C132" s="891" t="s">
        <v>552</v>
      </c>
      <c r="D132" s="892"/>
      <c r="E132" s="893"/>
      <c r="F132" s="894" t="s">
        <v>553</v>
      </c>
      <c r="G132" s="895"/>
      <c r="H132" s="895"/>
      <c r="I132" s="895"/>
      <c r="J132" s="896"/>
    </row>
    <row r="133" spans="1:26" ht="30" customHeight="1" outlineLevel="1">
      <c r="B133" s="889"/>
      <c r="C133" s="77"/>
      <c r="D133" s="96" t="s">
        <v>550</v>
      </c>
      <c r="E133" s="74"/>
      <c r="F133" s="900"/>
      <c r="G133" s="900"/>
      <c r="H133" s="901"/>
      <c r="I133" s="901"/>
      <c r="J133" s="902"/>
    </row>
    <row r="134" spans="1:26" ht="30" customHeight="1" outlineLevel="1">
      <c r="B134" s="889"/>
      <c r="C134" s="77"/>
      <c r="D134" s="96" t="s">
        <v>550</v>
      </c>
      <c r="E134" s="74"/>
      <c r="F134" s="903"/>
      <c r="G134" s="903"/>
      <c r="H134" s="904"/>
      <c r="I134" s="904"/>
      <c r="J134" s="905"/>
    </row>
    <row r="135" spans="1:26" ht="30" customHeight="1" outlineLevel="1">
      <c r="B135" s="889"/>
      <c r="C135" s="77"/>
      <c r="D135" s="96" t="s">
        <v>550</v>
      </c>
      <c r="E135" s="74"/>
      <c r="F135" s="903"/>
      <c r="G135" s="903"/>
      <c r="H135" s="904"/>
      <c r="I135" s="904"/>
      <c r="J135" s="905"/>
    </row>
    <row r="136" spans="1:26" ht="30" customHeight="1" outlineLevel="1" thickBot="1">
      <c r="B136" s="890"/>
      <c r="C136" s="81"/>
      <c r="D136" s="98" t="s">
        <v>550</v>
      </c>
      <c r="E136" s="82"/>
      <c r="F136" s="906"/>
      <c r="G136" s="906"/>
      <c r="H136" s="907"/>
      <c r="I136" s="907"/>
      <c r="J136" s="908"/>
    </row>
    <row r="137" spans="1:26" s="90" customFormat="1" ht="18.75" customHeight="1" outlineLevel="1" thickBot="1">
      <c r="A137" s="86"/>
      <c r="B137" s="99"/>
      <c r="C137" s="86"/>
      <c r="D137" s="86"/>
      <c r="E137" s="86"/>
      <c r="F137" s="86"/>
      <c r="G137" s="87"/>
      <c r="H137" s="87"/>
      <c r="I137" s="87"/>
      <c r="J137" s="87"/>
      <c r="K137" s="87"/>
      <c r="L137" s="87"/>
      <c r="M137" s="88"/>
      <c r="N137" s="968"/>
      <c r="O137" s="968"/>
      <c r="P137" s="968"/>
      <c r="Q137" s="968"/>
      <c r="R137" s="89"/>
      <c r="V137" s="88"/>
      <c r="W137" s="88"/>
      <c r="X137" s="88"/>
      <c r="Y137" s="88"/>
      <c r="Z137" s="89"/>
    </row>
    <row r="138" spans="1:26" ht="18.75" customHeight="1" outlineLevel="1">
      <c r="B138" s="972" t="s">
        <v>554</v>
      </c>
      <c r="C138" s="974"/>
      <c r="D138" s="975"/>
      <c r="E138" s="975"/>
      <c r="F138" s="975"/>
      <c r="G138" s="975"/>
      <c r="H138" s="975"/>
      <c r="I138" s="975"/>
      <c r="J138" s="976"/>
    </row>
    <row r="139" spans="1:26" ht="18.75" customHeight="1" outlineLevel="1">
      <c r="B139" s="918"/>
      <c r="C139" s="923"/>
      <c r="D139" s="924"/>
      <c r="E139" s="924"/>
      <c r="F139" s="924"/>
      <c r="G139" s="924"/>
      <c r="H139" s="924"/>
      <c r="I139" s="924"/>
      <c r="J139" s="925"/>
    </row>
    <row r="140" spans="1:26" ht="18.75" customHeight="1" outlineLevel="1">
      <c r="B140" s="973"/>
      <c r="C140" s="977"/>
      <c r="D140" s="978"/>
      <c r="E140" s="978"/>
      <c r="F140" s="978"/>
      <c r="G140" s="978"/>
      <c r="H140" s="978"/>
      <c r="I140" s="978"/>
      <c r="J140" s="979"/>
    </row>
    <row r="141" spans="1:26" ht="18.75" customHeight="1" outlineLevel="1">
      <c r="B141" s="917" t="s">
        <v>555</v>
      </c>
      <c r="C141" s="920"/>
      <c r="D141" s="921"/>
      <c r="E141" s="921"/>
      <c r="F141" s="921"/>
      <c r="G141" s="921"/>
      <c r="H141" s="921"/>
      <c r="I141" s="921"/>
      <c r="J141" s="922"/>
    </row>
    <row r="142" spans="1:26" ht="18.75" customHeight="1" outlineLevel="1">
      <c r="B142" s="918"/>
      <c r="C142" s="923"/>
      <c r="D142" s="924"/>
      <c r="E142" s="924"/>
      <c r="F142" s="924"/>
      <c r="G142" s="924"/>
      <c r="H142" s="924"/>
      <c r="I142" s="924"/>
      <c r="J142" s="925"/>
    </row>
    <row r="143" spans="1:26" ht="18.75" customHeight="1" outlineLevel="1" thickBot="1">
      <c r="B143" s="919"/>
      <c r="C143" s="926"/>
      <c r="D143" s="927"/>
      <c r="E143" s="927"/>
      <c r="F143" s="927"/>
      <c r="G143" s="927"/>
      <c r="H143" s="927"/>
      <c r="I143" s="927"/>
      <c r="J143" s="928"/>
    </row>
    <row r="144" spans="1:26" ht="18.75" customHeight="1" outlineLevel="1" thickBot="1">
      <c r="B144" s="100"/>
      <c r="C144" s="101"/>
      <c r="D144" s="101"/>
      <c r="E144" s="101"/>
      <c r="F144" s="101"/>
      <c r="G144" s="101"/>
      <c r="H144" s="101"/>
      <c r="I144" s="101"/>
      <c r="J144" s="101"/>
    </row>
    <row r="145" spans="2:10" ht="18.75" customHeight="1" outlineLevel="1">
      <c r="B145" s="102" t="s">
        <v>556</v>
      </c>
      <c r="C145" s="103"/>
      <c r="D145" s="103"/>
      <c r="E145" s="103"/>
      <c r="F145" s="104"/>
      <c r="G145" s="104"/>
      <c r="H145" s="104"/>
      <c r="I145" s="104"/>
      <c r="J145" s="105"/>
    </row>
    <row r="146" spans="2:10" ht="18.75" customHeight="1" outlineLevel="1">
      <c r="B146" s="876"/>
      <c r="C146" s="877"/>
      <c r="D146" s="877"/>
      <c r="E146" s="877"/>
      <c r="F146" s="877"/>
      <c r="G146" s="877"/>
      <c r="H146" s="877"/>
      <c r="I146" s="877"/>
      <c r="J146" s="878"/>
    </row>
    <row r="147" spans="2:10" ht="12" customHeight="1" outlineLevel="1" thickBot="1">
      <c r="B147" s="217"/>
      <c r="C147" s="106"/>
      <c r="D147" s="106"/>
      <c r="E147" s="106"/>
      <c r="F147" s="106"/>
      <c r="G147" s="106"/>
      <c r="H147" s="106"/>
      <c r="I147" s="106"/>
      <c r="J147" s="107"/>
    </row>
    <row r="148" spans="2:10" ht="17.25" customHeight="1"/>
    <row r="150" spans="2:10" ht="33.75" customHeight="1">
      <c r="B150" s="108" t="s">
        <v>539</v>
      </c>
      <c r="C150" s="882">
        <f>個票ｰ2003!B157</f>
        <v>0</v>
      </c>
      <c r="D150" s="883"/>
      <c r="E150" s="883"/>
      <c r="F150" s="884"/>
      <c r="G150" s="109" t="s">
        <v>540</v>
      </c>
      <c r="H150" s="879">
        <v>13</v>
      </c>
      <c r="I150" s="880"/>
      <c r="J150" s="881"/>
    </row>
    <row r="151" spans="2:10" ht="30" customHeight="1" outlineLevel="1">
      <c r="B151" s="221" t="s">
        <v>541</v>
      </c>
      <c r="C151" s="990">
        <f>個票ｰ2003!U157</f>
        <v>0</v>
      </c>
      <c r="D151" s="991"/>
      <c r="E151" s="991"/>
      <c r="F151" s="991"/>
      <c r="G151" s="991"/>
      <c r="H151" s="991"/>
      <c r="I151" s="991"/>
      <c r="J151" s="992"/>
    </row>
    <row r="152" spans="2:10" ht="30" customHeight="1" outlineLevel="1">
      <c r="B152" s="218" t="s">
        <v>543</v>
      </c>
      <c r="C152" s="987">
        <f>個票ｰ2003!S157</f>
        <v>0</v>
      </c>
      <c r="D152" s="988"/>
      <c r="E152" s="988"/>
      <c r="F152" s="988"/>
      <c r="G152" s="988"/>
      <c r="H152" s="988"/>
      <c r="I152" s="988"/>
      <c r="J152" s="989"/>
    </row>
    <row r="153" spans="2:10" ht="30" customHeight="1" outlineLevel="1">
      <c r="B153" s="219" t="s">
        <v>544</v>
      </c>
      <c r="C153" s="929"/>
      <c r="D153" s="929"/>
      <c r="E153" s="929"/>
      <c r="F153" s="929"/>
      <c r="G153" s="929"/>
      <c r="H153" s="930"/>
      <c r="I153" s="930"/>
      <c r="J153" s="931"/>
    </row>
    <row r="154" spans="2:10" ht="14.25" customHeight="1" outlineLevel="1">
      <c r="B154" s="993" t="s">
        <v>561</v>
      </c>
      <c r="C154" s="911" t="s">
        <v>546</v>
      </c>
      <c r="D154" s="911"/>
      <c r="E154" s="911"/>
      <c r="F154" s="911" t="s">
        <v>547</v>
      </c>
      <c r="G154" s="911"/>
      <c r="H154" s="912"/>
      <c r="I154" s="912"/>
      <c r="J154" s="913"/>
    </row>
    <row r="155" spans="2:10" ht="34.5" customHeight="1" outlineLevel="1">
      <c r="B155" s="993"/>
      <c r="C155" s="74"/>
      <c r="D155" s="201" t="s">
        <v>310</v>
      </c>
      <c r="E155" s="74"/>
      <c r="F155" s="914"/>
      <c r="G155" s="914"/>
      <c r="H155" s="915"/>
      <c r="I155" s="915"/>
      <c r="J155" s="916"/>
    </row>
    <row r="156" spans="2:10" ht="34.5" customHeight="1" outlineLevel="1">
      <c r="B156" s="993"/>
      <c r="C156" s="74"/>
      <c r="D156" s="93" t="s">
        <v>310</v>
      </c>
      <c r="E156" s="74"/>
      <c r="F156" s="903"/>
      <c r="G156" s="903"/>
      <c r="H156" s="904"/>
      <c r="I156" s="904"/>
      <c r="J156" s="905"/>
    </row>
    <row r="157" spans="2:10" ht="34.5" customHeight="1" outlineLevel="1">
      <c r="B157" s="993"/>
      <c r="C157" s="74"/>
      <c r="D157" s="93" t="s">
        <v>310</v>
      </c>
      <c r="E157" s="74"/>
      <c r="F157" s="903"/>
      <c r="G157" s="903"/>
      <c r="H157" s="904"/>
      <c r="I157" s="904"/>
      <c r="J157" s="905"/>
    </row>
    <row r="158" spans="2:10" ht="34.5" customHeight="1" outlineLevel="1">
      <c r="B158" s="993"/>
      <c r="C158" s="74"/>
      <c r="D158" s="93" t="s">
        <v>310</v>
      </c>
      <c r="E158" s="74"/>
      <c r="F158" s="903"/>
      <c r="G158" s="903"/>
      <c r="H158" s="904"/>
      <c r="I158" s="904"/>
      <c r="J158" s="905"/>
    </row>
    <row r="159" spans="2:10" ht="34.5" customHeight="1" outlineLevel="1">
      <c r="B159" s="993"/>
      <c r="C159" s="74"/>
      <c r="D159" s="94" t="s">
        <v>310</v>
      </c>
      <c r="E159" s="74"/>
      <c r="F159" s="941"/>
      <c r="G159" s="942"/>
      <c r="H159" s="943"/>
      <c r="I159" s="943"/>
      <c r="J159" s="944"/>
    </row>
    <row r="160" spans="2:10" ht="15" customHeight="1" outlineLevel="1">
      <c r="B160" s="994" t="s">
        <v>562</v>
      </c>
      <c r="C160" s="911" t="s">
        <v>546</v>
      </c>
      <c r="D160" s="911"/>
      <c r="E160" s="911"/>
      <c r="F160" s="911" t="s">
        <v>549</v>
      </c>
      <c r="G160" s="911"/>
      <c r="H160" s="912"/>
      <c r="I160" s="912"/>
      <c r="J160" s="913"/>
    </row>
    <row r="161" spans="1:26" ht="31.5" customHeight="1" outlineLevel="1">
      <c r="B161" s="995"/>
      <c r="C161" s="75"/>
      <c r="D161" s="95" t="s">
        <v>550</v>
      </c>
      <c r="E161" s="76"/>
      <c r="F161" s="914"/>
      <c r="G161" s="914"/>
      <c r="H161" s="915"/>
      <c r="I161" s="915"/>
      <c r="J161" s="916"/>
    </row>
    <row r="162" spans="1:26" ht="31.5" customHeight="1" outlineLevel="1">
      <c r="B162" s="995"/>
      <c r="C162" s="77"/>
      <c r="D162" s="96" t="s">
        <v>550</v>
      </c>
      <c r="E162" s="78"/>
      <c r="F162" s="903"/>
      <c r="G162" s="903"/>
      <c r="H162" s="904"/>
      <c r="I162" s="904"/>
      <c r="J162" s="905"/>
    </row>
    <row r="163" spans="1:26" ht="31.5" customHeight="1" outlineLevel="1">
      <c r="B163" s="995"/>
      <c r="C163" s="77"/>
      <c r="D163" s="96" t="s">
        <v>550</v>
      </c>
      <c r="E163" s="78"/>
      <c r="F163" s="903"/>
      <c r="G163" s="903"/>
      <c r="H163" s="904"/>
      <c r="I163" s="904"/>
      <c r="J163" s="905"/>
    </row>
    <row r="164" spans="1:26" ht="31.5" customHeight="1" outlineLevel="1">
      <c r="B164" s="995"/>
      <c r="C164" s="77"/>
      <c r="D164" s="96" t="s">
        <v>550</v>
      </c>
      <c r="E164" s="78"/>
      <c r="F164" s="903"/>
      <c r="G164" s="903"/>
      <c r="H164" s="904"/>
      <c r="I164" s="904"/>
      <c r="J164" s="905"/>
    </row>
    <row r="165" spans="1:26" ht="31.5" customHeight="1" outlineLevel="1">
      <c r="B165" s="996"/>
      <c r="C165" s="79"/>
      <c r="D165" s="97" t="s">
        <v>550</v>
      </c>
      <c r="E165" s="80"/>
      <c r="F165" s="938"/>
      <c r="G165" s="938"/>
      <c r="H165" s="939"/>
      <c r="I165" s="939"/>
      <c r="J165" s="940"/>
    </row>
    <row r="166" spans="1:26" ht="15" customHeight="1" outlineLevel="1">
      <c r="B166" s="888" t="s">
        <v>563</v>
      </c>
      <c r="C166" s="891" t="s">
        <v>552</v>
      </c>
      <c r="D166" s="892"/>
      <c r="E166" s="893"/>
      <c r="F166" s="894" t="s">
        <v>553</v>
      </c>
      <c r="G166" s="895"/>
      <c r="H166" s="895"/>
      <c r="I166" s="895"/>
      <c r="J166" s="896"/>
    </row>
    <row r="167" spans="1:26" ht="30" customHeight="1" outlineLevel="1">
      <c r="B167" s="889"/>
      <c r="C167" s="77"/>
      <c r="D167" s="96" t="s">
        <v>550</v>
      </c>
      <c r="E167" s="74"/>
      <c r="F167" s="900"/>
      <c r="G167" s="900"/>
      <c r="H167" s="901"/>
      <c r="I167" s="901"/>
      <c r="J167" s="902"/>
    </row>
    <row r="168" spans="1:26" ht="30" customHeight="1" outlineLevel="1">
      <c r="B168" s="889"/>
      <c r="C168" s="77"/>
      <c r="D168" s="96" t="s">
        <v>550</v>
      </c>
      <c r="E168" s="74"/>
      <c r="F168" s="903"/>
      <c r="G168" s="903"/>
      <c r="H168" s="904"/>
      <c r="I168" s="904"/>
      <c r="J168" s="905"/>
    </row>
    <row r="169" spans="1:26" ht="30" customHeight="1" outlineLevel="1">
      <c r="B169" s="889"/>
      <c r="C169" s="77"/>
      <c r="D169" s="96" t="s">
        <v>550</v>
      </c>
      <c r="E169" s="74"/>
      <c r="F169" s="903"/>
      <c r="G169" s="903"/>
      <c r="H169" s="904"/>
      <c r="I169" s="904"/>
      <c r="J169" s="905"/>
    </row>
    <row r="170" spans="1:26" ht="30" customHeight="1" outlineLevel="1" thickBot="1">
      <c r="B170" s="890"/>
      <c r="C170" s="81"/>
      <c r="D170" s="98" t="s">
        <v>550</v>
      </c>
      <c r="E170" s="82"/>
      <c r="F170" s="906"/>
      <c r="G170" s="906"/>
      <c r="H170" s="907"/>
      <c r="I170" s="907"/>
      <c r="J170" s="908"/>
    </row>
    <row r="171" spans="1:26" s="90" customFormat="1" ht="18.75" customHeight="1" outlineLevel="1" thickBot="1">
      <c r="A171" s="86"/>
      <c r="B171" s="99"/>
      <c r="C171" s="86"/>
      <c r="D171" s="86"/>
      <c r="E171" s="86"/>
      <c r="F171" s="86"/>
      <c r="G171" s="87"/>
      <c r="H171" s="87"/>
      <c r="I171" s="87"/>
      <c r="J171" s="87"/>
      <c r="K171" s="87"/>
      <c r="L171" s="87"/>
      <c r="M171" s="88"/>
      <c r="N171" s="968"/>
      <c r="O171" s="968"/>
      <c r="P171" s="968"/>
      <c r="Q171" s="968"/>
      <c r="R171" s="89"/>
      <c r="V171" s="88"/>
      <c r="W171" s="88"/>
      <c r="X171" s="88"/>
      <c r="Y171" s="88"/>
      <c r="Z171" s="89"/>
    </row>
    <row r="172" spans="1:26" ht="18.75" customHeight="1" outlineLevel="1">
      <c r="B172" s="972" t="s">
        <v>554</v>
      </c>
      <c r="C172" s="974"/>
      <c r="D172" s="975"/>
      <c r="E172" s="975"/>
      <c r="F172" s="975"/>
      <c r="G172" s="975"/>
      <c r="H172" s="975"/>
      <c r="I172" s="975"/>
      <c r="J172" s="976"/>
    </row>
    <row r="173" spans="1:26" ht="18.75" customHeight="1" outlineLevel="1">
      <c r="B173" s="918"/>
      <c r="C173" s="923"/>
      <c r="D173" s="924"/>
      <c r="E173" s="924"/>
      <c r="F173" s="924"/>
      <c r="G173" s="924"/>
      <c r="H173" s="924"/>
      <c r="I173" s="924"/>
      <c r="J173" s="925"/>
    </row>
    <row r="174" spans="1:26" ht="18.75" customHeight="1" outlineLevel="1">
      <c r="B174" s="973"/>
      <c r="C174" s="977"/>
      <c r="D174" s="978"/>
      <c r="E174" s="978"/>
      <c r="F174" s="978"/>
      <c r="G174" s="978"/>
      <c r="H174" s="978"/>
      <c r="I174" s="978"/>
      <c r="J174" s="979"/>
    </row>
    <row r="175" spans="1:26" ht="18.75" customHeight="1" outlineLevel="1">
      <c r="B175" s="917" t="s">
        <v>555</v>
      </c>
      <c r="C175" s="920"/>
      <c r="D175" s="921"/>
      <c r="E175" s="921"/>
      <c r="F175" s="921"/>
      <c r="G175" s="921"/>
      <c r="H175" s="921"/>
      <c r="I175" s="921"/>
      <c r="J175" s="922"/>
    </row>
    <row r="176" spans="1:26" ht="18.75" customHeight="1" outlineLevel="1">
      <c r="B176" s="918"/>
      <c r="C176" s="923"/>
      <c r="D176" s="924"/>
      <c r="E176" s="924"/>
      <c r="F176" s="924"/>
      <c r="G176" s="924"/>
      <c r="H176" s="924"/>
      <c r="I176" s="924"/>
      <c r="J176" s="925"/>
    </row>
    <row r="177" spans="2:10" ht="18.75" customHeight="1" outlineLevel="1" thickBot="1">
      <c r="B177" s="919"/>
      <c r="C177" s="926"/>
      <c r="D177" s="927"/>
      <c r="E177" s="927"/>
      <c r="F177" s="927"/>
      <c r="G177" s="927"/>
      <c r="H177" s="927"/>
      <c r="I177" s="927"/>
      <c r="J177" s="928"/>
    </row>
    <row r="178" spans="2:10" ht="18.75" customHeight="1" outlineLevel="1" thickBot="1">
      <c r="B178" s="100"/>
      <c r="C178" s="101"/>
      <c r="D178" s="101"/>
      <c r="E178" s="101"/>
      <c r="F178" s="101"/>
      <c r="G178" s="101"/>
      <c r="H178" s="101"/>
      <c r="I178" s="101"/>
      <c r="J178" s="101"/>
    </row>
    <row r="179" spans="2:10" ht="18.75" customHeight="1" outlineLevel="1">
      <c r="B179" s="102" t="s">
        <v>556</v>
      </c>
      <c r="C179" s="103"/>
      <c r="D179" s="103"/>
      <c r="E179" s="103"/>
      <c r="F179" s="104"/>
      <c r="G179" s="104"/>
      <c r="H179" s="104"/>
      <c r="I179" s="104"/>
      <c r="J179" s="105"/>
    </row>
    <row r="180" spans="2:10" ht="18.75" customHeight="1" outlineLevel="1">
      <c r="B180" s="876"/>
      <c r="C180" s="877"/>
      <c r="D180" s="877"/>
      <c r="E180" s="877"/>
      <c r="F180" s="877"/>
      <c r="G180" s="877"/>
      <c r="H180" s="877"/>
      <c r="I180" s="877"/>
      <c r="J180" s="878"/>
    </row>
    <row r="181" spans="2:10" ht="12" customHeight="1" outlineLevel="1" thickBot="1">
      <c r="B181" s="217"/>
      <c r="C181" s="106"/>
      <c r="D181" s="106"/>
      <c r="E181" s="106"/>
      <c r="F181" s="106"/>
      <c r="G181" s="106"/>
      <c r="H181" s="106"/>
      <c r="I181" s="106"/>
      <c r="J181" s="107"/>
    </row>
    <row r="184" spans="2:10" ht="33.75" customHeight="1">
      <c r="B184" s="108" t="s">
        <v>539</v>
      </c>
      <c r="C184" s="882">
        <f>個票ｰ2003!B158</f>
        <v>0</v>
      </c>
      <c r="D184" s="883"/>
      <c r="E184" s="883"/>
      <c r="F184" s="884"/>
      <c r="G184" s="109" t="s">
        <v>540</v>
      </c>
      <c r="H184" s="879">
        <v>14</v>
      </c>
      <c r="I184" s="880"/>
      <c r="J184" s="881"/>
    </row>
    <row r="185" spans="2:10" ht="30" customHeight="1" outlineLevel="1">
      <c r="B185" s="221" t="s">
        <v>541</v>
      </c>
      <c r="C185" s="990">
        <f>個票ｰ2003!U158</f>
        <v>0</v>
      </c>
      <c r="D185" s="991"/>
      <c r="E185" s="991"/>
      <c r="F185" s="991"/>
      <c r="G185" s="991"/>
      <c r="H185" s="991"/>
      <c r="I185" s="991"/>
      <c r="J185" s="992"/>
    </row>
    <row r="186" spans="2:10" ht="30" customHeight="1" outlineLevel="1">
      <c r="B186" s="218" t="s">
        <v>543</v>
      </c>
      <c r="C186" s="945">
        <f>個票ｰ2003!S158</f>
        <v>0</v>
      </c>
      <c r="D186" s="946"/>
      <c r="E186" s="946"/>
      <c r="F186" s="946"/>
      <c r="G186" s="946"/>
      <c r="H186" s="946"/>
      <c r="I186" s="946"/>
      <c r="J186" s="947"/>
    </row>
    <row r="187" spans="2:10" ht="30" customHeight="1" outlineLevel="1">
      <c r="B187" s="219" t="s">
        <v>544</v>
      </c>
      <c r="C187" s="929"/>
      <c r="D187" s="929"/>
      <c r="E187" s="929"/>
      <c r="F187" s="929"/>
      <c r="G187" s="929"/>
      <c r="H187" s="930"/>
      <c r="I187" s="930"/>
      <c r="J187" s="931"/>
    </row>
    <row r="188" spans="2:10" ht="14.25" customHeight="1" outlineLevel="1">
      <c r="B188" s="948" t="s">
        <v>557</v>
      </c>
      <c r="C188" s="911" t="s">
        <v>546</v>
      </c>
      <c r="D188" s="911"/>
      <c r="E188" s="911"/>
      <c r="F188" s="911" t="s">
        <v>547</v>
      </c>
      <c r="G188" s="911"/>
      <c r="H188" s="912"/>
      <c r="I188" s="912"/>
      <c r="J188" s="913"/>
    </row>
    <row r="189" spans="2:10" ht="34.5" customHeight="1" outlineLevel="1">
      <c r="B189" s="948"/>
      <c r="C189" s="74"/>
      <c r="D189" s="201" t="s">
        <v>310</v>
      </c>
      <c r="E189" s="74"/>
      <c r="F189" s="914"/>
      <c r="G189" s="914"/>
      <c r="H189" s="915"/>
      <c r="I189" s="915"/>
      <c r="J189" s="916"/>
    </row>
    <row r="190" spans="2:10" ht="34.5" customHeight="1" outlineLevel="1">
      <c r="B190" s="948"/>
      <c r="C190" s="74"/>
      <c r="D190" s="93" t="s">
        <v>310</v>
      </c>
      <c r="E190" s="74"/>
      <c r="F190" s="903"/>
      <c r="G190" s="903"/>
      <c r="H190" s="904"/>
      <c r="I190" s="904"/>
      <c r="J190" s="905"/>
    </row>
    <row r="191" spans="2:10" ht="34.5" customHeight="1" outlineLevel="1">
      <c r="B191" s="948"/>
      <c r="C191" s="74"/>
      <c r="D191" s="93" t="s">
        <v>310</v>
      </c>
      <c r="E191" s="74"/>
      <c r="F191" s="903"/>
      <c r="G191" s="903"/>
      <c r="H191" s="904"/>
      <c r="I191" s="904"/>
      <c r="J191" s="905"/>
    </row>
    <row r="192" spans="2:10" ht="34.5" customHeight="1" outlineLevel="1">
      <c r="B192" s="948"/>
      <c r="C192" s="74"/>
      <c r="D192" s="93" t="s">
        <v>310</v>
      </c>
      <c r="E192" s="74"/>
      <c r="F192" s="903"/>
      <c r="G192" s="903"/>
      <c r="H192" s="904"/>
      <c r="I192" s="904"/>
      <c r="J192" s="905"/>
    </row>
    <row r="193" spans="1:26" ht="34.5" customHeight="1" outlineLevel="1">
      <c r="B193" s="948"/>
      <c r="C193" s="74"/>
      <c r="D193" s="94" t="s">
        <v>310</v>
      </c>
      <c r="E193" s="74"/>
      <c r="F193" s="941"/>
      <c r="G193" s="942"/>
      <c r="H193" s="943"/>
      <c r="I193" s="943"/>
      <c r="J193" s="944"/>
    </row>
    <row r="194" spans="1:26" ht="15" customHeight="1" outlineLevel="1">
      <c r="B194" s="909" t="s">
        <v>548</v>
      </c>
      <c r="C194" s="911" t="s">
        <v>546</v>
      </c>
      <c r="D194" s="911"/>
      <c r="E194" s="911"/>
      <c r="F194" s="911" t="s">
        <v>549</v>
      </c>
      <c r="G194" s="911"/>
      <c r="H194" s="912"/>
      <c r="I194" s="912"/>
      <c r="J194" s="913"/>
    </row>
    <row r="195" spans="1:26" ht="31.5" customHeight="1" outlineLevel="1">
      <c r="B195" s="889"/>
      <c r="C195" s="75"/>
      <c r="D195" s="95" t="s">
        <v>550</v>
      </c>
      <c r="E195" s="76"/>
      <c r="F195" s="914"/>
      <c r="G195" s="914"/>
      <c r="H195" s="915"/>
      <c r="I195" s="915"/>
      <c r="J195" s="916"/>
    </row>
    <row r="196" spans="1:26" ht="31.5" customHeight="1" outlineLevel="1">
      <c r="B196" s="889"/>
      <c r="C196" s="77"/>
      <c r="D196" s="96" t="s">
        <v>550</v>
      </c>
      <c r="E196" s="78"/>
      <c r="F196" s="903"/>
      <c r="G196" s="903"/>
      <c r="H196" s="904"/>
      <c r="I196" s="904"/>
      <c r="J196" s="905"/>
    </row>
    <row r="197" spans="1:26" ht="31.5" customHeight="1" outlineLevel="1">
      <c r="B197" s="889"/>
      <c r="C197" s="77"/>
      <c r="D197" s="96" t="s">
        <v>550</v>
      </c>
      <c r="E197" s="78"/>
      <c r="F197" s="903"/>
      <c r="G197" s="903"/>
      <c r="H197" s="904"/>
      <c r="I197" s="904"/>
      <c r="J197" s="905"/>
    </row>
    <row r="198" spans="1:26" ht="31.5" customHeight="1" outlineLevel="1">
      <c r="B198" s="889"/>
      <c r="C198" s="77"/>
      <c r="D198" s="96" t="s">
        <v>550</v>
      </c>
      <c r="E198" s="78"/>
      <c r="F198" s="903"/>
      <c r="G198" s="903"/>
      <c r="H198" s="904"/>
      <c r="I198" s="904"/>
      <c r="J198" s="905"/>
    </row>
    <row r="199" spans="1:26" ht="31.5" customHeight="1" outlineLevel="1">
      <c r="B199" s="910"/>
      <c r="C199" s="79"/>
      <c r="D199" s="97" t="s">
        <v>550</v>
      </c>
      <c r="E199" s="80"/>
      <c r="F199" s="938"/>
      <c r="G199" s="938"/>
      <c r="H199" s="939"/>
      <c r="I199" s="939"/>
      <c r="J199" s="940"/>
    </row>
    <row r="200" spans="1:26" ht="15" customHeight="1" outlineLevel="1">
      <c r="B200" s="888" t="s">
        <v>551</v>
      </c>
      <c r="C200" s="891" t="s">
        <v>552</v>
      </c>
      <c r="D200" s="892"/>
      <c r="E200" s="893"/>
      <c r="F200" s="894" t="s">
        <v>553</v>
      </c>
      <c r="G200" s="895"/>
      <c r="H200" s="895"/>
      <c r="I200" s="895"/>
      <c r="J200" s="896"/>
    </row>
    <row r="201" spans="1:26" ht="30" customHeight="1" outlineLevel="1">
      <c r="B201" s="889"/>
      <c r="C201" s="77"/>
      <c r="D201" s="96" t="s">
        <v>550</v>
      </c>
      <c r="E201" s="74"/>
      <c r="F201" s="900"/>
      <c r="G201" s="900"/>
      <c r="H201" s="901"/>
      <c r="I201" s="901"/>
      <c r="J201" s="902"/>
    </row>
    <row r="202" spans="1:26" ht="30" customHeight="1" outlineLevel="1">
      <c r="B202" s="889"/>
      <c r="C202" s="77"/>
      <c r="D202" s="96" t="s">
        <v>550</v>
      </c>
      <c r="E202" s="74"/>
      <c r="F202" s="903"/>
      <c r="G202" s="903"/>
      <c r="H202" s="904"/>
      <c r="I202" s="904"/>
      <c r="J202" s="905"/>
    </row>
    <row r="203" spans="1:26" ht="30" customHeight="1" outlineLevel="1">
      <c r="B203" s="889"/>
      <c r="C203" s="77"/>
      <c r="D203" s="96" t="s">
        <v>550</v>
      </c>
      <c r="E203" s="74"/>
      <c r="F203" s="903"/>
      <c r="G203" s="903"/>
      <c r="H203" s="904"/>
      <c r="I203" s="904"/>
      <c r="J203" s="905"/>
    </row>
    <row r="204" spans="1:26" ht="30" customHeight="1" outlineLevel="1" thickBot="1">
      <c r="B204" s="890"/>
      <c r="C204" s="81"/>
      <c r="D204" s="98" t="s">
        <v>550</v>
      </c>
      <c r="E204" s="82"/>
      <c r="F204" s="906"/>
      <c r="G204" s="906"/>
      <c r="H204" s="907"/>
      <c r="I204" s="907"/>
      <c r="J204" s="908"/>
    </row>
    <row r="205" spans="1:26" s="90" customFormat="1" ht="18.75" customHeight="1" outlineLevel="1" thickBot="1">
      <c r="A205" s="86"/>
      <c r="B205" s="99"/>
      <c r="C205" s="86"/>
      <c r="D205" s="86"/>
      <c r="E205" s="86"/>
      <c r="F205" s="86"/>
      <c r="G205" s="87"/>
      <c r="H205" s="87"/>
      <c r="I205" s="87"/>
      <c r="J205" s="87"/>
      <c r="K205" s="87"/>
      <c r="L205" s="87"/>
      <c r="M205" s="88"/>
      <c r="N205" s="968"/>
      <c r="O205" s="968"/>
      <c r="P205" s="968"/>
      <c r="Q205" s="968"/>
      <c r="R205" s="89"/>
      <c r="V205" s="88"/>
      <c r="W205" s="88"/>
      <c r="X205" s="88"/>
      <c r="Y205" s="88"/>
      <c r="Z205" s="89"/>
    </row>
    <row r="206" spans="1:26" ht="18.75" customHeight="1" outlineLevel="1">
      <c r="B206" s="972" t="s">
        <v>554</v>
      </c>
      <c r="C206" s="974"/>
      <c r="D206" s="975"/>
      <c r="E206" s="975"/>
      <c r="F206" s="975"/>
      <c r="G206" s="975"/>
      <c r="H206" s="975"/>
      <c r="I206" s="975"/>
      <c r="J206" s="976"/>
    </row>
    <row r="207" spans="1:26" ht="18.75" customHeight="1" outlineLevel="1">
      <c r="B207" s="918"/>
      <c r="C207" s="923"/>
      <c r="D207" s="924"/>
      <c r="E207" s="924"/>
      <c r="F207" s="924"/>
      <c r="G207" s="924"/>
      <c r="H207" s="924"/>
      <c r="I207" s="924"/>
      <c r="J207" s="925"/>
    </row>
    <row r="208" spans="1:26" ht="18.75" customHeight="1" outlineLevel="1">
      <c r="B208" s="973"/>
      <c r="C208" s="977"/>
      <c r="D208" s="978"/>
      <c r="E208" s="978"/>
      <c r="F208" s="978"/>
      <c r="G208" s="978"/>
      <c r="H208" s="978"/>
      <c r="I208" s="978"/>
      <c r="J208" s="979"/>
    </row>
    <row r="209" spans="2:11" ht="18.75" customHeight="1" outlineLevel="1">
      <c r="B209" s="917" t="s">
        <v>555</v>
      </c>
      <c r="C209" s="920"/>
      <c r="D209" s="921"/>
      <c r="E209" s="921"/>
      <c r="F209" s="921"/>
      <c r="G209" s="921"/>
      <c r="H209" s="921"/>
      <c r="I209" s="921"/>
      <c r="J209" s="922"/>
    </row>
    <row r="210" spans="2:11" ht="18.75" customHeight="1" outlineLevel="1">
      <c r="B210" s="918"/>
      <c r="C210" s="923"/>
      <c r="D210" s="924"/>
      <c r="E210" s="924"/>
      <c r="F210" s="924"/>
      <c r="G210" s="924"/>
      <c r="H210" s="924"/>
      <c r="I210" s="924"/>
      <c r="J210" s="925"/>
    </row>
    <row r="211" spans="2:11" ht="18.75" customHeight="1" outlineLevel="1" thickBot="1">
      <c r="B211" s="919"/>
      <c r="C211" s="926"/>
      <c r="D211" s="927"/>
      <c r="E211" s="927"/>
      <c r="F211" s="927"/>
      <c r="G211" s="927"/>
      <c r="H211" s="927"/>
      <c r="I211" s="927"/>
      <c r="J211" s="928"/>
    </row>
    <row r="212" spans="2:11" ht="18.75" customHeight="1" outlineLevel="1" thickBot="1">
      <c r="B212" s="100"/>
      <c r="C212" s="101"/>
      <c r="D212" s="101"/>
      <c r="E212" s="101"/>
      <c r="F212" s="101"/>
      <c r="G212" s="101"/>
      <c r="H212" s="101"/>
      <c r="I212" s="101"/>
      <c r="J212" s="101"/>
    </row>
    <row r="213" spans="2:11" ht="18.75" customHeight="1" outlineLevel="1">
      <c r="B213" s="102" t="s">
        <v>556</v>
      </c>
      <c r="C213" s="103"/>
      <c r="D213" s="103"/>
      <c r="E213" s="103"/>
      <c r="F213" s="104"/>
      <c r="G213" s="104"/>
      <c r="H213" s="104"/>
      <c r="I213" s="104"/>
      <c r="J213" s="105"/>
    </row>
    <row r="214" spans="2:11" ht="18.75" customHeight="1" outlineLevel="1">
      <c r="B214" s="876"/>
      <c r="C214" s="877"/>
      <c r="D214" s="877"/>
      <c r="E214" s="877"/>
      <c r="F214" s="877"/>
      <c r="G214" s="877"/>
      <c r="H214" s="877"/>
      <c r="I214" s="877"/>
      <c r="J214" s="878"/>
    </row>
    <row r="215" spans="2:11" ht="12" customHeight="1" outlineLevel="1" thickBot="1">
      <c r="B215" s="217"/>
      <c r="C215" s="106"/>
      <c r="D215" s="106"/>
      <c r="E215" s="106"/>
      <c r="F215" s="106"/>
      <c r="G215" s="106"/>
      <c r="H215" s="106"/>
      <c r="I215" s="106"/>
      <c r="J215" s="107"/>
    </row>
    <row r="218" spans="2:11" ht="17.25" customHeight="1">
      <c r="B218" s="202"/>
      <c r="C218" s="202"/>
      <c r="D218" s="202"/>
      <c r="E218" s="202"/>
      <c r="F218" s="202"/>
      <c r="G218" s="202"/>
      <c r="H218" s="202"/>
      <c r="I218" s="202"/>
      <c r="J218" s="202"/>
      <c r="K218" s="202"/>
    </row>
    <row r="219" spans="2:11" ht="33.75" customHeight="1">
      <c r="B219" s="108" t="s">
        <v>539</v>
      </c>
      <c r="C219" s="882">
        <f>個票ｰ2003!B159</f>
        <v>0</v>
      </c>
      <c r="D219" s="883"/>
      <c r="E219" s="883"/>
      <c r="F219" s="884"/>
      <c r="G219" s="109" t="s">
        <v>540</v>
      </c>
      <c r="H219" s="879">
        <v>15</v>
      </c>
      <c r="I219" s="880"/>
      <c r="J219" s="881"/>
    </row>
    <row r="220" spans="2:11" ht="30" customHeight="1" outlineLevel="1">
      <c r="B220" s="221" t="s">
        <v>541</v>
      </c>
      <c r="C220" s="885">
        <f>個票ｰ2003!U159</f>
        <v>0</v>
      </c>
      <c r="D220" s="886"/>
      <c r="E220" s="886"/>
      <c r="F220" s="886"/>
      <c r="G220" s="886"/>
      <c r="H220" s="886"/>
      <c r="I220" s="886"/>
      <c r="J220" s="887"/>
    </row>
    <row r="221" spans="2:11" ht="30" customHeight="1" outlineLevel="1">
      <c r="B221" s="218" t="s">
        <v>543</v>
      </c>
      <c r="C221" s="945">
        <f>個票ｰ2003!S159</f>
        <v>0</v>
      </c>
      <c r="D221" s="946"/>
      <c r="E221" s="946"/>
      <c r="F221" s="946"/>
      <c r="G221" s="946"/>
      <c r="H221" s="946"/>
      <c r="I221" s="946"/>
      <c r="J221" s="947"/>
    </row>
    <row r="222" spans="2:11" ht="30" customHeight="1" outlineLevel="1">
      <c r="B222" s="219" t="s">
        <v>544</v>
      </c>
      <c r="C222" s="929"/>
      <c r="D222" s="929"/>
      <c r="E222" s="929"/>
      <c r="F222" s="929"/>
      <c r="G222" s="929"/>
      <c r="H222" s="930"/>
      <c r="I222" s="930"/>
      <c r="J222" s="931"/>
    </row>
    <row r="223" spans="2:11" ht="14.25" customHeight="1" outlineLevel="1">
      <c r="B223" s="948" t="s">
        <v>557</v>
      </c>
      <c r="C223" s="911" t="s">
        <v>546</v>
      </c>
      <c r="D223" s="911"/>
      <c r="E223" s="911"/>
      <c r="F223" s="911" t="s">
        <v>547</v>
      </c>
      <c r="G223" s="911"/>
      <c r="H223" s="912"/>
      <c r="I223" s="912"/>
      <c r="J223" s="913"/>
    </row>
    <row r="224" spans="2:11" ht="34.5" customHeight="1" outlineLevel="1">
      <c r="B224" s="948"/>
      <c r="C224" s="74"/>
      <c r="D224" s="201" t="s">
        <v>310</v>
      </c>
      <c r="E224" s="74"/>
      <c r="F224" s="914"/>
      <c r="G224" s="914"/>
      <c r="H224" s="915"/>
      <c r="I224" s="915"/>
      <c r="J224" s="916"/>
    </row>
    <row r="225" spans="1:26" ht="34.5" customHeight="1" outlineLevel="1">
      <c r="B225" s="948"/>
      <c r="C225" s="74"/>
      <c r="D225" s="93" t="s">
        <v>310</v>
      </c>
      <c r="E225" s="74"/>
      <c r="F225" s="903"/>
      <c r="G225" s="903"/>
      <c r="H225" s="904"/>
      <c r="I225" s="904"/>
      <c r="J225" s="905"/>
    </row>
    <row r="226" spans="1:26" ht="34.5" customHeight="1" outlineLevel="1">
      <c r="B226" s="948"/>
      <c r="C226" s="74"/>
      <c r="D226" s="93" t="s">
        <v>310</v>
      </c>
      <c r="E226" s="74"/>
      <c r="F226" s="903"/>
      <c r="G226" s="903"/>
      <c r="H226" s="904"/>
      <c r="I226" s="904"/>
      <c r="J226" s="905"/>
    </row>
    <row r="227" spans="1:26" ht="34.5" customHeight="1" outlineLevel="1">
      <c r="B227" s="948"/>
      <c r="C227" s="74"/>
      <c r="D227" s="93" t="s">
        <v>310</v>
      </c>
      <c r="E227" s="74"/>
      <c r="F227" s="903"/>
      <c r="G227" s="903"/>
      <c r="H227" s="904"/>
      <c r="I227" s="904"/>
      <c r="J227" s="905"/>
    </row>
    <row r="228" spans="1:26" ht="34.5" customHeight="1" outlineLevel="1">
      <c r="B228" s="948"/>
      <c r="C228" s="74"/>
      <c r="D228" s="94" t="s">
        <v>310</v>
      </c>
      <c r="E228" s="74"/>
      <c r="F228" s="941"/>
      <c r="G228" s="942"/>
      <c r="H228" s="943"/>
      <c r="I228" s="943"/>
      <c r="J228" s="944"/>
    </row>
    <row r="229" spans="1:26" ht="15" customHeight="1" outlineLevel="1">
      <c r="B229" s="909" t="s">
        <v>548</v>
      </c>
      <c r="C229" s="911" t="s">
        <v>546</v>
      </c>
      <c r="D229" s="911"/>
      <c r="E229" s="911"/>
      <c r="F229" s="911" t="s">
        <v>549</v>
      </c>
      <c r="G229" s="911"/>
      <c r="H229" s="912"/>
      <c r="I229" s="912"/>
      <c r="J229" s="913"/>
    </row>
    <row r="230" spans="1:26" ht="31.5" customHeight="1" outlineLevel="1">
      <c r="B230" s="889"/>
      <c r="C230" s="75"/>
      <c r="D230" s="95" t="s">
        <v>550</v>
      </c>
      <c r="E230" s="76"/>
      <c r="F230" s="914"/>
      <c r="G230" s="914"/>
      <c r="H230" s="915"/>
      <c r="I230" s="915"/>
      <c r="J230" s="916"/>
    </row>
    <row r="231" spans="1:26" ht="31.5" customHeight="1" outlineLevel="1">
      <c r="B231" s="889"/>
      <c r="C231" s="77"/>
      <c r="D231" s="96" t="s">
        <v>550</v>
      </c>
      <c r="E231" s="78"/>
      <c r="F231" s="903"/>
      <c r="G231" s="903"/>
      <c r="H231" s="904"/>
      <c r="I231" s="904"/>
      <c r="J231" s="905"/>
    </row>
    <row r="232" spans="1:26" ht="31.5" customHeight="1" outlineLevel="1">
      <c r="B232" s="889"/>
      <c r="C232" s="77"/>
      <c r="D232" s="96" t="s">
        <v>550</v>
      </c>
      <c r="E232" s="78"/>
      <c r="F232" s="903"/>
      <c r="G232" s="903"/>
      <c r="H232" s="904"/>
      <c r="I232" s="904"/>
      <c r="J232" s="905"/>
    </row>
    <row r="233" spans="1:26" ht="31.5" customHeight="1" outlineLevel="1">
      <c r="B233" s="889"/>
      <c r="C233" s="77"/>
      <c r="D233" s="96" t="s">
        <v>550</v>
      </c>
      <c r="E233" s="78"/>
      <c r="F233" s="903"/>
      <c r="G233" s="903"/>
      <c r="H233" s="904"/>
      <c r="I233" s="904"/>
      <c r="J233" s="905"/>
    </row>
    <row r="234" spans="1:26" ht="31.5" customHeight="1" outlineLevel="1">
      <c r="B234" s="910"/>
      <c r="C234" s="79"/>
      <c r="D234" s="97" t="s">
        <v>550</v>
      </c>
      <c r="E234" s="80"/>
      <c r="F234" s="938"/>
      <c r="G234" s="938"/>
      <c r="H234" s="939"/>
      <c r="I234" s="939"/>
      <c r="J234" s="940"/>
    </row>
    <row r="235" spans="1:26" ht="15" customHeight="1" outlineLevel="1">
      <c r="B235" s="888" t="s">
        <v>551</v>
      </c>
      <c r="C235" s="891" t="s">
        <v>552</v>
      </c>
      <c r="D235" s="892"/>
      <c r="E235" s="893"/>
      <c r="F235" s="894" t="s">
        <v>553</v>
      </c>
      <c r="G235" s="895"/>
      <c r="H235" s="895"/>
      <c r="I235" s="895"/>
      <c r="J235" s="896"/>
    </row>
    <row r="236" spans="1:26" ht="30" customHeight="1" outlineLevel="1">
      <c r="B236" s="889"/>
      <c r="C236" s="77"/>
      <c r="D236" s="96" t="s">
        <v>550</v>
      </c>
      <c r="E236" s="74"/>
      <c r="F236" s="897"/>
      <c r="G236" s="897"/>
      <c r="H236" s="898"/>
      <c r="I236" s="898"/>
      <c r="J236" s="899"/>
    </row>
    <row r="237" spans="1:26" ht="30" customHeight="1" outlineLevel="1">
      <c r="B237" s="889"/>
      <c r="C237" s="77"/>
      <c r="D237" s="96" t="s">
        <v>550</v>
      </c>
      <c r="E237" s="74"/>
      <c r="F237" s="932"/>
      <c r="G237" s="932"/>
      <c r="H237" s="933"/>
      <c r="I237" s="933"/>
      <c r="J237" s="934"/>
    </row>
    <row r="238" spans="1:26" ht="30" customHeight="1" outlineLevel="1">
      <c r="B238" s="889"/>
      <c r="C238" s="77"/>
      <c r="D238" s="96" t="s">
        <v>550</v>
      </c>
      <c r="E238" s="74"/>
      <c r="F238" s="932"/>
      <c r="G238" s="932"/>
      <c r="H238" s="933"/>
      <c r="I238" s="933"/>
      <c r="J238" s="934"/>
    </row>
    <row r="239" spans="1:26" ht="30" customHeight="1" outlineLevel="1" thickBot="1">
      <c r="B239" s="890"/>
      <c r="C239" s="81"/>
      <c r="D239" s="98" t="s">
        <v>550</v>
      </c>
      <c r="E239" s="82"/>
      <c r="F239" s="935"/>
      <c r="G239" s="935"/>
      <c r="H239" s="936"/>
      <c r="I239" s="936"/>
      <c r="J239" s="937"/>
    </row>
    <row r="240" spans="1:26" s="90" customFormat="1" ht="18.75" customHeight="1" outlineLevel="1" thickBot="1">
      <c r="A240" s="86"/>
      <c r="B240" s="99"/>
      <c r="C240" s="86"/>
      <c r="D240" s="86"/>
      <c r="E240" s="86"/>
      <c r="F240" s="86"/>
      <c r="G240" s="87"/>
      <c r="H240" s="87"/>
      <c r="I240" s="87"/>
      <c r="J240" s="87"/>
      <c r="K240" s="87"/>
      <c r="L240" s="87"/>
      <c r="M240" s="88"/>
      <c r="N240" s="968"/>
      <c r="O240" s="968"/>
      <c r="P240" s="968"/>
      <c r="Q240" s="968"/>
      <c r="R240" s="89"/>
      <c r="V240" s="88"/>
      <c r="W240" s="88"/>
      <c r="X240" s="88"/>
      <c r="Y240" s="88"/>
      <c r="Z240" s="89"/>
    </row>
    <row r="241" spans="2:10" ht="18.75" customHeight="1" outlineLevel="1">
      <c r="B241" s="972" t="s">
        <v>554</v>
      </c>
      <c r="C241" s="974"/>
      <c r="D241" s="975"/>
      <c r="E241" s="975"/>
      <c r="F241" s="975"/>
      <c r="G241" s="975"/>
      <c r="H241" s="975"/>
      <c r="I241" s="975"/>
      <c r="J241" s="976"/>
    </row>
    <row r="242" spans="2:10" ht="18.75" customHeight="1" outlineLevel="1">
      <c r="B242" s="918"/>
      <c r="C242" s="923"/>
      <c r="D242" s="924"/>
      <c r="E242" s="924"/>
      <c r="F242" s="924"/>
      <c r="G242" s="924"/>
      <c r="H242" s="924"/>
      <c r="I242" s="924"/>
      <c r="J242" s="925"/>
    </row>
    <row r="243" spans="2:10" ht="18.75" customHeight="1" outlineLevel="1">
      <c r="B243" s="973"/>
      <c r="C243" s="977"/>
      <c r="D243" s="978"/>
      <c r="E243" s="978"/>
      <c r="F243" s="978"/>
      <c r="G243" s="978"/>
      <c r="H243" s="978"/>
      <c r="I243" s="978"/>
      <c r="J243" s="979"/>
    </row>
    <row r="244" spans="2:10" ht="18.75" customHeight="1" outlineLevel="1">
      <c r="B244" s="917" t="s">
        <v>555</v>
      </c>
      <c r="C244" s="920"/>
      <c r="D244" s="921"/>
      <c r="E244" s="921"/>
      <c r="F244" s="921"/>
      <c r="G244" s="921"/>
      <c r="H244" s="921"/>
      <c r="I244" s="921"/>
      <c r="J244" s="922"/>
    </row>
    <row r="245" spans="2:10" ht="18.75" customHeight="1" outlineLevel="1">
      <c r="B245" s="918"/>
      <c r="C245" s="923"/>
      <c r="D245" s="924"/>
      <c r="E245" s="924"/>
      <c r="F245" s="924"/>
      <c r="G245" s="924"/>
      <c r="H245" s="924"/>
      <c r="I245" s="924"/>
      <c r="J245" s="925"/>
    </row>
    <row r="246" spans="2:10" ht="18.75" customHeight="1" outlineLevel="1" thickBot="1">
      <c r="B246" s="919"/>
      <c r="C246" s="926"/>
      <c r="D246" s="927"/>
      <c r="E246" s="927"/>
      <c r="F246" s="927"/>
      <c r="G246" s="927"/>
      <c r="H246" s="927"/>
      <c r="I246" s="927"/>
      <c r="J246" s="928"/>
    </row>
    <row r="247" spans="2:10" ht="18.75" customHeight="1" outlineLevel="1" thickBot="1">
      <c r="B247" s="100"/>
      <c r="C247" s="101"/>
      <c r="D247" s="101"/>
      <c r="E247" s="101"/>
      <c r="F247" s="101"/>
      <c r="G247" s="101"/>
      <c r="H247" s="101"/>
      <c r="I247" s="101"/>
      <c r="J247" s="101"/>
    </row>
    <row r="248" spans="2:10" ht="18.75" customHeight="1" outlineLevel="1">
      <c r="B248" s="102" t="s">
        <v>556</v>
      </c>
      <c r="C248" s="103"/>
      <c r="D248" s="103"/>
      <c r="E248" s="103"/>
      <c r="F248" s="104"/>
      <c r="G248" s="104"/>
      <c r="H248" s="104"/>
      <c r="I248" s="104"/>
      <c r="J248" s="105"/>
    </row>
    <row r="249" spans="2:10" ht="18.75" customHeight="1" outlineLevel="1">
      <c r="B249" s="876"/>
      <c r="C249" s="877"/>
      <c r="D249" s="877"/>
      <c r="E249" s="877"/>
      <c r="F249" s="877"/>
      <c r="G249" s="877"/>
      <c r="H249" s="877"/>
      <c r="I249" s="877"/>
      <c r="J249" s="878"/>
    </row>
    <row r="250" spans="2:10" ht="12" customHeight="1" outlineLevel="1" thickBot="1">
      <c r="B250" s="217"/>
      <c r="C250" s="106"/>
      <c r="D250" s="106"/>
      <c r="E250" s="106"/>
      <c r="F250" s="106"/>
      <c r="G250" s="106"/>
      <c r="H250" s="106"/>
      <c r="I250" s="106"/>
      <c r="J250" s="107"/>
    </row>
    <row r="251" spans="2:10" ht="17.25" customHeight="1"/>
    <row r="253" spans="2:10" ht="33.75" customHeight="1">
      <c r="B253" s="108" t="s">
        <v>564</v>
      </c>
      <c r="C253" s="882">
        <f>個票ｰ2003!B160</f>
        <v>0</v>
      </c>
      <c r="D253" s="883"/>
      <c r="E253" s="883"/>
      <c r="F253" s="884"/>
      <c r="G253" s="109" t="s">
        <v>540</v>
      </c>
      <c r="H253" s="879">
        <v>16</v>
      </c>
      <c r="I253" s="880"/>
      <c r="J253" s="881"/>
    </row>
    <row r="254" spans="2:10" ht="30" customHeight="1" outlineLevel="1">
      <c r="B254" s="221" t="s">
        <v>541</v>
      </c>
      <c r="C254" s="885">
        <f>個票ｰ2003!U160</f>
        <v>0</v>
      </c>
      <c r="D254" s="886"/>
      <c r="E254" s="886"/>
      <c r="F254" s="886"/>
      <c r="G254" s="886"/>
      <c r="H254" s="886"/>
      <c r="I254" s="886"/>
      <c r="J254" s="887"/>
    </row>
    <row r="255" spans="2:10" ht="30" customHeight="1" outlineLevel="1">
      <c r="B255" s="218" t="s">
        <v>543</v>
      </c>
      <c r="C255" s="945">
        <f>個票ｰ2003!S160</f>
        <v>0</v>
      </c>
      <c r="D255" s="946"/>
      <c r="E255" s="946"/>
      <c r="F255" s="946"/>
      <c r="G255" s="946"/>
      <c r="H255" s="946"/>
      <c r="I255" s="946"/>
      <c r="J255" s="947"/>
    </row>
    <row r="256" spans="2:10" ht="30" customHeight="1" outlineLevel="1">
      <c r="B256" s="219" t="s">
        <v>544</v>
      </c>
      <c r="C256" s="929"/>
      <c r="D256" s="929"/>
      <c r="E256" s="929"/>
      <c r="F256" s="929"/>
      <c r="G256" s="929"/>
      <c r="H256" s="930"/>
      <c r="I256" s="930"/>
      <c r="J256" s="931"/>
    </row>
    <row r="257" spans="2:10" ht="14.25" customHeight="1" outlineLevel="1">
      <c r="B257" s="948" t="s">
        <v>557</v>
      </c>
      <c r="C257" s="911" t="s">
        <v>546</v>
      </c>
      <c r="D257" s="911"/>
      <c r="E257" s="911"/>
      <c r="F257" s="911" t="s">
        <v>547</v>
      </c>
      <c r="G257" s="911"/>
      <c r="H257" s="912"/>
      <c r="I257" s="912"/>
      <c r="J257" s="913"/>
    </row>
    <row r="258" spans="2:10" ht="34.5" customHeight="1" outlineLevel="1">
      <c r="B258" s="948"/>
      <c r="C258" s="74"/>
      <c r="D258" s="201" t="s">
        <v>310</v>
      </c>
      <c r="E258" s="74"/>
      <c r="F258" s="914"/>
      <c r="G258" s="914"/>
      <c r="H258" s="915"/>
      <c r="I258" s="915"/>
      <c r="J258" s="916"/>
    </row>
    <row r="259" spans="2:10" ht="34.5" customHeight="1" outlineLevel="1">
      <c r="B259" s="948"/>
      <c r="C259" s="74"/>
      <c r="D259" s="93" t="s">
        <v>310</v>
      </c>
      <c r="E259" s="74"/>
      <c r="F259" s="903"/>
      <c r="G259" s="903"/>
      <c r="H259" s="904"/>
      <c r="I259" s="904"/>
      <c r="J259" s="905"/>
    </row>
    <row r="260" spans="2:10" ht="34.5" customHeight="1" outlineLevel="1">
      <c r="B260" s="948"/>
      <c r="C260" s="74"/>
      <c r="D260" s="93" t="s">
        <v>310</v>
      </c>
      <c r="E260" s="74"/>
      <c r="F260" s="903"/>
      <c r="G260" s="903"/>
      <c r="H260" s="904"/>
      <c r="I260" s="904"/>
      <c r="J260" s="905"/>
    </row>
    <row r="261" spans="2:10" ht="34.5" customHeight="1" outlineLevel="1">
      <c r="B261" s="948"/>
      <c r="C261" s="74"/>
      <c r="D261" s="93" t="s">
        <v>310</v>
      </c>
      <c r="E261" s="74"/>
      <c r="F261" s="903"/>
      <c r="G261" s="903"/>
      <c r="H261" s="904"/>
      <c r="I261" s="904"/>
      <c r="J261" s="905"/>
    </row>
    <row r="262" spans="2:10" ht="34.5" customHeight="1" outlineLevel="1">
      <c r="B262" s="948"/>
      <c r="C262" s="74"/>
      <c r="D262" s="94" t="s">
        <v>310</v>
      </c>
      <c r="E262" s="74"/>
      <c r="F262" s="941"/>
      <c r="G262" s="942"/>
      <c r="H262" s="943"/>
      <c r="I262" s="943"/>
      <c r="J262" s="944"/>
    </row>
    <row r="263" spans="2:10" ht="15" customHeight="1" outlineLevel="1">
      <c r="B263" s="909" t="s">
        <v>548</v>
      </c>
      <c r="C263" s="911" t="s">
        <v>546</v>
      </c>
      <c r="D263" s="911"/>
      <c r="E263" s="911"/>
      <c r="F263" s="911" t="s">
        <v>549</v>
      </c>
      <c r="G263" s="911"/>
      <c r="H263" s="912"/>
      <c r="I263" s="912"/>
      <c r="J263" s="913"/>
    </row>
    <row r="264" spans="2:10" ht="31.5" customHeight="1" outlineLevel="1">
      <c r="B264" s="889"/>
      <c r="C264" s="75"/>
      <c r="D264" s="95" t="s">
        <v>550</v>
      </c>
      <c r="E264" s="76"/>
      <c r="F264" s="914"/>
      <c r="G264" s="914"/>
      <c r="H264" s="915"/>
      <c r="I264" s="915"/>
      <c r="J264" s="916"/>
    </row>
    <row r="265" spans="2:10" ht="31.5" customHeight="1" outlineLevel="1">
      <c r="B265" s="889"/>
      <c r="C265" s="77"/>
      <c r="D265" s="96" t="s">
        <v>550</v>
      </c>
      <c r="E265" s="78"/>
      <c r="F265" s="903"/>
      <c r="G265" s="903"/>
      <c r="H265" s="904"/>
      <c r="I265" s="904"/>
      <c r="J265" s="905"/>
    </row>
    <row r="266" spans="2:10" ht="31.5" customHeight="1" outlineLevel="1">
      <c r="B266" s="889"/>
      <c r="C266" s="77"/>
      <c r="D266" s="96" t="s">
        <v>550</v>
      </c>
      <c r="E266" s="78"/>
      <c r="F266" s="903"/>
      <c r="G266" s="903"/>
      <c r="H266" s="904"/>
      <c r="I266" s="904"/>
      <c r="J266" s="905"/>
    </row>
    <row r="267" spans="2:10" ht="31.5" customHeight="1" outlineLevel="1">
      <c r="B267" s="889"/>
      <c r="C267" s="77"/>
      <c r="D267" s="96" t="s">
        <v>550</v>
      </c>
      <c r="E267" s="78"/>
      <c r="F267" s="903"/>
      <c r="G267" s="903"/>
      <c r="H267" s="904"/>
      <c r="I267" s="904"/>
      <c r="J267" s="905"/>
    </row>
    <row r="268" spans="2:10" ht="31.5" customHeight="1" outlineLevel="1">
      <c r="B268" s="910"/>
      <c r="C268" s="79"/>
      <c r="D268" s="97" t="s">
        <v>550</v>
      </c>
      <c r="E268" s="80"/>
      <c r="F268" s="938"/>
      <c r="G268" s="938"/>
      <c r="H268" s="939"/>
      <c r="I268" s="939"/>
      <c r="J268" s="940"/>
    </row>
    <row r="269" spans="2:10" ht="15" customHeight="1" outlineLevel="1">
      <c r="B269" s="888" t="s">
        <v>551</v>
      </c>
      <c r="C269" s="891" t="s">
        <v>552</v>
      </c>
      <c r="D269" s="892"/>
      <c r="E269" s="893"/>
      <c r="F269" s="894" t="s">
        <v>553</v>
      </c>
      <c r="G269" s="895"/>
      <c r="H269" s="895"/>
      <c r="I269" s="895"/>
      <c r="J269" s="896"/>
    </row>
    <row r="270" spans="2:10" ht="30" customHeight="1" outlineLevel="1">
      <c r="B270" s="889"/>
      <c r="C270" s="77"/>
      <c r="D270" s="96" t="s">
        <v>550</v>
      </c>
      <c r="E270" s="74"/>
      <c r="F270" s="897"/>
      <c r="G270" s="897"/>
      <c r="H270" s="898"/>
      <c r="I270" s="898"/>
      <c r="J270" s="899"/>
    </row>
    <row r="271" spans="2:10" ht="30" customHeight="1" outlineLevel="1">
      <c r="B271" s="889"/>
      <c r="C271" s="77"/>
      <c r="D271" s="96" t="s">
        <v>550</v>
      </c>
      <c r="E271" s="74"/>
      <c r="F271" s="932"/>
      <c r="G271" s="932"/>
      <c r="H271" s="933"/>
      <c r="I271" s="933"/>
      <c r="J271" s="934"/>
    </row>
    <row r="272" spans="2:10" ht="30" customHeight="1" outlineLevel="1">
      <c r="B272" s="889"/>
      <c r="C272" s="77"/>
      <c r="D272" s="96" t="s">
        <v>550</v>
      </c>
      <c r="E272" s="74"/>
      <c r="F272" s="932"/>
      <c r="G272" s="932"/>
      <c r="H272" s="933"/>
      <c r="I272" s="933"/>
      <c r="J272" s="934"/>
    </row>
    <row r="273" spans="1:26" ht="30" customHeight="1" outlineLevel="1" thickBot="1">
      <c r="B273" s="890"/>
      <c r="C273" s="81"/>
      <c r="D273" s="98" t="s">
        <v>550</v>
      </c>
      <c r="E273" s="82"/>
      <c r="F273" s="935"/>
      <c r="G273" s="935"/>
      <c r="H273" s="936"/>
      <c r="I273" s="936"/>
      <c r="J273" s="937"/>
    </row>
    <row r="274" spans="1:26" s="90" customFormat="1" ht="18.75" customHeight="1" outlineLevel="1" thickBot="1">
      <c r="A274" s="86"/>
      <c r="B274" s="99"/>
      <c r="C274" s="86"/>
      <c r="D274" s="86"/>
      <c r="E274" s="86"/>
      <c r="F274" s="86"/>
      <c r="G274" s="87"/>
      <c r="H274" s="87"/>
      <c r="I274" s="87"/>
      <c r="J274" s="87"/>
      <c r="K274" s="87"/>
      <c r="L274" s="87"/>
      <c r="M274" s="88"/>
      <c r="N274" s="968"/>
      <c r="O274" s="968"/>
      <c r="P274" s="968"/>
      <c r="Q274" s="968"/>
      <c r="R274" s="89"/>
      <c r="V274" s="88"/>
      <c r="W274" s="88"/>
      <c r="X274" s="88"/>
      <c r="Y274" s="88"/>
      <c r="Z274" s="89"/>
    </row>
    <row r="275" spans="1:26" ht="18.75" customHeight="1" outlineLevel="1">
      <c r="B275" s="972" t="s">
        <v>554</v>
      </c>
      <c r="C275" s="974"/>
      <c r="D275" s="975"/>
      <c r="E275" s="975"/>
      <c r="F275" s="975"/>
      <c r="G275" s="975"/>
      <c r="H275" s="975"/>
      <c r="I275" s="975"/>
      <c r="J275" s="976"/>
    </row>
    <row r="276" spans="1:26" ht="18.75" customHeight="1" outlineLevel="1">
      <c r="B276" s="918"/>
      <c r="C276" s="923"/>
      <c r="D276" s="924"/>
      <c r="E276" s="924"/>
      <c r="F276" s="924"/>
      <c r="G276" s="924"/>
      <c r="H276" s="924"/>
      <c r="I276" s="924"/>
      <c r="J276" s="925"/>
    </row>
    <row r="277" spans="1:26" ht="18.75" customHeight="1" outlineLevel="1">
      <c r="B277" s="973"/>
      <c r="C277" s="977"/>
      <c r="D277" s="978"/>
      <c r="E277" s="978"/>
      <c r="F277" s="978"/>
      <c r="G277" s="978"/>
      <c r="H277" s="978"/>
      <c r="I277" s="978"/>
      <c r="J277" s="979"/>
    </row>
    <row r="278" spans="1:26" ht="18.75" customHeight="1" outlineLevel="1">
      <c r="B278" s="917" t="s">
        <v>555</v>
      </c>
      <c r="C278" s="920"/>
      <c r="D278" s="921"/>
      <c r="E278" s="921"/>
      <c r="F278" s="921"/>
      <c r="G278" s="921"/>
      <c r="H278" s="921"/>
      <c r="I278" s="921"/>
      <c r="J278" s="922"/>
    </row>
    <row r="279" spans="1:26" ht="18.75" customHeight="1" outlineLevel="1">
      <c r="B279" s="918"/>
      <c r="C279" s="923"/>
      <c r="D279" s="924"/>
      <c r="E279" s="924"/>
      <c r="F279" s="924"/>
      <c r="G279" s="924"/>
      <c r="H279" s="924"/>
      <c r="I279" s="924"/>
      <c r="J279" s="925"/>
    </row>
    <row r="280" spans="1:26" ht="18.75" customHeight="1" outlineLevel="1" thickBot="1">
      <c r="B280" s="919"/>
      <c r="C280" s="926"/>
      <c r="D280" s="927"/>
      <c r="E280" s="927"/>
      <c r="F280" s="927"/>
      <c r="G280" s="927"/>
      <c r="H280" s="927"/>
      <c r="I280" s="927"/>
      <c r="J280" s="928"/>
    </row>
    <row r="281" spans="1:26" ht="18.75" customHeight="1" outlineLevel="1" thickBot="1">
      <c r="B281" s="100"/>
      <c r="C281" s="101"/>
      <c r="D281" s="101"/>
      <c r="E281" s="101"/>
      <c r="F281" s="101"/>
      <c r="G281" s="101"/>
      <c r="H281" s="101"/>
      <c r="I281" s="101"/>
      <c r="J281" s="101"/>
    </row>
    <row r="282" spans="1:26" ht="18.75" customHeight="1" outlineLevel="1">
      <c r="B282" s="102" t="s">
        <v>556</v>
      </c>
      <c r="C282" s="103"/>
      <c r="D282" s="103"/>
      <c r="E282" s="103"/>
      <c r="F282" s="104"/>
      <c r="G282" s="104"/>
      <c r="H282" s="104"/>
      <c r="I282" s="104"/>
      <c r="J282" s="105"/>
    </row>
    <row r="283" spans="1:26" ht="18.75" customHeight="1" outlineLevel="1">
      <c r="B283" s="876"/>
      <c r="C283" s="877"/>
      <c r="D283" s="877"/>
      <c r="E283" s="877"/>
      <c r="F283" s="877"/>
      <c r="G283" s="877"/>
      <c r="H283" s="877"/>
      <c r="I283" s="877"/>
      <c r="J283" s="878"/>
    </row>
    <row r="284" spans="1:26" ht="12" customHeight="1" outlineLevel="1" thickBot="1">
      <c r="B284" s="217"/>
      <c r="C284" s="106"/>
      <c r="D284" s="106"/>
      <c r="E284" s="106"/>
      <c r="F284" s="106"/>
      <c r="G284" s="106"/>
      <c r="H284" s="106"/>
      <c r="I284" s="106"/>
      <c r="J284" s="107"/>
    </row>
    <row r="287" spans="1:26" ht="33.75" customHeight="1">
      <c r="B287" s="108" t="s">
        <v>539</v>
      </c>
      <c r="C287" s="882">
        <f>個票ｰ2003!B161</f>
        <v>0</v>
      </c>
      <c r="D287" s="883"/>
      <c r="E287" s="883"/>
      <c r="F287" s="884"/>
      <c r="G287" s="109" t="s">
        <v>540</v>
      </c>
      <c r="H287" s="879">
        <v>17</v>
      </c>
      <c r="I287" s="880"/>
      <c r="J287" s="881"/>
    </row>
    <row r="288" spans="1:26" ht="30" customHeight="1" outlineLevel="1">
      <c r="B288" s="221" t="s">
        <v>541</v>
      </c>
      <c r="C288" s="885">
        <f>個票ｰ2003!U161</f>
        <v>0</v>
      </c>
      <c r="D288" s="886"/>
      <c r="E288" s="886"/>
      <c r="F288" s="886"/>
      <c r="G288" s="886"/>
      <c r="H288" s="886"/>
      <c r="I288" s="886"/>
      <c r="J288" s="887"/>
    </row>
    <row r="289" spans="2:10" ht="30" customHeight="1" outlineLevel="1">
      <c r="B289" s="218" t="s">
        <v>543</v>
      </c>
      <c r="C289" s="945">
        <f>個票ｰ2003!S161</f>
        <v>0</v>
      </c>
      <c r="D289" s="946"/>
      <c r="E289" s="946"/>
      <c r="F289" s="946"/>
      <c r="G289" s="946"/>
      <c r="H289" s="946"/>
      <c r="I289" s="946"/>
      <c r="J289" s="947"/>
    </row>
    <row r="290" spans="2:10" ht="30" customHeight="1" outlineLevel="1">
      <c r="B290" s="219" t="s">
        <v>544</v>
      </c>
      <c r="C290" s="929"/>
      <c r="D290" s="929"/>
      <c r="E290" s="929"/>
      <c r="F290" s="929"/>
      <c r="G290" s="929"/>
      <c r="H290" s="930"/>
      <c r="I290" s="930"/>
      <c r="J290" s="931"/>
    </row>
    <row r="291" spans="2:10" ht="14.25" customHeight="1" outlineLevel="1">
      <c r="B291" s="948" t="s">
        <v>557</v>
      </c>
      <c r="C291" s="911" t="s">
        <v>546</v>
      </c>
      <c r="D291" s="911"/>
      <c r="E291" s="911"/>
      <c r="F291" s="911" t="s">
        <v>547</v>
      </c>
      <c r="G291" s="911"/>
      <c r="H291" s="912"/>
      <c r="I291" s="912"/>
      <c r="J291" s="913"/>
    </row>
    <row r="292" spans="2:10" ht="34.5" customHeight="1" outlineLevel="1">
      <c r="B292" s="948"/>
      <c r="C292" s="74"/>
      <c r="D292" s="201" t="s">
        <v>310</v>
      </c>
      <c r="E292" s="74"/>
      <c r="F292" s="914"/>
      <c r="G292" s="914"/>
      <c r="H292" s="915"/>
      <c r="I292" s="915"/>
      <c r="J292" s="916"/>
    </row>
    <row r="293" spans="2:10" ht="34.5" customHeight="1" outlineLevel="1">
      <c r="B293" s="948"/>
      <c r="C293" s="74"/>
      <c r="D293" s="93" t="s">
        <v>310</v>
      </c>
      <c r="E293" s="74"/>
      <c r="F293" s="903"/>
      <c r="G293" s="903"/>
      <c r="H293" s="904"/>
      <c r="I293" s="904"/>
      <c r="J293" s="905"/>
    </row>
    <row r="294" spans="2:10" ht="34.5" customHeight="1" outlineLevel="1">
      <c r="B294" s="948"/>
      <c r="C294" s="74"/>
      <c r="D294" s="93" t="s">
        <v>310</v>
      </c>
      <c r="E294" s="74"/>
      <c r="F294" s="903"/>
      <c r="G294" s="903"/>
      <c r="H294" s="904"/>
      <c r="I294" s="904"/>
      <c r="J294" s="905"/>
    </row>
    <row r="295" spans="2:10" ht="34.5" customHeight="1" outlineLevel="1">
      <c r="B295" s="948"/>
      <c r="C295" s="74"/>
      <c r="D295" s="93" t="s">
        <v>310</v>
      </c>
      <c r="E295" s="74"/>
      <c r="F295" s="903"/>
      <c r="G295" s="903"/>
      <c r="H295" s="904"/>
      <c r="I295" s="904"/>
      <c r="J295" s="905"/>
    </row>
    <row r="296" spans="2:10" ht="34.5" customHeight="1" outlineLevel="1">
      <c r="B296" s="948"/>
      <c r="C296" s="74"/>
      <c r="D296" s="94" t="s">
        <v>310</v>
      </c>
      <c r="E296" s="74"/>
      <c r="F296" s="941"/>
      <c r="G296" s="942"/>
      <c r="H296" s="943"/>
      <c r="I296" s="943"/>
      <c r="J296" s="944"/>
    </row>
    <row r="297" spans="2:10" ht="15" customHeight="1" outlineLevel="1">
      <c r="B297" s="909" t="s">
        <v>548</v>
      </c>
      <c r="C297" s="911" t="s">
        <v>546</v>
      </c>
      <c r="D297" s="911"/>
      <c r="E297" s="911"/>
      <c r="F297" s="911" t="s">
        <v>549</v>
      </c>
      <c r="G297" s="911"/>
      <c r="H297" s="912"/>
      <c r="I297" s="912"/>
      <c r="J297" s="913"/>
    </row>
    <row r="298" spans="2:10" ht="31.5" customHeight="1" outlineLevel="1">
      <c r="B298" s="889"/>
      <c r="C298" s="75"/>
      <c r="D298" s="95" t="s">
        <v>550</v>
      </c>
      <c r="E298" s="76"/>
      <c r="F298" s="914"/>
      <c r="G298" s="914"/>
      <c r="H298" s="915"/>
      <c r="I298" s="915"/>
      <c r="J298" s="916"/>
    </row>
    <row r="299" spans="2:10" ht="31.5" customHeight="1" outlineLevel="1">
      <c r="B299" s="889"/>
      <c r="C299" s="77"/>
      <c r="D299" s="96" t="s">
        <v>550</v>
      </c>
      <c r="E299" s="78"/>
      <c r="F299" s="903"/>
      <c r="G299" s="903"/>
      <c r="H299" s="904"/>
      <c r="I299" s="904"/>
      <c r="J299" s="905"/>
    </row>
    <row r="300" spans="2:10" ht="31.5" customHeight="1" outlineLevel="1">
      <c r="B300" s="889"/>
      <c r="C300" s="77"/>
      <c r="D300" s="96" t="s">
        <v>550</v>
      </c>
      <c r="E300" s="78"/>
      <c r="F300" s="903"/>
      <c r="G300" s="903"/>
      <c r="H300" s="904"/>
      <c r="I300" s="904"/>
      <c r="J300" s="905"/>
    </row>
    <row r="301" spans="2:10" ht="31.5" customHeight="1" outlineLevel="1">
      <c r="B301" s="889"/>
      <c r="C301" s="77"/>
      <c r="D301" s="96" t="s">
        <v>550</v>
      </c>
      <c r="E301" s="78"/>
      <c r="F301" s="903"/>
      <c r="G301" s="903"/>
      <c r="H301" s="904"/>
      <c r="I301" s="904"/>
      <c r="J301" s="905"/>
    </row>
    <row r="302" spans="2:10" ht="31.5" customHeight="1" outlineLevel="1">
      <c r="B302" s="910"/>
      <c r="C302" s="79"/>
      <c r="D302" s="97" t="s">
        <v>550</v>
      </c>
      <c r="E302" s="80"/>
      <c r="F302" s="938"/>
      <c r="G302" s="938"/>
      <c r="H302" s="939"/>
      <c r="I302" s="939"/>
      <c r="J302" s="940"/>
    </row>
    <row r="303" spans="2:10" ht="15" customHeight="1" outlineLevel="1">
      <c r="B303" s="888" t="s">
        <v>551</v>
      </c>
      <c r="C303" s="891" t="s">
        <v>552</v>
      </c>
      <c r="D303" s="892"/>
      <c r="E303" s="893"/>
      <c r="F303" s="894" t="s">
        <v>553</v>
      </c>
      <c r="G303" s="895"/>
      <c r="H303" s="895"/>
      <c r="I303" s="895"/>
      <c r="J303" s="896"/>
    </row>
    <row r="304" spans="2:10" ht="30" customHeight="1" outlineLevel="1">
      <c r="B304" s="889"/>
      <c r="C304" s="77"/>
      <c r="D304" s="96" t="s">
        <v>550</v>
      </c>
      <c r="E304" s="74"/>
      <c r="F304" s="897"/>
      <c r="G304" s="897"/>
      <c r="H304" s="898"/>
      <c r="I304" s="898"/>
      <c r="J304" s="899"/>
    </row>
    <row r="305" spans="1:26" ht="30" customHeight="1" outlineLevel="1">
      <c r="B305" s="889"/>
      <c r="C305" s="77"/>
      <c r="D305" s="96" t="s">
        <v>550</v>
      </c>
      <c r="E305" s="74"/>
      <c r="F305" s="932"/>
      <c r="G305" s="932"/>
      <c r="H305" s="933"/>
      <c r="I305" s="933"/>
      <c r="J305" s="934"/>
    </row>
    <row r="306" spans="1:26" ht="30" customHeight="1" outlineLevel="1">
      <c r="B306" s="889"/>
      <c r="C306" s="77"/>
      <c r="D306" s="96" t="s">
        <v>550</v>
      </c>
      <c r="E306" s="74"/>
      <c r="F306" s="932"/>
      <c r="G306" s="932"/>
      <c r="H306" s="933"/>
      <c r="I306" s="933"/>
      <c r="J306" s="934"/>
    </row>
    <row r="307" spans="1:26" ht="30" customHeight="1" outlineLevel="1" thickBot="1">
      <c r="B307" s="890"/>
      <c r="C307" s="81"/>
      <c r="D307" s="98" t="s">
        <v>550</v>
      </c>
      <c r="E307" s="82"/>
      <c r="F307" s="935"/>
      <c r="G307" s="935"/>
      <c r="H307" s="936"/>
      <c r="I307" s="936"/>
      <c r="J307" s="937"/>
    </row>
    <row r="308" spans="1:26" s="90" customFormat="1" ht="18.75" customHeight="1" outlineLevel="1" thickBot="1">
      <c r="A308" s="86"/>
      <c r="B308" s="99"/>
      <c r="C308" s="86"/>
      <c r="D308" s="86"/>
      <c r="E308" s="86"/>
      <c r="F308" s="86"/>
      <c r="G308" s="87"/>
      <c r="H308" s="87"/>
      <c r="I308" s="87"/>
      <c r="J308" s="87"/>
      <c r="K308" s="87"/>
      <c r="L308" s="87"/>
      <c r="M308" s="88"/>
      <c r="N308" s="968"/>
      <c r="O308" s="968"/>
      <c r="P308" s="968"/>
      <c r="Q308" s="968"/>
      <c r="R308" s="89"/>
      <c r="V308" s="88"/>
      <c r="W308" s="88"/>
      <c r="X308" s="88"/>
      <c r="Y308" s="88"/>
      <c r="Z308" s="89"/>
    </row>
    <row r="309" spans="1:26" ht="18.75" customHeight="1" outlineLevel="1">
      <c r="B309" s="972" t="s">
        <v>554</v>
      </c>
      <c r="C309" s="974"/>
      <c r="D309" s="975"/>
      <c r="E309" s="975"/>
      <c r="F309" s="975"/>
      <c r="G309" s="975"/>
      <c r="H309" s="975"/>
      <c r="I309" s="975"/>
      <c r="J309" s="976"/>
    </row>
    <row r="310" spans="1:26" ht="18.75" customHeight="1" outlineLevel="1">
      <c r="B310" s="918"/>
      <c r="C310" s="923"/>
      <c r="D310" s="924"/>
      <c r="E310" s="924"/>
      <c r="F310" s="924"/>
      <c r="G310" s="924"/>
      <c r="H310" s="924"/>
      <c r="I310" s="924"/>
      <c r="J310" s="925"/>
    </row>
    <row r="311" spans="1:26" ht="18.75" customHeight="1" outlineLevel="1">
      <c r="B311" s="973"/>
      <c r="C311" s="977"/>
      <c r="D311" s="978"/>
      <c r="E311" s="978"/>
      <c r="F311" s="978"/>
      <c r="G311" s="978"/>
      <c r="H311" s="978"/>
      <c r="I311" s="978"/>
      <c r="J311" s="979"/>
    </row>
    <row r="312" spans="1:26" ht="18.75" customHeight="1" outlineLevel="1">
      <c r="B312" s="917" t="s">
        <v>555</v>
      </c>
      <c r="C312" s="920"/>
      <c r="D312" s="921"/>
      <c r="E312" s="921"/>
      <c r="F312" s="921"/>
      <c r="G312" s="921"/>
      <c r="H312" s="921"/>
      <c r="I312" s="921"/>
      <c r="J312" s="922"/>
    </row>
    <row r="313" spans="1:26" ht="18.75" customHeight="1" outlineLevel="1">
      <c r="B313" s="918"/>
      <c r="C313" s="923"/>
      <c r="D313" s="924"/>
      <c r="E313" s="924"/>
      <c r="F313" s="924"/>
      <c r="G313" s="924"/>
      <c r="H313" s="924"/>
      <c r="I313" s="924"/>
      <c r="J313" s="925"/>
    </row>
    <row r="314" spans="1:26" ht="18.75" customHeight="1" outlineLevel="1" thickBot="1">
      <c r="B314" s="919"/>
      <c r="C314" s="926"/>
      <c r="D314" s="927"/>
      <c r="E314" s="927"/>
      <c r="F314" s="927"/>
      <c r="G314" s="927"/>
      <c r="H314" s="927"/>
      <c r="I314" s="927"/>
      <c r="J314" s="928"/>
    </row>
    <row r="315" spans="1:26" ht="18.75" customHeight="1" outlineLevel="1" thickBot="1">
      <c r="B315" s="100"/>
      <c r="C315" s="101"/>
      <c r="D315" s="101"/>
      <c r="E315" s="101"/>
      <c r="F315" s="101"/>
      <c r="G315" s="101"/>
      <c r="H315" s="101"/>
      <c r="I315" s="101"/>
      <c r="J315" s="101"/>
    </row>
    <row r="316" spans="1:26" ht="18.75" customHeight="1" outlineLevel="1">
      <c r="B316" s="102" t="s">
        <v>556</v>
      </c>
      <c r="C316" s="103"/>
      <c r="D316" s="103"/>
      <c r="E316" s="103"/>
      <c r="F316" s="104"/>
      <c r="G316" s="104"/>
      <c r="H316" s="104"/>
      <c r="I316" s="104"/>
      <c r="J316" s="105"/>
    </row>
    <row r="317" spans="1:26" ht="18.75" customHeight="1" outlineLevel="1">
      <c r="B317" s="876"/>
      <c r="C317" s="877"/>
      <c r="D317" s="877"/>
      <c r="E317" s="877"/>
      <c r="F317" s="877"/>
      <c r="G317" s="877"/>
      <c r="H317" s="877"/>
      <c r="I317" s="877"/>
      <c r="J317" s="878"/>
    </row>
    <row r="318" spans="1:26" ht="12" customHeight="1" outlineLevel="1" thickBot="1">
      <c r="B318" s="217"/>
      <c r="C318" s="106"/>
      <c r="D318" s="106"/>
      <c r="E318" s="106"/>
      <c r="F318" s="106"/>
      <c r="G318" s="106"/>
      <c r="H318" s="106"/>
      <c r="I318" s="106"/>
      <c r="J318" s="107"/>
    </row>
    <row r="321" spans="2:11" ht="17.25" customHeight="1">
      <c r="B321" s="202"/>
      <c r="C321" s="202"/>
      <c r="D321" s="202"/>
      <c r="E321" s="202"/>
      <c r="F321" s="202"/>
      <c r="G321" s="202"/>
      <c r="H321" s="202"/>
      <c r="I321" s="202"/>
      <c r="J321" s="202"/>
      <c r="K321" s="202"/>
    </row>
    <row r="322" spans="2:11" ht="33.75" customHeight="1">
      <c r="B322" s="108" t="s">
        <v>539</v>
      </c>
      <c r="C322" s="882">
        <f>個票ｰ2003!B162</f>
        <v>0</v>
      </c>
      <c r="D322" s="883"/>
      <c r="E322" s="883"/>
      <c r="F322" s="884"/>
      <c r="G322" s="109" t="s">
        <v>540</v>
      </c>
      <c r="H322" s="879">
        <v>18</v>
      </c>
      <c r="I322" s="880"/>
      <c r="J322" s="881"/>
    </row>
    <row r="323" spans="2:11" ht="30" customHeight="1" outlineLevel="1">
      <c r="B323" s="221" t="s">
        <v>541</v>
      </c>
      <c r="C323" s="885">
        <f>個票ｰ2003!U162</f>
        <v>0</v>
      </c>
      <c r="D323" s="886"/>
      <c r="E323" s="886"/>
      <c r="F323" s="886"/>
      <c r="G323" s="886"/>
      <c r="H323" s="886"/>
      <c r="I323" s="886"/>
      <c r="J323" s="887"/>
    </row>
    <row r="324" spans="2:11" ht="30" customHeight="1" outlineLevel="1">
      <c r="B324" s="218" t="s">
        <v>543</v>
      </c>
      <c r="C324" s="945">
        <f>個票ｰ2003!S162</f>
        <v>0</v>
      </c>
      <c r="D324" s="946"/>
      <c r="E324" s="946"/>
      <c r="F324" s="946"/>
      <c r="G324" s="946"/>
      <c r="H324" s="946"/>
      <c r="I324" s="946"/>
      <c r="J324" s="947"/>
    </row>
    <row r="325" spans="2:11" ht="30" customHeight="1" outlineLevel="1">
      <c r="B325" s="219" t="s">
        <v>544</v>
      </c>
      <c r="C325" s="929"/>
      <c r="D325" s="929"/>
      <c r="E325" s="929"/>
      <c r="F325" s="929"/>
      <c r="G325" s="929"/>
      <c r="H325" s="930"/>
      <c r="I325" s="930"/>
      <c r="J325" s="931"/>
    </row>
    <row r="326" spans="2:11" ht="14.25" customHeight="1" outlineLevel="1">
      <c r="B326" s="948" t="s">
        <v>557</v>
      </c>
      <c r="C326" s="911" t="s">
        <v>546</v>
      </c>
      <c r="D326" s="911"/>
      <c r="E326" s="911"/>
      <c r="F326" s="911" t="s">
        <v>547</v>
      </c>
      <c r="G326" s="911"/>
      <c r="H326" s="912"/>
      <c r="I326" s="912"/>
      <c r="J326" s="913"/>
    </row>
    <row r="327" spans="2:11" ht="34.5" customHeight="1" outlineLevel="1">
      <c r="B327" s="948"/>
      <c r="C327" s="74"/>
      <c r="D327" s="201" t="s">
        <v>310</v>
      </c>
      <c r="E327" s="74"/>
      <c r="F327" s="914"/>
      <c r="G327" s="914"/>
      <c r="H327" s="915"/>
      <c r="I327" s="915"/>
      <c r="J327" s="916"/>
    </row>
    <row r="328" spans="2:11" ht="34.5" customHeight="1" outlineLevel="1">
      <c r="B328" s="948"/>
      <c r="C328" s="74"/>
      <c r="D328" s="93" t="s">
        <v>310</v>
      </c>
      <c r="E328" s="74"/>
      <c r="F328" s="903"/>
      <c r="G328" s="903"/>
      <c r="H328" s="904"/>
      <c r="I328" s="904"/>
      <c r="J328" s="905"/>
    </row>
    <row r="329" spans="2:11" ht="34.5" customHeight="1" outlineLevel="1">
      <c r="B329" s="948"/>
      <c r="C329" s="74"/>
      <c r="D329" s="93" t="s">
        <v>310</v>
      </c>
      <c r="E329" s="74"/>
      <c r="F329" s="903"/>
      <c r="G329" s="903"/>
      <c r="H329" s="904"/>
      <c r="I329" s="904"/>
      <c r="J329" s="905"/>
    </row>
    <row r="330" spans="2:11" ht="34.5" customHeight="1" outlineLevel="1">
      <c r="B330" s="948"/>
      <c r="C330" s="74"/>
      <c r="D330" s="93" t="s">
        <v>310</v>
      </c>
      <c r="E330" s="74"/>
      <c r="F330" s="903"/>
      <c r="G330" s="903"/>
      <c r="H330" s="904"/>
      <c r="I330" s="904"/>
      <c r="J330" s="905"/>
    </row>
    <row r="331" spans="2:11" ht="34.5" customHeight="1" outlineLevel="1">
      <c r="B331" s="948"/>
      <c r="C331" s="74"/>
      <c r="D331" s="94" t="s">
        <v>310</v>
      </c>
      <c r="E331" s="74"/>
      <c r="F331" s="941"/>
      <c r="G331" s="942"/>
      <c r="H331" s="943"/>
      <c r="I331" s="943"/>
      <c r="J331" s="944"/>
    </row>
    <row r="332" spans="2:11" ht="15" customHeight="1" outlineLevel="1">
      <c r="B332" s="909" t="s">
        <v>548</v>
      </c>
      <c r="C332" s="911" t="s">
        <v>546</v>
      </c>
      <c r="D332" s="911"/>
      <c r="E332" s="911"/>
      <c r="F332" s="911" t="s">
        <v>549</v>
      </c>
      <c r="G332" s="911"/>
      <c r="H332" s="912"/>
      <c r="I332" s="912"/>
      <c r="J332" s="913"/>
    </row>
    <row r="333" spans="2:11" ht="31.5" customHeight="1" outlineLevel="1">
      <c r="B333" s="889"/>
      <c r="C333" s="75"/>
      <c r="D333" s="95" t="s">
        <v>550</v>
      </c>
      <c r="E333" s="76"/>
      <c r="F333" s="914"/>
      <c r="G333" s="914"/>
      <c r="H333" s="915"/>
      <c r="I333" s="915"/>
      <c r="J333" s="916"/>
    </row>
    <row r="334" spans="2:11" ht="31.5" customHeight="1" outlineLevel="1">
      <c r="B334" s="889"/>
      <c r="C334" s="77"/>
      <c r="D334" s="96" t="s">
        <v>550</v>
      </c>
      <c r="E334" s="78"/>
      <c r="F334" s="903"/>
      <c r="G334" s="903"/>
      <c r="H334" s="904"/>
      <c r="I334" s="904"/>
      <c r="J334" s="905"/>
    </row>
    <row r="335" spans="2:11" ht="31.5" customHeight="1" outlineLevel="1">
      <c r="B335" s="889"/>
      <c r="C335" s="77"/>
      <c r="D335" s="96" t="s">
        <v>550</v>
      </c>
      <c r="E335" s="78"/>
      <c r="F335" s="903"/>
      <c r="G335" s="903"/>
      <c r="H335" s="904"/>
      <c r="I335" s="904"/>
      <c r="J335" s="905"/>
    </row>
    <row r="336" spans="2:11" ht="31.5" customHeight="1" outlineLevel="1">
      <c r="B336" s="889"/>
      <c r="C336" s="77"/>
      <c r="D336" s="96" t="s">
        <v>550</v>
      </c>
      <c r="E336" s="78"/>
      <c r="F336" s="903"/>
      <c r="G336" s="903"/>
      <c r="H336" s="904"/>
      <c r="I336" s="904"/>
      <c r="J336" s="905"/>
    </row>
    <row r="337" spans="1:26" ht="31.5" customHeight="1" outlineLevel="1">
      <c r="B337" s="910"/>
      <c r="C337" s="79"/>
      <c r="D337" s="97" t="s">
        <v>550</v>
      </c>
      <c r="E337" s="80"/>
      <c r="F337" s="938"/>
      <c r="G337" s="938"/>
      <c r="H337" s="939"/>
      <c r="I337" s="939"/>
      <c r="J337" s="940"/>
    </row>
    <row r="338" spans="1:26" ht="15" customHeight="1" outlineLevel="1">
      <c r="B338" s="888" t="s">
        <v>551</v>
      </c>
      <c r="C338" s="891" t="s">
        <v>552</v>
      </c>
      <c r="D338" s="892"/>
      <c r="E338" s="893"/>
      <c r="F338" s="894" t="s">
        <v>553</v>
      </c>
      <c r="G338" s="895"/>
      <c r="H338" s="895"/>
      <c r="I338" s="895"/>
      <c r="J338" s="896"/>
    </row>
    <row r="339" spans="1:26" ht="30" customHeight="1" outlineLevel="1">
      <c r="B339" s="889"/>
      <c r="C339" s="77"/>
      <c r="D339" s="96" t="s">
        <v>550</v>
      </c>
      <c r="E339" s="74"/>
      <c r="F339" s="900"/>
      <c r="G339" s="900"/>
      <c r="H339" s="901"/>
      <c r="I339" s="901"/>
      <c r="J339" s="902"/>
    </row>
    <row r="340" spans="1:26" ht="30" customHeight="1" outlineLevel="1">
      <c r="B340" s="889"/>
      <c r="C340" s="77"/>
      <c r="D340" s="96" t="s">
        <v>550</v>
      </c>
      <c r="E340" s="74"/>
      <c r="F340" s="903"/>
      <c r="G340" s="903"/>
      <c r="H340" s="904"/>
      <c r="I340" s="904"/>
      <c r="J340" s="905"/>
    </row>
    <row r="341" spans="1:26" ht="30" customHeight="1" outlineLevel="1">
      <c r="B341" s="889"/>
      <c r="C341" s="77"/>
      <c r="D341" s="96" t="s">
        <v>550</v>
      </c>
      <c r="E341" s="74"/>
      <c r="F341" s="903"/>
      <c r="G341" s="903"/>
      <c r="H341" s="904"/>
      <c r="I341" s="904"/>
      <c r="J341" s="905"/>
    </row>
    <row r="342" spans="1:26" ht="30" customHeight="1" outlineLevel="1" thickBot="1">
      <c r="B342" s="890"/>
      <c r="C342" s="81"/>
      <c r="D342" s="98" t="s">
        <v>550</v>
      </c>
      <c r="E342" s="82"/>
      <c r="F342" s="906"/>
      <c r="G342" s="906"/>
      <c r="H342" s="907"/>
      <c r="I342" s="907"/>
      <c r="J342" s="908"/>
    </row>
    <row r="343" spans="1:26" s="90" customFormat="1" ht="18.75" customHeight="1" outlineLevel="1" thickBot="1">
      <c r="A343" s="86"/>
      <c r="B343" s="99"/>
      <c r="C343" s="86"/>
      <c r="D343" s="86"/>
      <c r="E343" s="86"/>
      <c r="F343" s="86"/>
      <c r="G343" s="87"/>
      <c r="H343" s="87"/>
      <c r="I343" s="87"/>
      <c r="J343" s="87"/>
      <c r="K343" s="87"/>
      <c r="L343" s="87"/>
      <c r="M343" s="88"/>
      <c r="N343" s="968"/>
      <c r="O343" s="968"/>
      <c r="P343" s="968"/>
      <c r="Q343" s="968"/>
      <c r="R343" s="89"/>
      <c r="V343" s="88"/>
      <c r="W343" s="88"/>
      <c r="X343" s="88"/>
      <c r="Y343" s="88"/>
      <c r="Z343" s="89"/>
    </row>
    <row r="344" spans="1:26" ht="18.75" customHeight="1" outlineLevel="1">
      <c r="B344" s="972" t="s">
        <v>554</v>
      </c>
      <c r="C344" s="974"/>
      <c r="D344" s="975"/>
      <c r="E344" s="975"/>
      <c r="F344" s="975"/>
      <c r="G344" s="975"/>
      <c r="H344" s="975"/>
      <c r="I344" s="975"/>
      <c r="J344" s="976"/>
    </row>
    <row r="345" spans="1:26" ht="18.75" customHeight="1" outlineLevel="1">
      <c r="B345" s="918"/>
      <c r="C345" s="923"/>
      <c r="D345" s="924"/>
      <c r="E345" s="924"/>
      <c r="F345" s="924"/>
      <c r="G345" s="924"/>
      <c r="H345" s="924"/>
      <c r="I345" s="924"/>
      <c r="J345" s="925"/>
    </row>
    <row r="346" spans="1:26" ht="18.75" customHeight="1" outlineLevel="1">
      <c r="B346" s="973"/>
      <c r="C346" s="977"/>
      <c r="D346" s="978"/>
      <c r="E346" s="978"/>
      <c r="F346" s="978"/>
      <c r="G346" s="978"/>
      <c r="H346" s="978"/>
      <c r="I346" s="978"/>
      <c r="J346" s="979"/>
    </row>
    <row r="347" spans="1:26" ht="18.75" customHeight="1" outlineLevel="1">
      <c r="B347" s="917" t="s">
        <v>555</v>
      </c>
      <c r="C347" s="920"/>
      <c r="D347" s="921"/>
      <c r="E347" s="921"/>
      <c r="F347" s="921"/>
      <c r="G347" s="921"/>
      <c r="H347" s="921"/>
      <c r="I347" s="921"/>
      <c r="J347" s="922"/>
    </row>
    <row r="348" spans="1:26" ht="18.75" customHeight="1" outlineLevel="1">
      <c r="B348" s="918"/>
      <c r="C348" s="923"/>
      <c r="D348" s="924"/>
      <c r="E348" s="924"/>
      <c r="F348" s="924"/>
      <c r="G348" s="924"/>
      <c r="H348" s="924"/>
      <c r="I348" s="924"/>
      <c r="J348" s="925"/>
    </row>
    <row r="349" spans="1:26" ht="18.75" customHeight="1" outlineLevel="1" thickBot="1">
      <c r="B349" s="919"/>
      <c r="C349" s="926"/>
      <c r="D349" s="927"/>
      <c r="E349" s="927"/>
      <c r="F349" s="927"/>
      <c r="G349" s="927"/>
      <c r="H349" s="927"/>
      <c r="I349" s="927"/>
      <c r="J349" s="928"/>
    </row>
    <row r="350" spans="1:26" ht="18.75" customHeight="1" outlineLevel="1" thickBot="1">
      <c r="B350" s="100"/>
      <c r="C350" s="101"/>
      <c r="D350" s="101"/>
      <c r="E350" s="101"/>
      <c r="F350" s="101"/>
      <c r="G350" s="101"/>
      <c r="H350" s="101"/>
      <c r="I350" s="101"/>
      <c r="J350" s="101"/>
    </row>
    <row r="351" spans="1:26" ht="18.75" customHeight="1" outlineLevel="1">
      <c r="B351" s="102" t="s">
        <v>556</v>
      </c>
      <c r="C351" s="103"/>
      <c r="D351" s="103"/>
      <c r="E351" s="103"/>
      <c r="F351" s="104"/>
      <c r="G351" s="104"/>
      <c r="H351" s="104"/>
      <c r="I351" s="104"/>
      <c r="J351" s="105"/>
    </row>
    <row r="352" spans="1:26" ht="18.75" customHeight="1" outlineLevel="1">
      <c r="B352" s="876"/>
      <c r="C352" s="877"/>
      <c r="D352" s="877"/>
      <c r="E352" s="877"/>
      <c r="F352" s="877"/>
      <c r="G352" s="877"/>
      <c r="H352" s="877"/>
      <c r="I352" s="877"/>
      <c r="J352" s="878"/>
    </row>
    <row r="353" spans="2:10" ht="12" customHeight="1" outlineLevel="1" thickBot="1">
      <c r="B353" s="217"/>
      <c r="C353" s="106"/>
      <c r="D353" s="106"/>
      <c r="E353" s="106"/>
      <c r="F353" s="106"/>
      <c r="G353" s="106"/>
      <c r="H353" s="106"/>
      <c r="I353" s="106"/>
      <c r="J353" s="107"/>
    </row>
    <row r="354" spans="2:10" ht="17.25" customHeight="1"/>
    <row r="356" spans="2:10" ht="33.75" customHeight="1">
      <c r="B356" s="108" t="s">
        <v>539</v>
      </c>
      <c r="C356" s="882">
        <f>個票ｰ2003!B163</f>
        <v>0</v>
      </c>
      <c r="D356" s="883"/>
      <c r="E356" s="883"/>
      <c r="F356" s="884"/>
      <c r="G356" s="109" t="s">
        <v>540</v>
      </c>
      <c r="H356" s="879">
        <v>19</v>
      </c>
      <c r="I356" s="880"/>
      <c r="J356" s="881"/>
    </row>
    <row r="357" spans="2:10" ht="30" customHeight="1" outlineLevel="1">
      <c r="B357" s="221" t="s">
        <v>541</v>
      </c>
      <c r="C357" s="885">
        <f>個票ｰ2003!U163</f>
        <v>0</v>
      </c>
      <c r="D357" s="886"/>
      <c r="E357" s="886"/>
      <c r="F357" s="886"/>
      <c r="G357" s="886"/>
      <c r="H357" s="886"/>
      <c r="I357" s="886"/>
      <c r="J357" s="887"/>
    </row>
    <row r="358" spans="2:10" ht="30" customHeight="1" outlineLevel="1">
      <c r="B358" s="218" t="s">
        <v>543</v>
      </c>
      <c r="C358" s="945">
        <f>個票ｰ2003!S163</f>
        <v>0</v>
      </c>
      <c r="D358" s="946"/>
      <c r="E358" s="946"/>
      <c r="F358" s="946"/>
      <c r="G358" s="946"/>
      <c r="H358" s="946"/>
      <c r="I358" s="946"/>
      <c r="J358" s="947"/>
    </row>
    <row r="359" spans="2:10" ht="30" customHeight="1" outlineLevel="1">
      <c r="B359" s="219" t="s">
        <v>544</v>
      </c>
      <c r="C359" s="929"/>
      <c r="D359" s="929"/>
      <c r="E359" s="929"/>
      <c r="F359" s="929"/>
      <c r="G359" s="929"/>
      <c r="H359" s="930"/>
      <c r="I359" s="930"/>
      <c r="J359" s="931"/>
    </row>
    <row r="360" spans="2:10" ht="14.25" customHeight="1" outlineLevel="1">
      <c r="B360" s="948" t="s">
        <v>557</v>
      </c>
      <c r="C360" s="911" t="s">
        <v>546</v>
      </c>
      <c r="D360" s="911"/>
      <c r="E360" s="911"/>
      <c r="F360" s="911" t="s">
        <v>547</v>
      </c>
      <c r="G360" s="911"/>
      <c r="H360" s="912"/>
      <c r="I360" s="912"/>
      <c r="J360" s="913"/>
    </row>
    <row r="361" spans="2:10" ht="34.5" customHeight="1" outlineLevel="1">
      <c r="B361" s="948"/>
      <c r="C361" s="74"/>
      <c r="D361" s="201" t="s">
        <v>310</v>
      </c>
      <c r="E361" s="74"/>
      <c r="F361" s="914"/>
      <c r="G361" s="914"/>
      <c r="H361" s="915"/>
      <c r="I361" s="915"/>
      <c r="J361" s="916"/>
    </row>
    <row r="362" spans="2:10" ht="34.5" customHeight="1" outlineLevel="1">
      <c r="B362" s="948"/>
      <c r="C362" s="74"/>
      <c r="D362" s="93" t="s">
        <v>310</v>
      </c>
      <c r="E362" s="74"/>
      <c r="F362" s="903"/>
      <c r="G362" s="903"/>
      <c r="H362" s="904"/>
      <c r="I362" s="904"/>
      <c r="J362" s="905"/>
    </row>
    <row r="363" spans="2:10" ht="34.5" customHeight="1" outlineLevel="1">
      <c r="B363" s="948"/>
      <c r="C363" s="74"/>
      <c r="D363" s="93" t="s">
        <v>310</v>
      </c>
      <c r="E363" s="74"/>
      <c r="F363" s="903"/>
      <c r="G363" s="903"/>
      <c r="H363" s="904"/>
      <c r="I363" s="904"/>
      <c r="J363" s="905"/>
    </row>
    <row r="364" spans="2:10" ht="34.5" customHeight="1" outlineLevel="1">
      <c r="B364" s="948"/>
      <c r="C364" s="74"/>
      <c r="D364" s="93" t="s">
        <v>310</v>
      </c>
      <c r="E364" s="74"/>
      <c r="F364" s="903"/>
      <c r="G364" s="903"/>
      <c r="H364" s="904"/>
      <c r="I364" s="904"/>
      <c r="J364" s="905"/>
    </row>
    <row r="365" spans="2:10" ht="34.5" customHeight="1" outlineLevel="1">
      <c r="B365" s="948"/>
      <c r="C365" s="74"/>
      <c r="D365" s="94" t="s">
        <v>310</v>
      </c>
      <c r="E365" s="74"/>
      <c r="F365" s="941"/>
      <c r="G365" s="942"/>
      <c r="H365" s="943"/>
      <c r="I365" s="943"/>
      <c r="J365" s="944"/>
    </row>
    <row r="366" spans="2:10" ht="15" customHeight="1" outlineLevel="1">
      <c r="B366" s="909" t="s">
        <v>548</v>
      </c>
      <c r="C366" s="911" t="s">
        <v>546</v>
      </c>
      <c r="D366" s="911"/>
      <c r="E366" s="911"/>
      <c r="F366" s="911" t="s">
        <v>549</v>
      </c>
      <c r="G366" s="911"/>
      <c r="H366" s="912"/>
      <c r="I366" s="912"/>
      <c r="J366" s="913"/>
    </row>
    <row r="367" spans="2:10" ht="31.5" customHeight="1" outlineLevel="1">
      <c r="B367" s="889"/>
      <c r="C367" s="75"/>
      <c r="D367" s="95" t="s">
        <v>550</v>
      </c>
      <c r="E367" s="76"/>
      <c r="F367" s="914"/>
      <c r="G367" s="914"/>
      <c r="H367" s="915"/>
      <c r="I367" s="915"/>
      <c r="J367" s="916"/>
    </row>
    <row r="368" spans="2:10" ht="31.5" customHeight="1" outlineLevel="1">
      <c r="B368" s="889"/>
      <c r="C368" s="77"/>
      <c r="D368" s="96" t="s">
        <v>550</v>
      </c>
      <c r="E368" s="78"/>
      <c r="F368" s="903"/>
      <c r="G368" s="903"/>
      <c r="H368" s="904"/>
      <c r="I368" s="904"/>
      <c r="J368" s="905"/>
    </row>
    <row r="369" spans="1:26" ht="31.5" customHeight="1" outlineLevel="1">
      <c r="B369" s="889"/>
      <c r="C369" s="77"/>
      <c r="D369" s="96" t="s">
        <v>550</v>
      </c>
      <c r="E369" s="78"/>
      <c r="F369" s="903"/>
      <c r="G369" s="903"/>
      <c r="H369" s="904"/>
      <c r="I369" s="904"/>
      <c r="J369" s="905"/>
    </row>
    <row r="370" spans="1:26" ht="31.5" customHeight="1" outlineLevel="1">
      <c r="B370" s="889"/>
      <c r="C370" s="77"/>
      <c r="D370" s="96" t="s">
        <v>550</v>
      </c>
      <c r="E370" s="78"/>
      <c r="F370" s="903"/>
      <c r="G370" s="903"/>
      <c r="H370" s="904"/>
      <c r="I370" s="904"/>
      <c r="J370" s="905"/>
    </row>
    <row r="371" spans="1:26" ht="31.5" customHeight="1" outlineLevel="1">
      <c r="B371" s="910"/>
      <c r="C371" s="79"/>
      <c r="D371" s="97" t="s">
        <v>550</v>
      </c>
      <c r="E371" s="80"/>
      <c r="F371" s="938"/>
      <c r="G371" s="938"/>
      <c r="H371" s="939"/>
      <c r="I371" s="939"/>
      <c r="J371" s="940"/>
    </row>
    <row r="372" spans="1:26" ht="15" customHeight="1" outlineLevel="1">
      <c r="B372" s="888" t="s">
        <v>551</v>
      </c>
      <c r="C372" s="891" t="s">
        <v>552</v>
      </c>
      <c r="D372" s="892"/>
      <c r="E372" s="893"/>
      <c r="F372" s="894" t="s">
        <v>553</v>
      </c>
      <c r="G372" s="895"/>
      <c r="H372" s="895"/>
      <c r="I372" s="895"/>
      <c r="J372" s="896"/>
    </row>
    <row r="373" spans="1:26" ht="30" customHeight="1" outlineLevel="1">
      <c r="B373" s="889"/>
      <c r="C373" s="77"/>
      <c r="D373" s="96" t="s">
        <v>550</v>
      </c>
      <c r="E373" s="74"/>
      <c r="F373" s="900"/>
      <c r="G373" s="900"/>
      <c r="H373" s="901"/>
      <c r="I373" s="901"/>
      <c r="J373" s="902"/>
    </row>
    <row r="374" spans="1:26" ht="30" customHeight="1" outlineLevel="1">
      <c r="B374" s="889"/>
      <c r="C374" s="77"/>
      <c r="D374" s="96" t="s">
        <v>550</v>
      </c>
      <c r="E374" s="74"/>
      <c r="F374" s="903"/>
      <c r="G374" s="903"/>
      <c r="H374" s="904"/>
      <c r="I374" s="904"/>
      <c r="J374" s="905"/>
    </row>
    <row r="375" spans="1:26" ht="30" customHeight="1" outlineLevel="1">
      <c r="B375" s="889"/>
      <c r="C375" s="77"/>
      <c r="D375" s="96" t="s">
        <v>550</v>
      </c>
      <c r="E375" s="74"/>
      <c r="F375" s="903"/>
      <c r="G375" s="903"/>
      <c r="H375" s="904"/>
      <c r="I375" s="904"/>
      <c r="J375" s="905"/>
    </row>
    <row r="376" spans="1:26" ht="30" customHeight="1" outlineLevel="1" thickBot="1">
      <c r="B376" s="890"/>
      <c r="C376" s="81"/>
      <c r="D376" s="98" t="s">
        <v>550</v>
      </c>
      <c r="E376" s="82"/>
      <c r="F376" s="906"/>
      <c r="G376" s="906"/>
      <c r="H376" s="907"/>
      <c r="I376" s="907"/>
      <c r="J376" s="908"/>
    </row>
    <row r="377" spans="1:26" s="90" customFormat="1" ht="18.75" customHeight="1" outlineLevel="1" thickBot="1">
      <c r="A377" s="86"/>
      <c r="B377" s="99"/>
      <c r="C377" s="86"/>
      <c r="D377" s="86"/>
      <c r="E377" s="86"/>
      <c r="F377" s="86"/>
      <c r="G377" s="87"/>
      <c r="H377" s="87"/>
      <c r="I377" s="87"/>
      <c r="J377" s="87"/>
      <c r="K377" s="87"/>
      <c r="L377" s="87"/>
      <c r="M377" s="88"/>
      <c r="N377" s="968"/>
      <c r="O377" s="968"/>
      <c r="P377" s="968"/>
      <c r="Q377" s="968"/>
      <c r="R377" s="89"/>
      <c r="V377" s="88"/>
      <c r="W377" s="88"/>
      <c r="X377" s="88"/>
      <c r="Y377" s="88"/>
      <c r="Z377" s="89"/>
    </row>
    <row r="378" spans="1:26" ht="18.75" customHeight="1" outlineLevel="1">
      <c r="B378" s="972" t="s">
        <v>554</v>
      </c>
      <c r="C378" s="974"/>
      <c r="D378" s="975"/>
      <c r="E378" s="975"/>
      <c r="F378" s="975"/>
      <c r="G378" s="975"/>
      <c r="H378" s="975"/>
      <c r="I378" s="975"/>
      <c r="J378" s="976"/>
    </row>
    <row r="379" spans="1:26" ht="18.75" customHeight="1" outlineLevel="1">
      <c r="B379" s="918"/>
      <c r="C379" s="923"/>
      <c r="D379" s="924"/>
      <c r="E379" s="924"/>
      <c r="F379" s="924"/>
      <c r="G379" s="924"/>
      <c r="H379" s="924"/>
      <c r="I379" s="924"/>
      <c r="J379" s="925"/>
    </row>
    <row r="380" spans="1:26" ht="18.75" customHeight="1" outlineLevel="1">
      <c r="B380" s="973"/>
      <c r="C380" s="977"/>
      <c r="D380" s="978"/>
      <c r="E380" s="978"/>
      <c r="F380" s="978"/>
      <c r="G380" s="978"/>
      <c r="H380" s="978"/>
      <c r="I380" s="978"/>
      <c r="J380" s="979"/>
    </row>
    <row r="381" spans="1:26" ht="18.75" customHeight="1" outlineLevel="1">
      <c r="B381" s="917" t="s">
        <v>555</v>
      </c>
      <c r="C381" s="920"/>
      <c r="D381" s="921"/>
      <c r="E381" s="921"/>
      <c r="F381" s="921"/>
      <c r="G381" s="921"/>
      <c r="H381" s="921"/>
      <c r="I381" s="921"/>
      <c r="J381" s="922"/>
    </row>
    <row r="382" spans="1:26" ht="18.75" customHeight="1" outlineLevel="1">
      <c r="B382" s="918"/>
      <c r="C382" s="923"/>
      <c r="D382" s="924"/>
      <c r="E382" s="924"/>
      <c r="F382" s="924"/>
      <c r="G382" s="924"/>
      <c r="H382" s="924"/>
      <c r="I382" s="924"/>
      <c r="J382" s="925"/>
    </row>
    <row r="383" spans="1:26" ht="18.75" customHeight="1" outlineLevel="1" thickBot="1">
      <c r="B383" s="919"/>
      <c r="C383" s="926"/>
      <c r="D383" s="927"/>
      <c r="E383" s="927"/>
      <c r="F383" s="927"/>
      <c r="G383" s="927"/>
      <c r="H383" s="927"/>
      <c r="I383" s="927"/>
      <c r="J383" s="928"/>
    </row>
    <row r="384" spans="1:26" ht="18.75" customHeight="1" outlineLevel="1" thickBot="1">
      <c r="B384" s="100"/>
      <c r="C384" s="101"/>
      <c r="D384" s="101"/>
      <c r="E384" s="101"/>
      <c r="F384" s="101"/>
      <c r="G384" s="101"/>
      <c r="H384" s="101"/>
      <c r="I384" s="101"/>
      <c r="J384" s="101"/>
    </row>
    <row r="385" spans="2:10" ht="18.75" customHeight="1" outlineLevel="1">
      <c r="B385" s="102" t="s">
        <v>556</v>
      </c>
      <c r="C385" s="103"/>
      <c r="D385" s="103"/>
      <c r="E385" s="103"/>
      <c r="F385" s="104"/>
      <c r="G385" s="104"/>
      <c r="H385" s="104"/>
      <c r="I385" s="104"/>
      <c r="J385" s="105"/>
    </row>
    <row r="386" spans="2:10" ht="18.75" customHeight="1" outlineLevel="1">
      <c r="B386" s="876"/>
      <c r="C386" s="877"/>
      <c r="D386" s="877"/>
      <c r="E386" s="877"/>
      <c r="F386" s="877"/>
      <c r="G386" s="877"/>
      <c r="H386" s="877"/>
      <c r="I386" s="877"/>
      <c r="J386" s="878"/>
    </row>
    <row r="387" spans="2:10" ht="12" customHeight="1" outlineLevel="1" thickBot="1">
      <c r="B387" s="217"/>
      <c r="C387" s="106"/>
      <c r="D387" s="106"/>
      <c r="E387" s="106"/>
      <c r="F387" s="106"/>
      <c r="G387" s="106"/>
      <c r="H387" s="106"/>
      <c r="I387" s="106"/>
      <c r="J387" s="107"/>
    </row>
    <row r="390" spans="2:10" ht="33" customHeight="1">
      <c r="B390" s="108" t="s">
        <v>539</v>
      </c>
      <c r="C390" s="882">
        <f>個票ｰ2003!B164</f>
        <v>0</v>
      </c>
      <c r="D390" s="883"/>
      <c r="E390" s="883"/>
      <c r="F390" s="884"/>
      <c r="G390" s="109" t="s">
        <v>540</v>
      </c>
      <c r="H390" s="879">
        <v>20</v>
      </c>
      <c r="I390" s="880"/>
      <c r="J390" s="881"/>
    </row>
    <row r="391" spans="2:10" ht="30" customHeight="1" outlineLevel="1">
      <c r="B391" s="221" t="s">
        <v>541</v>
      </c>
      <c r="C391" s="885">
        <f>個票ｰ2003!U164</f>
        <v>0</v>
      </c>
      <c r="D391" s="886"/>
      <c r="E391" s="886"/>
      <c r="F391" s="886"/>
      <c r="G391" s="886"/>
      <c r="H391" s="886"/>
      <c r="I391" s="886"/>
      <c r="J391" s="887"/>
    </row>
    <row r="392" spans="2:10" ht="30" customHeight="1" outlineLevel="1">
      <c r="B392" s="218" t="s">
        <v>543</v>
      </c>
      <c r="C392" s="945">
        <f>個票ｰ2003!S164</f>
        <v>0</v>
      </c>
      <c r="D392" s="946"/>
      <c r="E392" s="946"/>
      <c r="F392" s="946"/>
      <c r="G392" s="946"/>
      <c r="H392" s="946"/>
      <c r="I392" s="946"/>
      <c r="J392" s="947"/>
    </row>
    <row r="393" spans="2:10" ht="30" customHeight="1" outlineLevel="1">
      <c r="B393" s="219" t="s">
        <v>544</v>
      </c>
      <c r="C393" s="929"/>
      <c r="D393" s="929"/>
      <c r="E393" s="929"/>
      <c r="F393" s="929"/>
      <c r="G393" s="929"/>
      <c r="H393" s="930"/>
      <c r="I393" s="930"/>
      <c r="J393" s="931"/>
    </row>
    <row r="394" spans="2:10" ht="14.25" customHeight="1" outlineLevel="1">
      <c r="B394" s="948" t="s">
        <v>557</v>
      </c>
      <c r="C394" s="911" t="s">
        <v>546</v>
      </c>
      <c r="D394" s="911"/>
      <c r="E394" s="911"/>
      <c r="F394" s="911" t="s">
        <v>547</v>
      </c>
      <c r="G394" s="911"/>
      <c r="H394" s="912"/>
      <c r="I394" s="912"/>
      <c r="J394" s="913"/>
    </row>
    <row r="395" spans="2:10" ht="34.5" customHeight="1" outlineLevel="1">
      <c r="B395" s="948"/>
      <c r="C395" s="74"/>
      <c r="D395" s="201" t="s">
        <v>310</v>
      </c>
      <c r="E395" s="74"/>
      <c r="F395" s="914"/>
      <c r="G395" s="914"/>
      <c r="H395" s="915"/>
      <c r="I395" s="915"/>
      <c r="J395" s="916"/>
    </row>
    <row r="396" spans="2:10" ht="34.5" customHeight="1" outlineLevel="1">
      <c r="B396" s="948"/>
      <c r="C396" s="74"/>
      <c r="D396" s="93" t="s">
        <v>310</v>
      </c>
      <c r="E396" s="74"/>
      <c r="F396" s="903"/>
      <c r="G396" s="903"/>
      <c r="H396" s="904"/>
      <c r="I396" s="904"/>
      <c r="J396" s="905"/>
    </row>
    <row r="397" spans="2:10" ht="34.5" customHeight="1" outlineLevel="1">
      <c r="B397" s="948"/>
      <c r="C397" s="74"/>
      <c r="D397" s="93" t="s">
        <v>310</v>
      </c>
      <c r="E397" s="74"/>
      <c r="F397" s="903"/>
      <c r="G397" s="903"/>
      <c r="H397" s="904"/>
      <c r="I397" s="904"/>
      <c r="J397" s="905"/>
    </row>
    <row r="398" spans="2:10" ht="34.5" customHeight="1" outlineLevel="1">
      <c r="B398" s="948"/>
      <c r="C398" s="74"/>
      <c r="D398" s="93" t="s">
        <v>310</v>
      </c>
      <c r="E398" s="74"/>
      <c r="F398" s="903"/>
      <c r="G398" s="903"/>
      <c r="H398" s="904"/>
      <c r="I398" s="904"/>
      <c r="J398" s="905"/>
    </row>
    <row r="399" spans="2:10" ht="34.5" customHeight="1" outlineLevel="1">
      <c r="B399" s="948"/>
      <c r="C399" s="74"/>
      <c r="D399" s="94" t="s">
        <v>310</v>
      </c>
      <c r="E399" s="74"/>
      <c r="F399" s="941"/>
      <c r="G399" s="942"/>
      <c r="H399" s="943"/>
      <c r="I399" s="943"/>
      <c r="J399" s="944"/>
    </row>
    <row r="400" spans="2:10" ht="15" customHeight="1" outlineLevel="1">
      <c r="B400" s="909" t="s">
        <v>548</v>
      </c>
      <c r="C400" s="911" t="s">
        <v>546</v>
      </c>
      <c r="D400" s="911"/>
      <c r="E400" s="911"/>
      <c r="F400" s="911" t="s">
        <v>549</v>
      </c>
      <c r="G400" s="911"/>
      <c r="H400" s="912"/>
      <c r="I400" s="912"/>
      <c r="J400" s="913"/>
    </row>
    <row r="401" spans="1:26" ht="31.5" customHeight="1" outlineLevel="1">
      <c r="B401" s="889"/>
      <c r="C401" s="75"/>
      <c r="D401" s="95" t="s">
        <v>550</v>
      </c>
      <c r="E401" s="76"/>
      <c r="F401" s="914"/>
      <c r="G401" s="914"/>
      <c r="H401" s="915"/>
      <c r="I401" s="915"/>
      <c r="J401" s="916"/>
    </row>
    <row r="402" spans="1:26" ht="31.5" customHeight="1" outlineLevel="1">
      <c r="B402" s="889"/>
      <c r="C402" s="77"/>
      <c r="D402" s="96" t="s">
        <v>550</v>
      </c>
      <c r="E402" s="78"/>
      <c r="F402" s="903"/>
      <c r="G402" s="903"/>
      <c r="H402" s="904"/>
      <c r="I402" s="904"/>
      <c r="J402" s="905"/>
    </row>
    <row r="403" spans="1:26" ht="31.5" customHeight="1" outlineLevel="1">
      <c r="B403" s="889"/>
      <c r="C403" s="77"/>
      <c r="D403" s="96" t="s">
        <v>550</v>
      </c>
      <c r="E403" s="78"/>
      <c r="F403" s="903"/>
      <c r="G403" s="903"/>
      <c r="H403" s="904"/>
      <c r="I403" s="904"/>
      <c r="J403" s="905"/>
    </row>
    <row r="404" spans="1:26" ht="31.5" customHeight="1" outlineLevel="1">
      <c r="B404" s="889"/>
      <c r="C404" s="77"/>
      <c r="D404" s="96" t="s">
        <v>550</v>
      </c>
      <c r="E404" s="78"/>
      <c r="F404" s="903"/>
      <c r="G404" s="903"/>
      <c r="H404" s="904"/>
      <c r="I404" s="904"/>
      <c r="J404" s="905"/>
    </row>
    <row r="405" spans="1:26" ht="31.5" customHeight="1" outlineLevel="1">
      <c r="B405" s="910"/>
      <c r="C405" s="79"/>
      <c r="D405" s="97" t="s">
        <v>550</v>
      </c>
      <c r="E405" s="80"/>
      <c r="F405" s="938"/>
      <c r="G405" s="938"/>
      <c r="H405" s="939"/>
      <c r="I405" s="939"/>
      <c r="J405" s="940"/>
    </row>
    <row r="406" spans="1:26" ht="15" customHeight="1" outlineLevel="1">
      <c r="B406" s="888" t="s">
        <v>551</v>
      </c>
      <c r="C406" s="891" t="s">
        <v>552</v>
      </c>
      <c r="D406" s="892"/>
      <c r="E406" s="893"/>
      <c r="F406" s="894" t="s">
        <v>553</v>
      </c>
      <c r="G406" s="895"/>
      <c r="H406" s="895"/>
      <c r="I406" s="895"/>
      <c r="J406" s="896"/>
    </row>
    <row r="407" spans="1:26" ht="30" customHeight="1" outlineLevel="1">
      <c r="B407" s="889"/>
      <c r="C407" s="77"/>
      <c r="D407" s="96" t="s">
        <v>550</v>
      </c>
      <c r="E407" s="74"/>
      <c r="F407" s="900"/>
      <c r="G407" s="900"/>
      <c r="H407" s="901"/>
      <c r="I407" s="901"/>
      <c r="J407" s="902"/>
    </row>
    <row r="408" spans="1:26" ht="30" customHeight="1" outlineLevel="1">
      <c r="B408" s="889"/>
      <c r="C408" s="77"/>
      <c r="D408" s="96" t="s">
        <v>550</v>
      </c>
      <c r="E408" s="74"/>
      <c r="F408" s="903"/>
      <c r="G408" s="903"/>
      <c r="H408" s="904"/>
      <c r="I408" s="904"/>
      <c r="J408" s="905"/>
    </row>
    <row r="409" spans="1:26" ht="30" customHeight="1" outlineLevel="1">
      <c r="B409" s="889"/>
      <c r="C409" s="77"/>
      <c r="D409" s="96" t="s">
        <v>550</v>
      </c>
      <c r="E409" s="74"/>
      <c r="F409" s="903"/>
      <c r="G409" s="903"/>
      <c r="H409" s="904"/>
      <c r="I409" s="904"/>
      <c r="J409" s="905"/>
    </row>
    <row r="410" spans="1:26" ht="30" customHeight="1" outlineLevel="1" thickBot="1">
      <c r="B410" s="890"/>
      <c r="C410" s="81"/>
      <c r="D410" s="98" t="s">
        <v>550</v>
      </c>
      <c r="E410" s="82"/>
      <c r="F410" s="906"/>
      <c r="G410" s="906"/>
      <c r="H410" s="907"/>
      <c r="I410" s="907"/>
      <c r="J410" s="908"/>
    </row>
    <row r="411" spans="1:26" s="90" customFormat="1" ht="18.75" customHeight="1" outlineLevel="1" thickBot="1">
      <c r="A411" s="86"/>
      <c r="B411" s="99"/>
      <c r="C411" s="86"/>
      <c r="D411" s="86"/>
      <c r="E411" s="86"/>
      <c r="F411" s="86"/>
      <c r="G411" s="87"/>
      <c r="H411" s="87"/>
      <c r="I411" s="87"/>
      <c r="J411" s="87"/>
      <c r="K411" s="87"/>
      <c r="L411" s="87"/>
      <c r="M411" s="88"/>
      <c r="N411" s="968"/>
      <c r="O411" s="968"/>
      <c r="P411" s="968"/>
      <c r="Q411" s="968"/>
      <c r="R411" s="89"/>
      <c r="V411" s="88"/>
      <c r="W411" s="88"/>
      <c r="X411" s="88"/>
      <c r="Y411" s="88"/>
      <c r="Z411" s="89"/>
    </row>
    <row r="412" spans="1:26" ht="18.75" customHeight="1" outlineLevel="1">
      <c r="B412" s="972" t="s">
        <v>554</v>
      </c>
      <c r="C412" s="974"/>
      <c r="D412" s="975"/>
      <c r="E412" s="975"/>
      <c r="F412" s="975"/>
      <c r="G412" s="975"/>
      <c r="H412" s="975"/>
      <c r="I412" s="975"/>
      <c r="J412" s="976"/>
    </row>
    <row r="413" spans="1:26" ht="18.75" customHeight="1" outlineLevel="1">
      <c r="B413" s="918"/>
      <c r="C413" s="923"/>
      <c r="D413" s="924"/>
      <c r="E413" s="924"/>
      <c r="F413" s="924"/>
      <c r="G413" s="924"/>
      <c r="H413" s="924"/>
      <c r="I413" s="924"/>
      <c r="J413" s="925"/>
    </row>
    <row r="414" spans="1:26" ht="18.75" customHeight="1" outlineLevel="1">
      <c r="B414" s="973"/>
      <c r="C414" s="977"/>
      <c r="D414" s="978"/>
      <c r="E414" s="978"/>
      <c r="F414" s="978"/>
      <c r="G414" s="978"/>
      <c r="H414" s="978"/>
      <c r="I414" s="978"/>
      <c r="J414" s="979"/>
    </row>
    <row r="415" spans="1:26" ht="18.75" customHeight="1" outlineLevel="1">
      <c r="B415" s="917" t="s">
        <v>555</v>
      </c>
      <c r="C415" s="920"/>
      <c r="D415" s="921"/>
      <c r="E415" s="921"/>
      <c r="F415" s="921"/>
      <c r="G415" s="921"/>
      <c r="H415" s="921"/>
      <c r="I415" s="921"/>
      <c r="J415" s="922"/>
    </row>
    <row r="416" spans="1:26" ht="18.75" customHeight="1" outlineLevel="1">
      <c r="B416" s="918"/>
      <c r="C416" s="923"/>
      <c r="D416" s="924"/>
      <c r="E416" s="924"/>
      <c r="F416" s="924"/>
      <c r="G416" s="924"/>
      <c r="H416" s="924"/>
      <c r="I416" s="924"/>
      <c r="J416" s="925"/>
    </row>
    <row r="417" spans="2:10" ht="18.75" customHeight="1" outlineLevel="1" thickBot="1">
      <c r="B417" s="919"/>
      <c r="C417" s="926"/>
      <c r="D417" s="927"/>
      <c r="E417" s="927"/>
      <c r="F417" s="927"/>
      <c r="G417" s="927"/>
      <c r="H417" s="927"/>
      <c r="I417" s="927"/>
      <c r="J417" s="928"/>
    </row>
    <row r="418" spans="2:10" ht="18.75" customHeight="1" outlineLevel="1" thickBot="1">
      <c r="B418" s="100"/>
      <c r="C418" s="101"/>
      <c r="D418" s="101"/>
      <c r="E418" s="101"/>
      <c r="F418" s="101"/>
      <c r="G418" s="101"/>
      <c r="H418" s="101"/>
      <c r="I418" s="101"/>
      <c r="J418" s="101"/>
    </row>
    <row r="419" spans="2:10" ht="18.75" customHeight="1" outlineLevel="1">
      <c r="B419" s="102" t="s">
        <v>556</v>
      </c>
      <c r="C419" s="103"/>
      <c r="D419" s="103"/>
      <c r="E419" s="103"/>
      <c r="F419" s="104"/>
      <c r="G419" s="104"/>
      <c r="H419" s="104"/>
      <c r="I419" s="104"/>
      <c r="J419" s="105"/>
    </row>
    <row r="420" spans="2:10" ht="18.75" customHeight="1" outlineLevel="1">
      <c r="B420" s="876"/>
      <c r="C420" s="877"/>
      <c r="D420" s="877"/>
      <c r="E420" s="877"/>
      <c r="F420" s="877"/>
      <c r="G420" s="877"/>
      <c r="H420" s="877"/>
      <c r="I420" s="877"/>
      <c r="J420" s="878"/>
    </row>
    <row r="421" spans="2:10" ht="12" customHeight="1" outlineLevel="1" thickBot="1">
      <c r="B421" s="217"/>
      <c r="C421" s="106"/>
      <c r="D421" s="106"/>
      <c r="E421" s="106"/>
      <c r="F421" s="106"/>
      <c r="G421" s="106"/>
      <c r="H421" s="106"/>
      <c r="I421" s="106"/>
      <c r="J421" s="107"/>
    </row>
  </sheetData>
  <sheetProtection formatRows="0" selectLockedCells="1"/>
  <mergeCells count="415">
    <mergeCell ref="J2:L2"/>
    <mergeCell ref="N2:Q2"/>
    <mergeCell ref="B3:B4"/>
    <mergeCell ref="C3:F4"/>
    <mergeCell ref="H3:J3"/>
    <mergeCell ref="H4:J4"/>
    <mergeCell ref="C9:F9"/>
    <mergeCell ref="H9:J9"/>
    <mergeCell ref="C10:J10"/>
    <mergeCell ref="C11:J11"/>
    <mergeCell ref="C12:J12"/>
    <mergeCell ref="B13:B18"/>
    <mergeCell ref="C13:E13"/>
    <mergeCell ref="F13:J13"/>
    <mergeCell ref="F14:J14"/>
    <mergeCell ref="F15:J15"/>
    <mergeCell ref="F16:J16"/>
    <mergeCell ref="F17:J17"/>
    <mergeCell ref="F18:J18"/>
    <mergeCell ref="B19:B24"/>
    <mergeCell ref="C19:E19"/>
    <mergeCell ref="F19:J19"/>
    <mergeCell ref="F20:J20"/>
    <mergeCell ref="F21:J21"/>
    <mergeCell ref="F22:J22"/>
    <mergeCell ref="F23:J23"/>
    <mergeCell ref="N30:Q30"/>
    <mergeCell ref="B31:B33"/>
    <mergeCell ref="C31:J33"/>
    <mergeCell ref="B34:B36"/>
    <mergeCell ref="C34:J36"/>
    <mergeCell ref="B39:J39"/>
    <mergeCell ref="F24:J24"/>
    <mergeCell ref="B25:B29"/>
    <mergeCell ref="C25:E25"/>
    <mergeCell ref="F25:J25"/>
    <mergeCell ref="F26:J26"/>
    <mergeCell ref="F27:J27"/>
    <mergeCell ref="F28:J28"/>
    <mergeCell ref="F29:J29"/>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26:B131"/>
    <mergeCell ref="C126:E126"/>
    <mergeCell ref="F126:J126"/>
    <mergeCell ref="F127:J127"/>
    <mergeCell ref="F128:J128"/>
    <mergeCell ref="F129:J129"/>
    <mergeCell ref="F130:J130"/>
    <mergeCell ref="N137:Q137"/>
    <mergeCell ref="B138:B140"/>
    <mergeCell ref="C138:J140"/>
    <mergeCell ref="B141:B143"/>
    <mergeCell ref="C141:J143"/>
    <mergeCell ref="B146:J146"/>
    <mergeCell ref="F131:J131"/>
    <mergeCell ref="B132:B136"/>
    <mergeCell ref="C132:E132"/>
    <mergeCell ref="F132:J132"/>
    <mergeCell ref="F133:J133"/>
    <mergeCell ref="F134:J134"/>
    <mergeCell ref="F135:J135"/>
    <mergeCell ref="F136:J136"/>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N171:Q171"/>
    <mergeCell ref="B172:B174"/>
    <mergeCell ref="C172:J174"/>
    <mergeCell ref="B175:B177"/>
    <mergeCell ref="C175:J177"/>
    <mergeCell ref="B180:J180"/>
    <mergeCell ref="F165:J165"/>
    <mergeCell ref="B166:B170"/>
    <mergeCell ref="C166:E166"/>
    <mergeCell ref="F166:J166"/>
    <mergeCell ref="F167:J167"/>
    <mergeCell ref="F168:J168"/>
    <mergeCell ref="F169:J169"/>
    <mergeCell ref="F170:J170"/>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N205:Q205"/>
    <mergeCell ref="B206:B208"/>
    <mergeCell ref="C206:J208"/>
    <mergeCell ref="B209:B211"/>
    <mergeCell ref="C209:J211"/>
    <mergeCell ref="B214:J214"/>
    <mergeCell ref="F199:J199"/>
    <mergeCell ref="B200:B204"/>
    <mergeCell ref="C200:E200"/>
    <mergeCell ref="F200:J200"/>
    <mergeCell ref="F201:J201"/>
    <mergeCell ref="F202:J202"/>
    <mergeCell ref="F203:J203"/>
    <mergeCell ref="F204:J204"/>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29:B234"/>
    <mergeCell ref="C229:E229"/>
    <mergeCell ref="F229:J229"/>
    <mergeCell ref="F230:J230"/>
    <mergeCell ref="F231:J231"/>
    <mergeCell ref="F232:J232"/>
    <mergeCell ref="F233:J233"/>
    <mergeCell ref="N240:Q240"/>
    <mergeCell ref="B241:B243"/>
    <mergeCell ref="C241:J243"/>
    <mergeCell ref="B244:B246"/>
    <mergeCell ref="C244:J246"/>
    <mergeCell ref="B249:J249"/>
    <mergeCell ref="F234:J234"/>
    <mergeCell ref="B235:B239"/>
    <mergeCell ref="C235:E235"/>
    <mergeCell ref="F235:J235"/>
    <mergeCell ref="F236:J236"/>
    <mergeCell ref="F237:J237"/>
    <mergeCell ref="F238:J238"/>
    <mergeCell ref="F239:J239"/>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63:B268"/>
    <mergeCell ref="C263:E263"/>
    <mergeCell ref="F263:J263"/>
    <mergeCell ref="F264:J264"/>
    <mergeCell ref="F265:J265"/>
    <mergeCell ref="F266:J266"/>
    <mergeCell ref="F267:J267"/>
    <mergeCell ref="N274:Q274"/>
    <mergeCell ref="B275:B277"/>
    <mergeCell ref="C275:J277"/>
    <mergeCell ref="B278:B280"/>
    <mergeCell ref="C278:J280"/>
    <mergeCell ref="B283:J283"/>
    <mergeCell ref="F268:J268"/>
    <mergeCell ref="B269:B273"/>
    <mergeCell ref="C269:E269"/>
    <mergeCell ref="F269:J269"/>
    <mergeCell ref="F270:J270"/>
    <mergeCell ref="F271:J271"/>
    <mergeCell ref="F272:J272"/>
    <mergeCell ref="F273:J273"/>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297:B302"/>
    <mergeCell ref="C297:E297"/>
    <mergeCell ref="F297:J297"/>
    <mergeCell ref="F298:J298"/>
    <mergeCell ref="F299:J299"/>
    <mergeCell ref="F300:J300"/>
    <mergeCell ref="F301:J301"/>
    <mergeCell ref="N308:Q308"/>
    <mergeCell ref="B309:B311"/>
    <mergeCell ref="C309:J311"/>
    <mergeCell ref="B312:B314"/>
    <mergeCell ref="C312:J314"/>
    <mergeCell ref="B317:J317"/>
    <mergeCell ref="F302:J302"/>
    <mergeCell ref="B303:B307"/>
    <mergeCell ref="C303:E303"/>
    <mergeCell ref="F303:J303"/>
    <mergeCell ref="F304:J304"/>
    <mergeCell ref="F305:J305"/>
    <mergeCell ref="F306:J306"/>
    <mergeCell ref="F307:J307"/>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32:B337"/>
    <mergeCell ref="C332:E332"/>
    <mergeCell ref="F332:J332"/>
    <mergeCell ref="F333:J333"/>
    <mergeCell ref="F334:J334"/>
    <mergeCell ref="F335:J335"/>
    <mergeCell ref="F336:J336"/>
    <mergeCell ref="N343:Q343"/>
    <mergeCell ref="B344:B346"/>
    <mergeCell ref="C344:J346"/>
    <mergeCell ref="B347:B349"/>
    <mergeCell ref="C347:J349"/>
    <mergeCell ref="B352:J352"/>
    <mergeCell ref="F337:J337"/>
    <mergeCell ref="B338:B342"/>
    <mergeCell ref="C338:E338"/>
    <mergeCell ref="F338:J338"/>
    <mergeCell ref="F339:J339"/>
    <mergeCell ref="F340:J340"/>
    <mergeCell ref="F341:J341"/>
    <mergeCell ref="F342:J342"/>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66:B371"/>
    <mergeCell ref="C366:E366"/>
    <mergeCell ref="F366:J366"/>
    <mergeCell ref="F367:J367"/>
    <mergeCell ref="F368:J368"/>
    <mergeCell ref="F369:J369"/>
    <mergeCell ref="F370:J370"/>
    <mergeCell ref="N377:Q377"/>
    <mergeCell ref="B378:B380"/>
    <mergeCell ref="C378:J380"/>
    <mergeCell ref="B381:B383"/>
    <mergeCell ref="C381:J383"/>
    <mergeCell ref="B386:J386"/>
    <mergeCell ref="F371:J371"/>
    <mergeCell ref="B372:B376"/>
    <mergeCell ref="C372:E372"/>
    <mergeCell ref="F372:J372"/>
    <mergeCell ref="F373:J373"/>
    <mergeCell ref="F374:J374"/>
    <mergeCell ref="F375:J375"/>
    <mergeCell ref="F376:J376"/>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00:B405"/>
    <mergeCell ref="C400:E400"/>
    <mergeCell ref="F400:J400"/>
    <mergeCell ref="F401:J401"/>
    <mergeCell ref="F402:J402"/>
    <mergeCell ref="F403:J403"/>
    <mergeCell ref="F404:J404"/>
    <mergeCell ref="N411:Q411"/>
    <mergeCell ref="B412:B414"/>
    <mergeCell ref="C412:J414"/>
    <mergeCell ref="B415:B417"/>
    <mergeCell ref="C415:J417"/>
    <mergeCell ref="B420:J420"/>
    <mergeCell ref="F405:J405"/>
    <mergeCell ref="B406:B410"/>
    <mergeCell ref="C406:E406"/>
    <mergeCell ref="F406:J406"/>
    <mergeCell ref="F407:J407"/>
    <mergeCell ref="F408:J408"/>
    <mergeCell ref="F409:J409"/>
    <mergeCell ref="F410:J410"/>
  </mergeCells>
  <phoneticPr fontId="16"/>
  <conditionalFormatting sqref="C3:J4 C9:F9 C43:F43 C81:F81 C116:F116 C150:F150 C184:F184 C219:F219 C253:F253 C287:F287 C322:F322 C356:F356 C390:F390">
    <cfRule type="cellIs" dxfId="46" priority="1" operator="equal">
      <formula>0</formula>
    </cfRule>
  </conditionalFormatting>
  <dataValidations count="6">
    <dataValidation allowBlank="1" showInputMessage="1" showErrorMessage="1" prompt="これまでの講師歴について、所属だけでなく「担当分野」まで記載。" sqref="F54:J58 F92:J96 F127:J131" xr:uid="{6EEFED13-2ADA-4DF8-B631-C4B533509D94}"/>
    <dataValidation allowBlank="1" showInputMessage="1" showErrorMessage="1" prompt="直近の職歴について、所属だけではなく「担当分野」も記載。" sqref="F26:J29 F60:J63 F98:J101 F133:J136" xr:uid="{A467D1A4-554A-4D35-955A-B723348FFF0C}"/>
    <dataValidation allowBlank="1" showInputMessage="1" showErrorMessage="1" prompt="当該教育訓練の内容に関係する実務経験を具体的に記載。" sqref="F14:J18 F20:J24 F48:J52 F86:J90 F121:J125" xr:uid="{C0B56112-DD68-4B9C-A895-7EBD3D943867}"/>
    <dataValidation type="list" allowBlank="1" showInputMessage="1" showErrorMessage="1" sqref="C323:J323 C254:J254 C357:J357 C117:J117 C151:J151 C391:J391 C82:J82 C220:J220 C288:J288 C185:J185" xr:uid="{8BDE7C0A-571B-475E-8945-F129257CF6A8}">
      <formula1>"主担当講師,担当講師"</formula1>
    </dataValidation>
    <dataValidation type="list" allowBlank="1" showInputMessage="1" showErrorMessage="1" sqref="C11:J11 C45:J45 C83:J83 C118:J118 C152:J152 C186:J186 C221:J221 C255:J255 C289:J289 C324:J324 C358:J358 C392:J392" xr:uid="{F02AF7BA-1ACB-48DE-B6CC-F61DEE7414FB}">
      <formula1>"直接雇用（常勤）,直接雇用（非常勤）,委託・派遣等"</formula1>
    </dataValidation>
    <dataValidation type="list" allowBlank="1" showInputMessage="1" showErrorMessage="1" sqref="B39:J39 B73:J73 B111:J111 B146:J146 B180:J180 B214:J214 B249:J249 B283:J283 B317:J317 B352:J352 B386:J386 B420:J420" xr:uid="{A4ADE8F7-528B-41CC-8145-DDC82F4176B2}">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2A8B2-D4BC-4BB1-B06A-F84441793C53}">
  <sheetPr>
    <pageSetUpPr fitToPage="1"/>
  </sheetPr>
  <dimension ref="A1:EB274"/>
  <sheetViews>
    <sheetView showGridLines="0" view="pageBreakPreview" zoomScale="70" zoomScaleNormal="100" zoomScaleSheetLayoutView="70" workbookViewId="0">
      <selection activeCell="C5" sqref="C5:I5"/>
    </sheetView>
  </sheetViews>
  <sheetFormatPr defaultColWidth="9" defaultRowHeight="12" outlineLevelRow="1"/>
  <cols>
    <col min="1" max="3" width="6.625" style="39" customWidth="1"/>
    <col min="4" max="4" width="7.125" style="39" customWidth="1"/>
    <col min="5" max="11" width="6.625" style="39" customWidth="1"/>
    <col min="12" max="16" width="6.625" style="1" customWidth="1"/>
    <col min="17" max="17" width="7.375" style="1" customWidth="1"/>
    <col min="18" max="18" width="8" style="39" customWidth="1"/>
    <col min="19" max="20" width="9.125" style="39" customWidth="1"/>
    <col min="21" max="21" width="26.5" style="39" customWidth="1"/>
    <col min="22" max="23" width="3.125" style="39" customWidth="1"/>
    <col min="24" max="26" width="9" style="39"/>
    <col min="27" max="29" width="9.875" style="39" customWidth="1"/>
    <col min="30" max="48" width="9" style="39"/>
    <col min="49" max="49" width="9" style="39" customWidth="1"/>
    <col min="50" max="16384" width="9" style="39"/>
  </cols>
  <sheetData>
    <row r="1" spans="1:33" ht="6.75" customHeight="1">
      <c r="A1" s="115"/>
      <c r="B1" s="41"/>
      <c r="C1" s="42"/>
      <c r="D1" s="43"/>
      <c r="L1" s="45"/>
      <c r="M1" s="45"/>
      <c r="N1" s="45"/>
      <c r="O1" s="45"/>
      <c r="P1" s="45"/>
      <c r="Q1" s="45"/>
      <c r="R1" s="45"/>
      <c r="AE1" s="124" t="s">
        <v>313</v>
      </c>
      <c r="AF1" s="125" t="s">
        <v>314</v>
      </c>
      <c r="AG1" s="124"/>
    </row>
    <row r="2" spans="1:33" ht="24" customHeight="1">
      <c r="A2" s="515" t="s">
        <v>624</v>
      </c>
      <c r="B2" s="515"/>
      <c r="C2" s="515"/>
      <c r="D2" s="515"/>
      <c r="E2" s="515"/>
      <c r="F2" s="515"/>
      <c r="G2" s="515"/>
      <c r="H2" s="515"/>
      <c r="I2" s="515"/>
      <c r="J2" s="515"/>
      <c r="K2" s="515"/>
      <c r="L2" s="515"/>
      <c r="M2" s="515"/>
      <c r="N2" s="515"/>
      <c r="O2" s="515"/>
      <c r="P2" s="515"/>
      <c r="Q2" s="515"/>
      <c r="R2" s="515"/>
      <c r="AE2" s="124" t="s">
        <v>65</v>
      </c>
      <c r="AF2" s="125" t="s">
        <v>315</v>
      </c>
      <c r="AG2" s="124"/>
    </row>
    <row r="3" spans="1:33" ht="8.25" customHeight="1">
      <c r="A3" s="213"/>
      <c r="B3" s="213"/>
      <c r="C3" s="213"/>
      <c r="D3" s="213"/>
      <c r="E3" s="213"/>
      <c r="F3" s="213"/>
      <c r="G3" s="213"/>
      <c r="H3" s="213"/>
      <c r="I3" s="213"/>
      <c r="J3" s="213"/>
      <c r="K3" s="213"/>
      <c r="L3" s="213"/>
      <c r="M3" s="213"/>
      <c r="N3" s="213"/>
      <c r="O3" s="213"/>
      <c r="P3" s="213"/>
      <c r="Q3" s="213"/>
      <c r="R3" s="213"/>
      <c r="AE3" s="124" t="s">
        <v>316</v>
      </c>
      <c r="AF3" s="125"/>
      <c r="AG3" s="124"/>
    </row>
    <row r="4" spans="1:33" ht="44.25" customHeight="1">
      <c r="A4" s="516" t="s">
        <v>317</v>
      </c>
      <c r="B4" s="516"/>
      <c r="C4" s="517"/>
      <c r="D4" s="517"/>
      <c r="E4" s="517"/>
      <c r="F4" s="517"/>
      <c r="G4" s="517"/>
      <c r="H4" s="517"/>
      <c r="I4" s="517"/>
      <c r="J4" s="517"/>
      <c r="K4" s="517"/>
      <c r="L4" s="517"/>
      <c r="M4" s="517"/>
      <c r="N4" s="260" t="s">
        <v>318</v>
      </c>
      <c r="O4" s="260"/>
      <c r="P4" s="518">
        <v>2004</v>
      </c>
      <c r="Q4" s="518"/>
      <c r="R4" s="518"/>
    </row>
    <row r="5" spans="1:33" ht="36.75" customHeight="1">
      <c r="A5" s="522" t="s">
        <v>606</v>
      </c>
      <c r="B5" s="523"/>
      <c r="C5" s="519"/>
      <c r="D5" s="520"/>
      <c r="E5" s="520"/>
      <c r="F5" s="520"/>
      <c r="G5" s="520"/>
      <c r="H5" s="520"/>
      <c r="I5" s="521"/>
      <c r="L5"/>
      <c r="M5"/>
      <c r="N5"/>
      <c r="O5"/>
      <c r="P5"/>
      <c r="Q5"/>
      <c r="R5"/>
    </row>
    <row r="6" spans="1:33" ht="9" customHeight="1">
      <c r="R6" s="1"/>
    </row>
    <row r="7" spans="1:33" s="2" customFormat="1">
      <c r="A7" s="455" t="s">
        <v>607</v>
      </c>
      <c r="B7" s="455"/>
      <c r="C7" s="455"/>
      <c r="D7" s="456"/>
      <c r="E7" s="457"/>
      <c r="F7" s="457"/>
      <c r="G7" s="457"/>
      <c r="H7" s="457"/>
      <c r="I7" s="457"/>
      <c r="J7" s="457"/>
      <c r="K7" s="457"/>
      <c r="L7" s="457"/>
      <c r="M7" s="457"/>
      <c r="N7" s="457"/>
      <c r="O7" s="457"/>
      <c r="P7" s="457"/>
      <c r="Q7" s="457"/>
      <c r="R7" s="457"/>
      <c r="S7" s="39"/>
    </row>
    <row r="8" spans="1:33" s="2" customFormat="1">
      <c r="A8" s="455"/>
      <c r="B8" s="455"/>
      <c r="C8" s="455"/>
      <c r="D8" s="457"/>
      <c r="E8" s="457"/>
      <c r="F8" s="457"/>
      <c r="G8" s="457"/>
      <c r="H8" s="457"/>
      <c r="I8" s="457"/>
      <c r="J8" s="457"/>
      <c r="K8" s="457"/>
      <c r="L8" s="457"/>
      <c r="M8" s="457"/>
      <c r="N8" s="457"/>
      <c r="O8" s="457"/>
      <c r="P8" s="457"/>
      <c r="Q8" s="457"/>
      <c r="R8" s="457"/>
      <c r="S8" s="39"/>
    </row>
    <row r="9" spans="1:33" s="129" customFormat="1" ht="31.5" customHeight="1">
      <c r="A9" s="463" t="s">
        <v>319</v>
      </c>
      <c r="B9" s="456"/>
      <c r="C9" s="456"/>
      <c r="D9" s="456"/>
      <c r="E9" s="456"/>
      <c r="F9" s="456"/>
      <c r="G9" s="456"/>
      <c r="H9" s="456"/>
      <c r="I9" s="456"/>
      <c r="J9" s="456"/>
      <c r="K9" s="456"/>
      <c r="L9" s="456"/>
      <c r="M9" s="456"/>
      <c r="N9" s="456"/>
      <c r="O9" s="456"/>
      <c r="P9" s="456"/>
      <c r="Q9" s="456"/>
      <c r="R9" s="456"/>
    </row>
    <row r="10" spans="1:33" s="2" customFormat="1" ht="12" customHeight="1">
      <c r="A10" s="458" t="s">
        <v>320</v>
      </c>
      <c r="B10" s="250"/>
      <c r="C10" s="250"/>
      <c r="D10" s="251"/>
      <c r="E10" s="259" t="s">
        <v>321</v>
      </c>
      <c r="F10" s="259"/>
      <c r="G10" s="259"/>
      <c r="H10" s="259"/>
      <c r="I10" s="259"/>
      <c r="J10" s="259"/>
      <c r="K10" s="259"/>
      <c r="L10" s="259"/>
      <c r="M10" s="259"/>
      <c r="N10" s="259"/>
      <c r="O10" s="259"/>
      <c r="P10" s="259"/>
      <c r="Q10" s="259"/>
      <c r="R10" s="259"/>
      <c r="S10" s="39"/>
    </row>
    <row r="11" spans="1:33" s="2" customFormat="1" ht="30" customHeight="1">
      <c r="A11" s="409"/>
      <c r="B11" s="276"/>
      <c r="C11" s="276"/>
      <c r="D11" s="277"/>
      <c r="E11" s="481"/>
      <c r="F11" s="259"/>
      <c r="G11" s="259"/>
      <c r="H11" s="259"/>
      <c r="I11" s="259"/>
      <c r="J11" s="259"/>
      <c r="K11" s="259"/>
      <c r="L11" s="259"/>
      <c r="M11" s="259"/>
      <c r="N11" s="259"/>
      <c r="O11" s="259"/>
      <c r="P11" s="259"/>
      <c r="Q11" s="259"/>
      <c r="R11" s="259"/>
      <c r="S11" s="39"/>
    </row>
    <row r="12" spans="1:33" s="2" customFormat="1" ht="22.5" customHeight="1">
      <c r="A12" s="409"/>
      <c r="B12" s="276"/>
      <c r="C12" s="276"/>
      <c r="D12" s="277"/>
      <c r="E12" s="130"/>
      <c r="F12" s="460" t="s">
        <v>322</v>
      </c>
      <c r="G12" s="461"/>
      <c r="H12" s="461"/>
      <c r="I12" s="461"/>
      <c r="J12" s="461"/>
      <c r="K12" s="461"/>
      <c r="L12" s="461"/>
      <c r="M12" s="461"/>
      <c r="N12" s="461"/>
      <c r="O12" s="461"/>
      <c r="P12" s="461"/>
      <c r="Q12" s="461"/>
      <c r="R12" s="462"/>
      <c r="S12" s="44" t="str">
        <f>IF(COUNTIF(ロール対応表ｰ2004!$D$58:$S$58,F12)=0,"【ERROR正しいロールを選択してください】","")</f>
        <v/>
      </c>
    </row>
    <row r="13" spans="1:33" s="2" customFormat="1" ht="12" customHeight="1">
      <c r="A13" s="409"/>
      <c r="B13" s="276"/>
      <c r="C13" s="276"/>
      <c r="D13" s="277"/>
      <c r="E13" s="482" t="s">
        <v>323</v>
      </c>
      <c r="F13" s="483"/>
      <c r="G13" s="483"/>
      <c r="H13" s="483"/>
      <c r="I13" s="483"/>
      <c r="J13" s="483"/>
      <c r="K13" s="483"/>
      <c r="L13" s="483"/>
      <c r="M13" s="483"/>
      <c r="N13" s="483"/>
      <c r="O13" s="483"/>
      <c r="P13" s="483"/>
      <c r="Q13" s="483"/>
      <c r="R13" s="483"/>
      <c r="S13" s="44"/>
    </row>
    <row r="14" spans="1:33" s="2" customFormat="1" ht="22.5" customHeight="1">
      <c r="A14" s="459"/>
      <c r="B14" s="253"/>
      <c r="C14" s="253"/>
      <c r="D14" s="254"/>
      <c r="E14" s="131"/>
      <c r="F14" s="460" t="s">
        <v>324</v>
      </c>
      <c r="G14" s="461"/>
      <c r="H14" s="461"/>
      <c r="I14" s="461"/>
      <c r="J14" s="461"/>
      <c r="K14" s="461"/>
      <c r="L14" s="461"/>
      <c r="M14" s="461"/>
      <c r="N14" s="461"/>
      <c r="O14" s="461"/>
      <c r="P14" s="461"/>
      <c r="Q14" s="461"/>
      <c r="R14" s="462"/>
      <c r="S14" s="44" t="str">
        <f>IF(COUNTIF(ロール対応表ｰ2004!$D$59:$S$59,F14)=0,"【ERROR正しいロールを選択してください】","")</f>
        <v/>
      </c>
    </row>
    <row r="15" spans="1:33" s="2" customFormat="1" ht="13.5">
      <c r="A15" s="52"/>
      <c r="B15" s="52"/>
      <c r="C15" s="52"/>
      <c r="D15" s="52"/>
      <c r="E15" s="52"/>
      <c r="F15" s="52"/>
      <c r="G15" s="52"/>
      <c r="H15" s="52"/>
      <c r="I15" s="52"/>
      <c r="J15" s="52"/>
      <c r="K15" s="52"/>
      <c r="L15" s="52"/>
      <c r="M15" s="52"/>
      <c r="N15" s="52"/>
      <c r="O15" s="52"/>
      <c r="P15" s="52"/>
      <c r="Q15" s="52"/>
      <c r="R15" s="52"/>
    </row>
    <row r="16" spans="1:33" s="2" customFormat="1" ht="13.5">
      <c r="A16" s="29" t="s">
        <v>608</v>
      </c>
      <c r="B16" s="40"/>
      <c r="C16" s="40"/>
      <c r="D16" s="40"/>
      <c r="E16" s="40"/>
      <c r="F16" s="40"/>
      <c r="G16" s="40"/>
      <c r="H16" s="40"/>
      <c r="I16" s="40"/>
      <c r="J16" s="40"/>
      <c r="K16" s="40"/>
      <c r="L16" s="40"/>
      <c r="M16" s="40"/>
      <c r="N16" s="40"/>
      <c r="O16" s="40"/>
      <c r="P16" s="40"/>
      <c r="Q16" s="40"/>
      <c r="R16" s="40"/>
      <c r="S16" s="39"/>
    </row>
    <row r="17" spans="1:29" s="2" customFormat="1">
      <c r="A17" s="545" t="s">
        <v>325</v>
      </c>
      <c r="B17" s="407"/>
      <c r="C17" s="407"/>
      <c r="D17" s="408"/>
      <c r="E17" s="546" t="s">
        <v>326</v>
      </c>
      <c r="F17" s="547"/>
      <c r="G17" s="547"/>
      <c r="H17" s="547"/>
      <c r="I17" s="547"/>
      <c r="J17" s="547"/>
      <c r="K17" s="547"/>
      <c r="L17" s="547"/>
      <c r="M17" s="547"/>
      <c r="N17" s="547"/>
      <c r="O17" s="547"/>
      <c r="P17" s="547"/>
      <c r="Q17" s="547"/>
      <c r="R17" s="548"/>
      <c r="S17" s="39"/>
    </row>
    <row r="18" spans="1:29" s="2" customFormat="1" ht="30" customHeight="1">
      <c r="A18" s="409"/>
      <c r="B18" s="276"/>
      <c r="C18" s="276"/>
      <c r="D18" s="277"/>
      <c r="E18" s="35"/>
      <c r="F18" s="549" t="s">
        <v>327</v>
      </c>
      <c r="G18" s="550"/>
      <c r="H18" s="550"/>
      <c r="I18" s="550"/>
      <c r="J18" s="550"/>
      <c r="K18" s="550"/>
      <c r="L18" s="550"/>
      <c r="M18" s="550"/>
      <c r="N18" s="550"/>
      <c r="O18" s="550"/>
      <c r="P18" s="550"/>
      <c r="Q18" s="550"/>
      <c r="R18" s="551"/>
      <c r="S18" s="39"/>
    </row>
    <row r="19" spans="1:29" s="2" customFormat="1">
      <c r="A19" s="406" t="s">
        <v>328</v>
      </c>
      <c r="B19" s="407"/>
      <c r="C19" s="407"/>
      <c r="D19" s="408"/>
      <c r="E19" s="552" t="s">
        <v>329</v>
      </c>
      <c r="F19" s="547"/>
      <c r="G19" s="547"/>
      <c r="H19" s="547"/>
      <c r="I19" s="547"/>
      <c r="J19" s="547"/>
      <c r="K19" s="547"/>
      <c r="L19" s="547"/>
      <c r="M19" s="547"/>
      <c r="N19" s="547"/>
      <c r="O19" s="547"/>
      <c r="P19" s="547"/>
      <c r="Q19" s="547"/>
      <c r="R19" s="548"/>
      <c r="S19" s="39"/>
    </row>
    <row r="20" spans="1:29" s="2" customFormat="1" ht="105.75" customHeight="1">
      <c r="A20" s="410"/>
      <c r="B20" s="411"/>
      <c r="C20" s="411"/>
      <c r="D20" s="412"/>
      <c r="E20" s="348"/>
      <c r="F20" s="349"/>
      <c r="G20" s="349"/>
      <c r="H20" s="349"/>
      <c r="I20" s="349"/>
      <c r="J20" s="349"/>
      <c r="K20" s="349"/>
      <c r="L20" s="349"/>
      <c r="M20" s="349"/>
      <c r="N20" s="349"/>
      <c r="O20" s="349"/>
      <c r="P20" s="349"/>
      <c r="Q20" s="349"/>
      <c r="R20" s="352"/>
      <c r="S20" s="39"/>
    </row>
    <row r="21" spans="1:29" s="2" customFormat="1" ht="83.25" customHeight="1">
      <c r="A21" s="545" t="s">
        <v>330</v>
      </c>
      <c r="B21" s="553"/>
      <c r="C21" s="553"/>
      <c r="D21" s="554"/>
      <c r="E21" s="558" t="s">
        <v>331</v>
      </c>
      <c r="F21" s="559"/>
      <c r="G21" s="559"/>
      <c r="H21" s="559"/>
      <c r="I21" s="559"/>
      <c r="J21" s="559"/>
      <c r="K21" s="559"/>
      <c r="L21" s="559"/>
      <c r="M21" s="559"/>
      <c r="N21" s="559"/>
      <c r="O21" s="559"/>
      <c r="P21" s="559"/>
      <c r="Q21" s="559"/>
      <c r="R21" s="560"/>
      <c r="S21" s="53"/>
    </row>
    <row r="22" spans="1:29" s="2" customFormat="1" ht="22.5" customHeight="1">
      <c r="A22" s="555"/>
      <c r="B22" s="556"/>
      <c r="C22" s="556"/>
      <c r="D22" s="557"/>
      <c r="E22" s="479" t="s">
        <v>332</v>
      </c>
      <c r="F22" s="422"/>
      <c r="G22" s="480"/>
      <c r="H22" s="389" t="str">
        <f>IF(F12=0,"自動で入力されます",F12)</f>
        <v>プルダウンメニューよりロールを選択してください</v>
      </c>
      <c r="I22" s="422"/>
      <c r="J22" s="422"/>
      <c r="K22" s="422"/>
      <c r="L22" s="422"/>
      <c r="M22" s="422"/>
      <c r="N22" s="422"/>
      <c r="O22" s="422"/>
      <c r="P22" s="422"/>
      <c r="Q22" s="422"/>
      <c r="R22" s="390"/>
      <c r="S22" s="39"/>
    </row>
    <row r="23" spans="1:29" s="2" customFormat="1" ht="105" customHeight="1">
      <c r="A23" s="555"/>
      <c r="B23" s="556"/>
      <c r="C23" s="556"/>
      <c r="D23" s="557"/>
      <c r="E23" s="417"/>
      <c r="F23" s="418"/>
      <c r="G23" s="418"/>
      <c r="H23" s="418"/>
      <c r="I23" s="418"/>
      <c r="J23" s="418"/>
      <c r="K23" s="418"/>
      <c r="L23" s="418"/>
      <c r="M23" s="418"/>
      <c r="N23" s="418"/>
      <c r="O23" s="418"/>
      <c r="P23" s="418"/>
      <c r="Q23" s="418"/>
      <c r="R23" s="419"/>
      <c r="S23" s="39"/>
    </row>
    <row r="24" spans="1:29" s="2" customFormat="1" ht="22.5" customHeight="1">
      <c r="A24" s="555"/>
      <c r="B24" s="556"/>
      <c r="C24" s="556"/>
      <c r="D24" s="557"/>
      <c r="E24" s="420" t="s">
        <v>333</v>
      </c>
      <c r="F24" s="421"/>
      <c r="G24" s="421"/>
      <c r="H24" s="389" t="str">
        <f>IF(F14=0,"自動で入力されます",F14)</f>
        <v>プルダウンメニューよりロールを選択してください（任意）</v>
      </c>
      <c r="I24" s="422"/>
      <c r="J24" s="422"/>
      <c r="K24" s="422"/>
      <c r="L24" s="422"/>
      <c r="M24" s="422"/>
      <c r="N24" s="422"/>
      <c r="O24" s="422"/>
      <c r="P24" s="422"/>
      <c r="Q24" s="422"/>
      <c r="R24" s="390"/>
      <c r="S24" s="39"/>
    </row>
    <row r="25" spans="1:29" s="2" customFormat="1" ht="105" customHeight="1">
      <c r="A25" s="555"/>
      <c r="B25" s="556"/>
      <c r="C25" s="556"/>
      <c r="D25" s="557"/>
      <c r="E25" s="417"/>
      <c r="F25" s="418"/>
      <c r="G25" s="418"/>
      <c r="H25" s="418"/>
      <c r="I25" s="418"/>
      <c r="J25" s="418"/>
      <c r="K25" s="418"/>
      <c r="L25" s="418"/>
      <c r="M25" s="418"/>
      <c r="N25" s="418"/>
      <c r="O25" s="418"/>
      <c r="P25" s="418"/>
      <c r="Q25" s="418"/>
      <c r="R25" s="419"/>
      <c r="S25" s="39"/>
    </row>
    <row r="26" spans="1:29" s="2" customFormat="1" ht="11.25">
      <c r="A26" s="47"/>
      <c r="B26" s="116"/>
      <c r="C26" s="116"/>
      <c r="D26" s="116"/>
      <c r="E26" s="116"/>
      <c r="F26" s="116"/>
      <c r="G26" s="47"/>
      <c r="H26" s="116"/>
      <c r="I26" s="116"/>
      <c r="J26" s="116"/>
      <c r="K26" s="116"/>
      <c r="L26" s="116"/>
      <c r="M26" s="116"/>
      <c r="N26" s="116"/>
      <c r="O26" s="116"/>
      <c r="P26" s="116"/>
      <c r="Q26" s="116"/>
      <c r="R26" s="116"/>
    </row>
    <row r="27" spans="1:29" ht="21" customHeight="1">
      <c r="A27" s="209" t="s">
        <v>609</v>
      </c>
      <c r="B27" s="177"/>
      <c r="C27" s="177"/>
      <c r="D27" s="177"/>
      <c r="E27" s="3"/>
      <c r="F27" s="179"/>
      <c r="G27" s="180"/>
      <c r="H27" s="180"/>
      <c r="I27" s="180"/>
      <c r="J27" s="180"/>
      <c r="K27" s="180"/>
      <c r="L27" s="180"/>
      <c r="M27" s="180"/>
      <c r="N27" s="180"/>
      <c r="O27" s="180"/>
      <c r="P27" s="180"/>
      <c r="Q27" s="180"/>
      <c r="R27" s="180"/>
      <c r="S27" s="3"/>
      <c r="T27" s="220"/>
      <c r="U27" s="220"/>
      <c r="V27" s="220"/>
      <c r="W27" s="181"/>
      <c r="X27" s="220"/>
      <c r="Y27" s="3"/>
      <c r="Z27" s="3"/>
    </row>
    <row r="28" spans="1:29" ht="44.25" customHeight="1">
      <c r="A28" s="452" t="s">
        <v>334</v>
      </c>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row>
    <row r="29" spans="1:29" ht="60" customHeight="1">
      <c r="A29" s="524" t="s">
        <v>335</v>
      </c>
      <c r="B29" s="526" t="s">
        <v>613</v>
      </c>
      <c r="C29" s="527"/>
      <c r="D29" s="527"/>
      <c r="E29" s="527"/>
      <c r="F29" s="528"/>
      <c r="G29" s="532" t="s">
        <v>336</v>
      </c>
      <c r="H29" s="533"/>
      <c r="I29" s="533"/>
      <c r="J29" s="533"/>
      <c r="K29" s="534"/>
      <c r="L29" s="526" t="s">
        <v>337</v>
      </c>
      <c r="M29" s="528"/>
      <c r="N29" s="538" t="s">
        <v>614</v>
      </c>
      <c r="O29" s="540" t="s">
        <v>338</v>
      </c>
      <c r="P29" s="540" t="s">
        <v>339</v>
      </c>
      <c r="Q29" s="542" t="s">
        <v>340</v>
      </c>
      <c r="R29" s="543"/>
      <c r="S29" s="543"/>
      <c r="T29" s="543"/>
      <c r="U29" s="544"/>
      <c r="V29" s="509" t="s">
        <v>341</v>
      </c>
      <c r="W29" s="510"/>
      <c r="X29" s="510"/>
      <c r="Y29" s="510"/>
      <c r="Z29" s="511"/>
      <c r="AA29" s="243" t="s">
        <v>342</v>
      </c>
      <c r="AB29" s="244"/>
      <c r="AC29" s="245"/>
    </row>
    <row r="30" spans="1:29" ht="21.75" customHeight="1">
      <c r="A30" s="525"/>
      <c r="B30" s="529"/>
      <c r="C30" s="530"/>
      <c r="D30" s="530"/>
      <c r="E30" s="530"/>
      <c r="F30" s="531"/>
      <c r="G30" s="535"/>
      <c r="H30" s="536"/>
      <c r="I30" s="536"/>
      <c r="J30" s="536"/>
      <c r="K30" s="537"/>
      <c r="L30" s="529"/>
      <c r="M30" s="531"/>
      <c r="N30" s="539"/>
      <c r="O30" s="541"/>
      <c r="P30" s="541"/>
      <c r="Q30" s="507" t="s">
        <v>343</v>
      </c>
      <c r="R30" s="508"/>
      <c r="S30" s="507" t="s">
        <v>344</v>
      </c>
      <c r="T30" s="508"/>
      <c r="U30" s="211" t="s">
        <v>28</v>
      </c>
      <c r="V30" s="512"/>
      <c r="W30" s="513"/>
      <c r="X30" s="513"/>
      <c r="Y30" s="513"/>
      <c r="Z30" s="514"/>
      <c r="AA30" s="246"/>
      <c r="AB30" s="247"/>
      <c r="AC30" s="248"/>
    </row>
    <row r="31" spans="1:29" s="127" customFormat="1" ht="15" customHeight="1">
      <c r="A31" s="475">
        <v>1</v>
      </c>
      <c r="B31" s="477"/>
      <c r="C31" s="429"/>
      <c r="D31" s="429"/>
      <c r="E31" s="429"/>
      <c r="F31" s="430"/>
      <c r="G31" s="428"/>
      <c r="H31" s="429"/>
      <c r="I31" s="429"/>
      <c r="J31" s="429"/>
      <c r="K31" s="430"/>
      <c r="L31" s="437"/>
      <c r="M31" s="438"/>
      <c r="N31" s="441"/>
      <c r="O31" s="441"/>
      <c r="P31" s="441"/>
      <c r="Q31" s="505" t="str">
        <f>IFERROR(VLOOKUP(U31,リスト!$AW$1:$AY$44,2,0),"")</f>
        <v/>
      </c>
      <c r="R31" s="506"/>
      <c r="S31" s="505" t="str">
        <f>IFERROR(VLOOKUP(U31,リスト!$AW$1:$AY$44,3,0),"")</f>
        <v/>
      </c>
      <c r="T31" s="506"/>
      <c r="U31" s="197"/>
      <c r="V31" s="464"/>
      <c r="W31" s="465"/>
      <c r="X31" s="465"/>
      <c r="Y31" s="465"/>
      <c r="Z31" s="466"/>
      <c r="AA31" s="231"/>
      <c r="AB31" s="232"/>
      <c r="AC31" s="232"/>
    </row>
    <row r="32" spans="1:29" s="127" customFormat="1" ht="15" customHeight="1">
      <c r="A32" s="476"/>
      <c r="B32" s="478"/>
      <c r="C32" s="432"/>
      <c r="D32" s="432"/>
      <c r="E32" s="432"/>
      <c r="F32" s="433"/>
      <c r="G32" s="431"/>
      <c r="H32" s="432"/>
      <c r="I32" s="432"/>
      <c r="J32" s="432"/>
      <c r="K32" s="433"/>
      <c r="L32" s="439"/>
      <c r="M32" s="440"/>
      <c r="N32" s="442"/>
      <c r="O32" s="442"/>
      <c r="P32" s="442"/>
      <c r="Q32" s="447" t="str">
        <f>IFERROR(VLOOKUP(U32,リスト!$AW$1:$AY$44,2,0),"")</f>
        <v/>
      </c>
      <c r="R32" s="448"/>
      <c r="S32" s="444" t="str">
        <f>IFERROR(VLOOKUP(U32,リスト!$AW$1:$AY$44,3,0),"")</f>
        <v/>
      </c>
      <c r="T32" s="446"/>
      <c r="U32" s="33"/>
      <c r="V32" s="467"/>
      <c r="W32" s="468"/>
      <c r="X32" s="468"/>
      <c r="Y32" s="468"/>
      <c r="Z32" s="469"/>
      <c r="AA32" s="233"/>
      <c r="AB32" s="234"/>
      <c r="AC32" s="234"/>
    </row>
    <row r="33" spans="1:29" s="127" customFormat="1" ht="15" customHeight="1">
      <c r="A33" s="476"/>
      <c r="B33" s="478"/>
      <c r="C33" s="432"/>
      <c r="D33" s="432"/>
      <c r="E33" s="432"/>
      <c r="F33" s="433"/>
      <c r="G33" s="431"/>
      <c r="H33" s="432"/>
      <c r="I33" s="432"/>
      <c r="J33" s="432"/>
      <c r="K33" s="433"/>
      <c r="L33" s="439"/>
      <c r="M33" s="440"/>
      <c r="N33" s="442"/>
      <c r="O33" s="442"/>
      <c r="P33" s="442"/>
      <c r="Q33" s="447" t="str">
        <f>IFERROR(VLOOKUP(U33,リスト!$AW$1:$AY$44,2,0),"")</f>
        <v/>
      </c>
      <c r="R33" s="448"/>
      <c r="S33" s="444" t="str">
        <f>IFERROR(VLOOKUP(U33,リスト!$AW$1:$AY$44,3,0),"")</f>
        <v/>
      </c>
      <c r="T33" s="446"/>
      <c r="U33" s="33"/>
      <c r="V33" s="467"/>
      <c r="W33" s="468"/>
      <c r="X33" s="468"/>
      <c r="Y33" s="468"/>
      <c r="Z33" s="469"/>
      <c r="AA33" s="233"/>
      <c r="AB33" s="234"/>
      <c r="AC33" s="234"/>
    </row>
    <row r="34" spans="1:29" s="127" customFormat="1" ht="15" customHeight="1">
      <c r="A34" s="476"/>
      <c r="B34" s="478"/>
      <c r="C34" s="432"/>
      <c r="D34" s="432"/>
      <c r="E34" s="432"/>
      <c r="F34" s="433"/>
      <c r="G34" s="431"/>
      <c r="H34" s="432"/>
      <c r="I34" s="432"/>
      <c r="J34" s="432"/>
      <c r="K34" s="433"/>
      <c r="L34" s="439"/>
      <c r="M34" s="440"/>
      <c r="N34" s="442"/>
      <c r="O34" s="442"/>
      <c r="P34" s="442"/>
      <c r="Q34" s="447" t="str">
        <f>IFERROR(VLOOKUP(U34,リスト!$AW$1:$AY$44,2,0),"")</f>
        <v/>
      </c>
      <c r="R34" s="448"/>
      <c r="S34" s="444" t="str">
        <f>IFERROR(VLOOKUP(U34,リスト!$AW$1:$AY$44,3,0),"")</f>
        <v/>
      </c>
      <c r="T34" s="446"/>
      <c r="U34" s="33"/>
      <c r="V34" s="467"/>
      <c r="W34" s="468"/>
      <c r="X34" s="468"/>
      <c r="Y34" s="468"/>
      <c r="Z34" s="469"/>
      <c r="AA34" s="233"/>
      <c r="AB34" s="234"/>
      <c r="AC34" s="234"/>
    </row>
    <row r="35" spans="1:29" s="127" customFormat="1" ht="15" customHeight="1">
      <c r="A35" s="476"/>
      <c r="B35" s="478"/>
      <c r="C35" s="432"/>
      <c r="D35" s="432"/>
      <c r="E35" s="432"/>
      <c r="F35" s="433"/>
      <c r="G35" s="431"/>
      <c r="H35" s="432"/>
      <c r="I35" s="432"/>
      <c r="J35" s="432"/>
      <c r="K35" s="433"/>
      <c r="L35" s="439"/>
      <c r="M35" s="440"/>
      <c r="N35" s="442"/>
      <c r="O35" s="442"/>
      <c r="P35" s="442"/>
      <c r="Q35" s="447" t="str">
        <f>IFERROR(VLOOKUP(U35,リスト!$AW$1:$AY$44,2,0),"")</f>
        <v/>
      </c>
      <c r="R35" s="448"/>
      <c r="S35" s="444" t="str">
        <f>IFERROR(VLOOKUP(U35,リスト!$AW$1:$AY$44,3,0),"")</f>
        <v/>
      </c>
      <c r="T35" s="446"/>
      <c r="U35" s="33"/>
      <c r="V35" s="467"/>
      <c r="W35" s="468"/>
      <c r="X35" s="468"/>
      <c r="Y35" s="468"/>
      <c r="Z35" s="469"/>
      <c r="AA35" s="233"/>
      <c r="AB35" s="234"/>
      <c r="AC35" s="234"/>
    </row>
    <row r="36" spans="1:29" s="127" customFormat="1" ht="15" customHeight="1">
      <c r="A36" s="492"/>
      <c r="B36" s="500"/>
      <c r="C36" s="501"/>
      <c r="D36" s="501"/>
      <c r="E36" s="501"/>
      <c r="F36" s="502"/>
      <c r="G36" s="503"/>
      <c r="H36" s="501"/>
      <c r="I36" s="501"/>
      <c r="J36" s="501"/>
      <c r="K36" s="502"/>
      <c r="L36" s="183"/>
      <c r="M36" s="184" t="s">
        <v>312</v>
      </c>
      <c r="N36" s="504"/>
      <c r="O36" s="504"/>
      <c r="P36" s="504"/>
      <c r="Q36" s="449" t="str">
        <f>IFERROR(VLOOKUP(U36,リスト!$AW$1:$AY$44,2,0),"")</f>
        <v/>
      </c>
      <c r="R36" s="499"/>
      <c r="S36" s="473" t="str">
        <f>IFERROR(VLOOKUP(U36,リスト!$AW$1:$AY$44,3,0),"")</f>
        <v/>
      </c>
      <c r="T36" s="474"/>
      <c r="U36" s="34"/>
      <c r="V36" s="561"/>
      <c r="W36" s="562"/>
      <c r="X36" s="562"/>
      <c r="Y36" s="562"/>
      <c r="Z36" s="563"/>
      <c r="AA36" s="233"/>
      <c r="AB36" s="234"/>
      <c r="AC36" s="234"/>
    </row>
    <row r="37" spans="1:29" s="127" customFormat="1" ht="15" customHeight="1">
      <c r="A37" s="475">
        <v>2</v>
      </c>
      <c r="B37" s="477"/>
      <c r="C37" s="429"/>
      <c r="D37" s="429"/>
      <c r="E37" s="429"/>
      <c r="F37" s="430"/>
      <c r="G37" s="428"/>
      <c r="H37" s="429"/>
      <c r="I37" s="429"/>
      <c r="J37" s="429"/>
      <c r="K37" s="430"/>
      <c r="L37" s="437"/>
      <c r="M37" s="438"/>
      <c r="N37" s="441"/>
      <c r="O37" s="441"/>
      <c r="P37" s="441"/>
      <c r="Q37" s="497" t="str">
        <f>IFERROR(VLOOKUP(U37,リスト!$AW$1:$AY$44,2,0),"")</f>
        <v/>
      </c>
      <c r="R37" s="498"/>
      <c r="S37" s="505" t="str">
        <f>IFERROR(VLOOKUP(U37,リスト!$AW$1:$AY$44,3,0),"")</f>
        <v/>
      </c>
      <c r="T37" s="506"/>
      <c r="U37" s="32"/>
      <c r="V37" s="464"/>
      <c r="W37" s="465"/>
      <c r="X37" s="465"/>
      <c r="Y37" s="465"/>
      <c r="Z37" s="466"/>
      <c r="AA37" s="231"/>
      <c r="AB37" s="232"/>
      <c r="AC37" s="232"/>
    </row>
    <row r="38" spans="1:29" s="127" customFormat="1" ht="15" customHeight="1">
      <c r="A38" s="476"/>
      <c r="B38" s="478"/>
      <c r="C38" s="432"/>
      <c r="D38" s="432"/>
      <c r="E38" s="432"/>
      <c r="F38" s="433"/>
      <c r="G38" s="431"/>
      <c r="H38" s="432"/>
      <c r="I38" s="432"/>
      <c r="J38" s="432"/>
      <c r="K38" s="433"/>
      <c r="L38" s="439"/>
      <c r="M38" s="440"/>
      <c r="N38" s="442"/>
      <c r="O38" s="442"/>
      <c r="P38" s="442"/>
      <c r="Q38" s="447" t="str">
        <f>IFERROR(VLOOKUP(U38,リスト!$AW$1:$AY$44,2,0),"")</f>
        <v/>
      </c>
      <c r="R38" s="448"/>
      <c r="S38" s="444" t="str">
        <f>IFERROR(VLOOKUP(U38,リスト!$AW$1:$AY$44,3,0),"")</f>
        <v/>
      </c>
      <c r="T38" s="446"/>
      <c r="U38" s="33"/>
      <c r="V38" s="467"/>
      <c r="W38" s="468"/>
      <c r="X38" s="468"/>
      <c r="Y38" s="468"/>
      <c r="Z38" s="469"/>
      <c r="AA38" s="233"/>
      <c r="AB38" s="234"/>
      <c r="AC38" s="234"/>
    </row>
    <row r="39" spans="1:29" s="127" customFormat="1" ht="15" customHeight="1">
      <c r="A39" s="476"/>
      <c r="B39" s="478"/>
      <c r="C39" s="432"/>
      <c r="D39" s="432"/>
      <c r="E39" s="432"/>
      <c r="F39" s="433"/>
      <c r="G39" s="431"/>
      <c r="H39" s="432"/>
      <c r="I39" s="432"/>
      <c r="J39" s="432"/>
      <c r="K39" s="433"/>
      <c r="L39" s="439"/>
      <c r="M39" s="440"/>
      <c r="N39" s="442"/>
      <c r="O39" s="442"/>
      <c r="P39" s="442"/>
      <c r="Q39" s="447" t="str">
        <f>IFERROR(VLOOKUP(U39,リスト!$AW$1:$AY$44,2,0),"")</f>
        <v/>
      </c>
      <c r="R39" s="448"/>
      <c r="S39" s="444" t="str">
        <f>IFERROR(VLOOKUP(U39,リスト!$AW$1:$AY$44,3,0),"")</f>
        <v/>
      </c>
      <c r="T39" s="446"/>
      <c r="U39" s="33"/>
      <c r="V39" s="467"/>
      <c r="W39" s="468"/>
      <c r="X39" s="468"/>
      <c r="Y39" s="468"/>
      <c r="Z39" s="469"/>
      <c r="AA39" s="233"/>
      <c r="AB39" s="234"/>
      <c r="AC39" s="234"/>
    </row>
    <row r="40" spans="1:29" s="127" customFormat="1" ht="15" customHeight="1">
      <c r="A40" s="476"/>
      <c r="B40" s="478"/>
      <c r="C40" s="432"/>
      <c r="D40" s="432"/>
      <c r="E40" s="432"/>
      <c r="F40" s="433"/>
      <c r="G40" s="431"/>
      <c r="H40" s="432"/>
      <c r="I40" s="432"/>
      <c r="J40" s="432"/>
      <c r="K40" s="433"/>
      <c r="L40" s="439"/>
      <c r="M40" s="440"/>
      <c r="N40" s="442"/>
      <c r="O40" s="442"/>
      <c r="P40" s="442"/>
      <c r="Q40" s="447" t="str">
        <f>IFERROR(VLOOKUP(U40,リスト!$AW$1:$AY$44,2,0),"")</f>
        <v/>
      </c>
      <c r="R40" s="448"/>
      <c r="S40" s="444" t="str">
        <f>IFERROR(VLOOKUP(U40,リスト!$AW$1:$AY$44,3,0),"")</f>
        <v/>
      </c>
      <c r="T40" s="446"/>
      <c r="U40" s="33"/>
      <c r="V40" s="467"/>
      <c r="W40" s="468"/>
      <c r="X40" s="468"/>
      <c r="Y40" s="468"/>
      <c r="Z40" s="469"/>
      <c r="AA40" s="233"/>
      <c r="AB40" s="234"/>
      <c r="AC40" s="234"/>
    </row>
    <row r="41" spans="1:29" s="127" customFormat="1" ht="15" customHeight="1">
      <c r="A41" s="476"/>
      <c r="B41" s="478"/>
      <c r="C41" s="432"/>
      <c r="D41" s="432"/>
      <c r="E41" s="432"/>
      <c r="F41" s="433"/>
      <c r="G41" s="431"/>
      <c r="H41" s="432"/>
      <c r="I41" s="432"/>
      <c r="J41" s="432"/>
      <c r="K41" s="433"/>
      <c r="L41" s="439"/>
      <c r="M41" s="440"/>
      <c r="N41" s="442"/>
      <c r="O41" s="442"/>
      <c r="P41" s="442"/>
      <c r="Q41" s="447" t="str">
        <f>IFERROR(VLOOKUP(U41,リスト!$AW$1:$AY$44,2,0),"")</f>
        <v/>
      </c>
      <c r="R41" s="448"/>
      <c r="S41" s="444" t="str">
        <f>IFERROR(VLOOKUP(U41,リスト!$AW$1:$AY$44,3,0),"")</f>
        <v/>
      </c>
      <c r="T41" s="446"/>
      <c r="U41" s="33"/>
      <c r="V41" s="467"/>
      <c r="W41" s="468"/>
      <c r="X41" s="468"/>
      <c r="Y41" s="468"/>
      <c r="Z41" s="469"/>
      <c r="AA41" s="233"/>
      <c r="AB41" s="234"/>
      <c r="AC41" s="234"/>
    </row>
    <row r="42" spans="1:29" s="127" customFormat="1" ht="15" customHeight="1">
      <c r="A42" s="492"/>
      <c r="B42" s="500"/>
      <c r="C42" s="501"/>
      <c r="D42" s="501"/>
      <c r="E42" s="501"/>
      <c r="F42" s="502"/>
      <c r="G42" s="503"/>
      <c r="H42" s="501"/>
      <c r="I42" s="501"/>
      <c r="J42" s="501"/>
      <c r="K42" s="502"/>
      <c r="L42" s="183"/>
      <c r="M42" s="184" t="s">
        <v>312</v>
      </c>
      <c r="N42" s="504"/>
      <c r="O42" s="504"/>
      <c r="P42" s="504"/>
      <c r="Q42" s="449" t="str">
        <f>IFERROR(VLOOKUP(U42,リスト!$AW$1:$AY$44,2,0),"")</f>
        <v/>
      </c>
      <c r="R42" s="499"/>
      <c r="S42" s="473" t="str">
        <f>IFERROR(VLOOKUP(U42,リスト!$AW$1:$AY$44,3,0),"")</f>
        <v/>
      </c>
      <c r="T42" s="474"/>
      <c r="U42" s="34"/>
      <c r="V42" s="561"/>
      <c r="W42" s="562"/>
      <c r="X42" s="562"/>
      <c r="Y42" s="562"/>
      <c r="Z42" s="563"/>
      <c r="AA42" s="233"/>
      <c r="AB42" s="234"/>
      <c r="AC42" s="234"/>
    </row>
    <row r="43" spans="1:29" s="127" customFormat="1" ht="15" customHeight="1">
      <c r="A43" s="475">
        <v>3</v>
      </c>
      <c r="B43" s="477"/>
      <c r="C43" s="429"/>
      <c r="D43" s="429"/>
      <c r="E43" s="429"/>
      <c r="F43" s="430"/>
      <c r="G43" s="428"/>
      <c r="H43" s="429"/>
      <c r="I43" s="429"/>
      <c r="J43" s="429"/>
      <c r="K43" s="430"/>
      <c r="L43" s="437"/>
      <c r="M43" s="438"/>
      <c r="N43" s="441"/>
      <c r="O43" s="441"/>
      <c r="P43" s="441"/>
      <c r="Q43" s="497" t="str">
        <f>IFERROR(VLOOKUP(U43,リスト!$AW$1:$AY$44,2,0),"")</f>
        <v/>
      </c>
      <c r="R43" s="498"/>
      <c r="S43" s="505" t="str">
        <f>IFERROR(VLOOKUP(U43,リスト!$AW$1:$AY$44,3,0),"")</f>
        <v/>
      </c>
      <c r="T43" s="506"/>
      <c r="U43" s="32"/>
      <c r="V43" s="464"/>
      <c r="W43" s="465"/>
      <c r="X43" s="465"/>
      <c r="Y43" s="465"/>
      <c r="Z43" s="466"/>
      <c r="AA43" s="231"/>
      <c r="AB43" s="232"/>
      <c r="AC43" s="232"/>
    </row>
    <row r="44" spans="1:29" s="127" customFormat="1" ht="15" customHeight="1">
      <c r="A44" s="476"/>
      <c r="B44" s="478"/>
      <c r="C44" s="432"/>
      <c r="D44" s="432"/>
      <c r="E44" s="432"/>
      <c r="F44" s="433"/>
      <c r="G44" s="431"/>
      <c r="H44" s="432"/>
      <c r="I44" s="432"/>
      <c r="J44" s="432"/>
      <c r="K44" s="433"/>
      <c r="L44" s="439"/>
      <c r="M44" s="440"/>
      <c r="N44" s="442"/>
      <c r="O44" s="442"/>
      <c r="P44" s="442"/>
      <c r="Q44" s="447" t="str">
        <f>IFERROR(VLOOKUP(U44,リスト!$AW$1:$AY$44,2,0),"")</f>
        <v/>
      </c>
      <c r="R44" s="448"/>
      <c r="S44" s="444" t="str">
        <f>IFERROR(VLOOKUP(U44,リスト!$AW$1:$AY$44,3,0),"")</f>
        <v/>
      </c>
      <c r="T44" s="446"/>
      <c r="U44" s="33"/>
      <c r="V44" s="467"/>
      <c r="W44" s="468"/>
      <c r="X44" s="468"/>
      <c r="Y44" s="468"/>
      <c r="Z44" s="469"/>
      <c r="AA44" s="233"/>
      <c r="AB44" s="234"/>
      <c r="AC44" s="234"/>
    </row>
    <row r="45" spans="1:29" s="127" customFormat="1" ht="15" customHeight="1">
      <c r="A45" s="476"/>
      <c r="B45" s="478"/>
      <c r="C45" s="432"/>
      <c r="D45" s="432"/>
      <c r="E45" s="432"/>
      <c r="F45" s="433"/>
      <c r="G45" s="431"/>
      <c r="H45" s="432"/>
      <c r="I45" s="432"/>
      <c r="J45" s="432"/>
      <c r="K45" s="433"/>
      <c r="L45" s="439"/>
      <c r="M45" s="440"/>
      <c r="N45" s="442"/>
      <c r="O45" s="442"/>
      <c r="P45" s="442"/>
      <c r="Q45" s="447" t="str">
        <f>IFERROR(VLOOKUP(U45,リスト!$AW$1:$AY$44,2,0),"")</f>
        <v/>
      </c>
      <c r="R45" s="448"/>
      <c r="S45" s="444" t="str">
        <f>IFERROR(VLOOKUP(U45,リスト!$AW$1:$AY$44,3,0),"")</f>
        <v/>
      </c>
      <c r="T45" s="446"/>
      <c r="U45" s="33"/>
      <c r="V45" s="467"/>
      <c r="W45" s="468"/>
      <c r="X45" s="468"/>
      <c r="Y45" s="468"/>
      <c r="Z45" s="469"/>
      <c r="AA45" s="233"/>
      <c r="AB45" s="234"/>
      <c r="AC45" s="234"/>
    </row>
    <row r="46" spans="1:29" s="127" customFormat="1" ht="15" customHeight="1">
      <c r="A46" s="476"/>
      <c r="B46" s="478"/>
      <c r="C46" s="432"/>
      <c r="D46" s="432"/>
      <c r="E46" s="432"/>
      <c r="F46" s="433"/>
      <c r="G46" s="431"/>
      <c r="H46" s="432"/>
      <c r="I46" s="432"/>
      <c r="J46" s="432"/>
      <c r="K46" s="433"/>
      <c r="L46" s="439"/>
      <c r="M46" s="440"/>
      <c r="N46" s="442"/>
      <c r="O46" s="442"/>
      <c r="P46" s="442"/>
      <c r="Q46" s="447" t="str">
        <f>IFERROR(VLOOKUP(U46,リスト!$AW$1:$AY$44,2,0),"")</f>
        <v/>
      </c>
      <c r="R46" s="448"/>
      <c r="S46" s="444" t="str">
        <f>IFERROR(VLOOKUP(U46,リスト!$AW$1:$AY$44,3,0),"")</f>
        <v/>
      </c>
      <c r="T46" s="446"/>
      <c r="U46" s="33"/>
      <c r="V46" s="467"/>
      <c r="W46" s="468"/>
      <c r="X46" s="468"/>
      <c r="Y46" s="468"/>
      <c r="Z46" s="469"/>
      <c r="AA46" s="233"/>
      <c r="AB46" s="234"/>
      <c r="AC46" s="234"/>
    </row>
    <row r="47" spans="1:29" s="127" customFormat="1" ht="15" customHeight="1">
      <c r="A47" s="476"/>
      <c r="B47" s="478"/>
      <c r="C47" s="432"/>
      <c r="D47" s="432"/>
      <c r="E47" s="432"/>
      <c r="F47" s="433"/>
      <c r="G47" s="431"/>
      <c r="H47" s="432"/>
      <c r="I47" s="432"/>
      <c r="J47" s="432"/>
      <c r="K47" s="433"/>
      <c r="L47" s="439"/>
      <c r="M47" s="440"/>
      <c r="N47" s="442"/>
      <c r="O47" s="442"/>
      <c r="P47" s="442"/>
      <c r="Q47" s="447" t="str">
        <f>IFERROR(VLOOKUP(U47,リスト!$AW$1:$AY$44,2,0),"")</f>
        <v/>
      </c>
      <c r="R47" s="448"/>
      <c r="S47" s="444" t="str">
        <f>IFERROR(VLOOKUP(U47,リスト!$AW$1:$AY$44,3,0),"")</f>
        <v/>
      </c>
      <c r="T47" s="446"/>
      <c r="U47" s="33"/>
      <c r="V47" s="467"/>
      <c r="W47" s="468"/>
      <c r="X47" s="468"/>
      <c r="Y47" s="468"/>
      <c r="Z47" s="469"/>
      <c r="AA47" s="233"/>
      <c r="AB47" s="234"/>
      <c r="AC47" s="234"/>
    </row>
    <row r="48" spans="1:29" s="127" customFormat="1" ht="15" customHeight="1">
      <c r="A48" s="492"/>
      <c r="B48" s="500"/>
      <c r="C48" s="501"/>
      <c r="D48" s="501"/>
      <c r="E48" s="501"/>
      <c r="F48" s="502"/>
      <c r="G48" s="503"/>
      <c r="H48" s="501"/>
      <c r="I48" s="501"/>
      <c r="J48" s="501"/>
      <c r="K48" s="502"/>
      <c r="L48" s="183"/>
      <c r="M48" s="184" t="s">
        <v>312</v>
      </c>
      <c r="N48" s="504"/>
      <c r="O48" s="504"/>
      <c r="P48" s="504"/>
      <c r="Q48" s="449" t="str">
        <f>IFERROR(VLOOKUP(U48,リスト!$AW$1:$AY$44,2,0),"")</f>
        <v/>
      </c>
      <c r="R48" s="499"/>
      <c r="S48" s="473" t="str">
        <f>IFERROR(VLOOKUP(U48,リスト!$AW$1:$AY$44,3,0),"")</f>
        <v/>
      </c>
      <c r="T48" s="474"/>
      <c r="U48" s="34"/>
      <c r="V48" s="470"/>
      <c r="W48" s="471"/>
      <c r="X48" s="471"/>
      <c r="Y48" s="471"/>
      <c r="Z48" s="472"/>
      <c r="AA48" s="233"/>
      <c r="AB48" s="234"/>
      <c r="AC48" s="234"/>
    </row>
    <row r="49" spans="1:29" s="127" customFormat="1" ht="15" customHeight="1">
      <c r="A49" s="475">
        <v>4</v>
      </c>
      <c r="B49" s="477"/>
      <c r="C49" s="429"/>
      <c r="D49" s="429"/>
      <c r="E49" s="429"/>
      <c r="F49" s="430"/>
      <c r="G49" s="428"/>
      <c r="H49" s="429"/>
      <c r="I49" s="429"/>
      <c r="J49" s="429"/>
      <c r="K49" s="430"/>
      <c r="L49" s="437"/>
      <c r="M49" s="438"/>
      <c r="N49" s="441"/>
      <c r="O49" s="494"/>
      <c r="P49" s="494"/>
      <c r="Q49" s="447" t="str">
        <f>IFERROR(VLOOKUP(U49,リスト!$AW$1:$AY$44,2,0),"")</f>
        <v/>
      </c>
      <c r="R49" s="451"/>
      <c r="S49" s="444" t="str">
        <f>IFERROR(VLOOKUP(U49,リスト!$AW$1:$AY$44,3,0),"")</f>
        <v/>
      </c>
      <c r="T49" s="445"/>
      <c r="U49" s="32"/>
      <c r="V49" s="464"/>
      <c r="W49" s="465"/>
      <c r="X49" s="465"/>
      <c r="Y49" s="465"/>
      <c r="Z49" s="466"/>
      <c r="AA49" s="231"/>
      <c r="AB49" s="232"/>
      <c r="AC49" s="232"/>
    </row>
    <row r="50" spans="1:29" s="127" customFormat="1" ht="15" customHeight="1">
      <c r="A50" s="476"/>
      <c r="B50" s="478"/>
      <c r="C50" s="432"/>
      <c r="D50" s="432"/>
      <c r="E50" s="432"/>
      <c r="F50" s="433"/>
      <c r="G50" s="431"/>
      <c r="H50" s="432"/>
      <c r="I50" s="432"/>
      <c r="J50" s="432"/>
      <c r="K50" s="433"/>
      <c r="L50" s="439"/>
      <c r="M50" s="440"/>
      <c r="N50" s="442"/>
      <c r="O50" s="495"/>
      <c r="P50" s="495"/>
      <c r="Q50" s="447" t="str">
        <f>IFERROR(VLOOKUP(U50,リスト!$AW$1:$AY$44,2,0),"")</f>
        <v/>
      </c>
      <c r="R50" s="448"/>
      <c r="S50" s="444" t="str">
        <f>IFERROR(VLOOKUP(U50,リスト!$AW$1:$AY$44,3,0),"")</f>
        <v/>
      </c>
      <c r="T50" s="446"/>
      <c r="U50" s="33"/>
      <c r="V50" s="467"/>
      <c r="W50" s="468"/>
      <c r="X50" s="468"/>
      <c r="Y50" s="468"/>
      <c r="Z50" s="469"/>
      <c r="AA50" s="233"/>
      <c r="AB50" s="234"/>
      <c r="AC50" s="234"/>
    </row>
    <row r="51" spans="1:29" s="127" customFormat="1" ht="15" customHeight="1">
      <c r="A51" s="476"/>
      <c r="B51" s="478"/>
      <c r="C51" s="432"/>
      <c r="D51" s="432"/>
      <c r="E51" s="432"/>
      <c r="F51" s="433"/>
      <c r="G51" s="431"/>
      <c r="H51" s="432"/>
      <c r="I51" s="432"/>
      <c r="J51" s="432"/>
      <c r="K51" s="433"/>
      <c r="L51" s="439"/>
      <c r="M51" s="440"/>
      <c r="N51" s="442"/>
      <c r="O51" s="495"/>
      <c r="P51" s="495"/>
      <c r="Q51" s="447" t="str">
        <f>IFERROR(VLOOKUP(U51,リスト!$AW$1:$AY$44,2,0),"")</f>
        <v/>
      </c>
      <c r="R51" s="451"/>
      <c r="S51" s="444" t="str">
        <f>IFERROR(VLOOKUP(U51,リスト!$AW$1:$AY$44,3,0),"")</f>
        <v/>
      </c>
      <c r="T51" s="445"/>
      <c r="U51" s="33"/>
      <c r="V51" s="467"/>
      <c r="W51" s="468"/>
      <c r="X51" s="468"/>
      <c r="Y51" s="468"/>
      <c r="Z51" s="469"/>
      <c r="AA51" s="233"/>
      <c r="AB51" s="234"/>
      <c r="AC51" s="234"/>
    </row>
    <row r="52" spans="1:29" s="127" customFormat="1" ht="15" customHeight="1">
      <c r="A52" s="476"/>
      <c r="B52" s="478"/>
      <c r="C52" s="432"/>
      <c r="D52" s="432"/>
      <c r="E52" s="432"/>
      <c r="F52" s="433"/>
      <c r="G52" s="431"/>
      <c r="H52" s="432"/>
      <c r="I52" s="432"/>
      <c r="J52" s="432"/>
      <c r="K52" s="433"/>
      <c r="L52" s="439"/>
      <c r="M52" s="440"/>
      <c r="N52" s="442"/>
      <c r="O52" s="495"/>
      <c r="P52" s="495"/>
      <c r="Q52" s="447" t="str">
        <f>IFERROR(VLOOKUP(U52,リスト!$AW$1:$AY$44,2,0),"")</f>
        <v/>
      </c>
      <c r="R52" s="451"/>
      <c r="S52" s="444" t="str">
        <f>IFERROR(VLOOKUP(U52,リスト!$AW$1:$AY$44,3,0),"")</f>
        <v/>
      </c>
      <c r="T52" s="446"/>
      <c r="U52" s="33"/>
      <c r="V52" s="467"/>
      <c r="W52" s="468"/>
      <c r="X52" s="468"/>
      <c r="Y52" s="468"/>
      <c r="Z52" s="469"/>
      <c r="AA52" s="233"/>
      <c r="AB52" s="234"/>
      <c r="AC52" s="234"/>
    </row>
    <row r="53" spans="1:29" s="127" customFormat="1" ht="15" customHeight="1">
      <c r="A53" s="476"/>
      <c r="B53" s="478"/>
      <c r="C53" s="432"/>
      <c r="D53" s="432"/>
      <c r="E53" s="432"/>
      <c r="F53" s="433"/>
      <c r="G53" s="431"/>
      <c r="H53" s="432"/>
      <c r="I53" s="432"/>
      <c r="J53" s="432"/>
      <c r="K53" s="433"/>
      <c r="L53" s="439"/>
      <c r="M53" s="440"/>
      <c r="N53" s="442"/>
      <c r="O53" s="495"/>
      <c r="P53" s="495"/>
      <c r="Q53" s="447" t="str">
        <f>IFERROR(VLOOKUP(U53,リスト!$AW$1:$AY$44,2,0),"")</f>
        <v/>
      </c>
      <c r="R53" s="448"/>
      <c r="S53" s="444" t="str">
        <f>IFERROR(VLOOKUP(U53,リスト!$AW$1:$AY$44,3,0),"")</f>
        <v/>
      </c>
      <c r="T53" s="445"/>
      <c r="U53" s="33"/>
      <c r="V53" s="467"/>
      <c r="W53" s="468"/>
      <c r="X53" s="468"/>
      <c r="Y53" s="468"/>
      <c r="Z53" s="469"/>
      <c r="AA53" s="233"/>
      <c r="AB53" s="234"/>
      <c r="AC53" s="234"/>
    </row>
    <row r="54" spans="1:29" s="127" customFormat="1" ht="15" customHeight="1">
      <c r="A54" s="492"/>
      <c r="B54" s="493"/>
      <c r="C54" s="435"/>
      <c r="D54" s="435"/>
      <c r="E54" s="435"/>
      <c r="F54" s="436"/>
      <c r="G54" s="434"/>
      <c r="H54" s="435"/>
      <c r="I54" s="435"/>
      <c r="J54" s="435"/>
      <c r="K54" s="436"/>
      <c r="L54" s="183"/>
      <c r="M54" s="184" t="s">
        <v>312</v>
      </c>
      <c r="N54" s="443"/>
      <c r="O54" s="496"/>
      <c r="P54" s="496"/>
      <c r="Q54" s="449" t="str">
        <f>IFERROR(VLOOKUP(U54,リスト!$AW$1:$AY$44,2,0),"")</f>
        <v/>
      </c>
      <c r="R54" s="450"/>
      <c r="S54" s="473" t="str">
        <f>IFERROR(VLOOKUP(U54,リスト!$AW$1:$AY$44,3,0),"")</f>
        <v/>
      </c>
      <c r="T54" s="474"/>
      <c r="U54" s="34"/>
      <c r="V54" s="470"/>
      <c r="W54" s="471"/>
      <c r="X54" s="471"/>
      <c r="Y54" s="471"/>
      <c r="Z54" s="472"/>
      <c r="AA54" s="233"/>
      <c r="AB54" s="234"/>
      <c r="AC54" s="234"/>
    </row>
    <row r="55" spans="1:29" s="127" customFormat="1" ht="15" customHeight="1">
      <c r="A55" s="475">
        <v>5</v>
      </c>
      <c r="B55" s="477"/>
      <c r="C55" s="429"/>
      <c r="D55" s="429"/>
      <c r="E55" s="429"/>
      <c r="F55" s="430"/>
      <c r="G55" s="428"/>
      <c r="H55" s="429"/>
      <c r="I55" s="429"/>
      <c r="J55" s="429"/>
      <c r="K55" s="430"/>
      <c r="L55" s="437"/>
      <c r="M55" s="438"/>
      <c r="N55" s="441"/>
      <c r="O55" s="494"/>
      <c r="P55" s="494"/>
      <c r="Q55" s="447" t="str">
        <f>IFERROR(VLOOKUP(U55,リスト!$AW$1:$AY$44,2,0),"")</f>
        <v/>
      </c>
      <c r="R55" s="451"/>
      <c r="S55" s="444" t="str">
        <f>IFERROR(VLOOKUP(U55,リスト!$AW$1:$AY$44,3,0),"")</f>
        <v/>
      </c>
      <c r="T55" s="445"/>
      <c r="U55" s="32"/>
      <c r="V55" s="464"/>
      <c r="W55" s="465"/>
      <c r="X55" s="465"/>
      <c r="Y55" s="465"/>
      <c r="Z55" s="466"/>
      <c r="AA55" s="231"/>
      <c r="AB55" s="232"/>
      <c r="AC55" s="232"/>
    </row>
    <row r="56" spans="1:29" s="127" customFormat="1" ht="15" customHeight="1">
      <c r="A56" s="476"/>
      <c r="B56" s="478"/>
      <c r="C56" s="432"/>
      <c r="D56" s="432"/>
      <c r="E56" s="432"/>
      <c r="F56" s="433"/>
      <c r="G56" s="431"/>
      <c r="H56" s="432"/>
      <c r="I56" s="432"/>
      <c r="J56" s="432"/>
      <c r="K56" s="433"/>
      <c r="L56" s="439"/>
      <c r="M56" s="440"/>
      <c r="N56" s="442"/>
      <c r="O56" s="495"/>
      <c r="P56" s="495"/>
      <c r="Q56" s="447" t="str">
        <f>IFERROR(VLOOKUP(U56,リスト!$AW$1:$AY$44,2,0),"")</f>
        <v/>
      </c>
      <c r="R56" s="448"/>
      <c r="S56" s="444" t="str">
        <f>IFERROR(VLOOKUP(U56,リスト!$AW$1:$AY$44,3,0),"")</f>
        <v/>
      </c>
      <c r="T56" s="446"/>
      <c r="U56" s="33"/>
      <c r="V56" s="467"/>
      <c r="W56" s="468"/>
      <c r="X56" s="468"/>
      <c r="Y56" s="468"/>
      <c r="Z56" s="469"/>
      <c r="AA56" s="233"/>
      <c r="AB56" s="234"/>
      <c r="AC56" s="234"/>
    </row>
    <row r="57" spans="1:29" s="127" customFormat="1" ht="15" customHeight="1">
      <c r="A57" s="476"/>
      <c r="B57" s="478"/>
      <c r="C57" s="432"/>
      <c r="D57" s="432"/>
      <c r="E57" s="432"/>
      <c r="F57" s="433"/>
      <c r="G57" s="431"/>
      <c r="H57" s="432"/>
      <c r="I57" s="432"/>
      <c r="J57" s="432"/>
      <c r="K57" s="433"/>
      <c r="L57" s="439"/>
      <c r="M57" s="440"/>
      <c r="N57" s="442"/>
      <c r="O57" s="495"/>
      <c r="P57" s="495"/>
      <c r="Q57" s="447" t="str">
        <f>IFERROR(VLOOKUP(U57,リスト!$AW$1:$AY$44,2,0),"")</f>
        <v/>
      </c>
      <c r="R57" s="451"/>
      <c r="S57" s="444" t="str">
        <f>IFERROR(VLOOKUP(U57,リスト!$AW$1:$AY$44,3,0),"")</f>
        <v/>
      </c>
      <c r="T57" s="445"/>
      <c r="U57" s="33"/>
      <c r="V57" s="467"/>
      <c r="W57" s="468"/>
      <c r="X57" s="468"/>
      <c r="Y57" s="468"/>
      <c r="Z57" s="469"/>
      <c r="AA57" s="233"/>
      <c r="AB57" s="234"/>
      <c r="AC57" s="234"/>
    </row>
    <row r="58" spans="1:29" s="127" customFormat="1" ht="15" customHeight="1">
      <c r="A58" s="476"/>
      <c r="B58" s="478"/>
      <c r="C58" s="432"/>
      <c r="D58" s="432"/>
      <c r="E58" s="432"/>
      <c r="F58" s="433"/>
      <c r="G58" s="431"/>
      <c r="H58" s="432"/>
      <c r="I58" s="432"/>
      <c r="J58" s="432"/>
      <c r="K58" s="433"/>
      <c r="L58" s="439"/>
      <c r="M58" s="440"/>
      <c r="N58" s="442"/>
      <c r="O58" s="495"/>
      <c r="P58" s="495"/>
      <c r="Q58" s="447" t="str">
        <f>IFERROR(VLOOKUP(U58,リスト!$AW$1:$AY$44,2,0),"")</f>
        <v/>
      </c>
      <c r="R58" s="451"/>
      <c r="S58" s="444" t="str">
        <f>IFERROR(VLOOKUP(U58,リスト!$AW$1:$AY$44,3,0),"")</f>
        <v/>
      </c>
      <c r="T58" s="446"/>
      <c r="U58" s="33"/>
      <c r="V58" s="467"/>
      <c r="W58" s="468"/>
      <c r="X58" s="468"/>
      <c r="Y58" s="468"/>
      <c r="Z58" s="469"/>
      <c r="AA58" s="233"/>
      <c r="AB58" s="234"/>
      <c r="AC58" s="234"/>
    </row>
    <row r="59" spans="1:29" s="127" customFormat="1" ht="15" customHeight="1">
      <c r="A59" s="476"/>
      <c r="B59" s="478"/>
      <c r="C59" s="432"/>
      <c r="D59" s="432"/>
      <c r="E59" s="432"/>
      <c r="F59" s="433"/>
      <c r="G59" s="431"/>
      <c r="H59" s="432"/>
      <c r="I59" s="432"/>
      <c r="J59" s="432"/>
      <c r="K59" s="433"/>
      <c r="L59" s="439"/>
      <c r="M59" s="440"/>
      <c r="N59" s="442"/>
      <c r="O59" s="495"/>
      <c r="P59" s="495"/>
      <c r="Q59" s="447" t="str">
        <f>IFERROR(VLOOKUP(U59,リスト!$AW$1:$AY$44,2,0),"")</f>
        <v/>
      </c>
      <c r="R59" s="448"/>
      <c r="S59" s="444" t="str">
        <f>IFERROR(VLOOKUP(U59,リスト!$AW$1:$AY$44,3,0),"")</f>
        <v/>
      </c>
      <c r="T59" s="445"/>
      <c r="U59" s="33"/>
      <c r="V59" s="467"/>
      <c r="W59" s="468"/>
      <c r="X59" s="468"/>
      <c r="Y59" s="468"/>
      <c r="Z59" s="469"/>
      <c r="AA59" s="233"/>
      <c r="AB59" s="234"/>
      <c r="AC59" s="234"/>
    </row>
    <row r="60" spans="1:29" s="127" customFormat="1" ht="15" customHeight="1">
      <c r="A60" s="492"/>
      <c r="B60" s="493"/>
      <c r="C60" s="435"/>
      <c r="D60" s="435"/>
      <c r="E60" s="435"/>
      <c r="F60" s="436"/>
      <c r="G60" s="434"/>
      <c r="H60" s="435"/>
      <c r="I60" s="435"/>
      <c r="J60" s="435"/>
      <c r="K60" s="436"/>
      <c r="L60" s="183"/>
      <c r="M60" s="184" t="s">
        <v>312</v>
      </c>
      <c r="N60" s="443"/>
      <c r="O60" s="496"/>
      <c r="P60" s="496"/>
      <c r="Q60" s="449" t="str">
        <f>IFERROR(VLOOKUP(U60,リスト!$AW$1:$AY$44,2,0),"")</f>
        <v/>
      </c>
      <c r="R60" s="450"/>
      <c r="S60" s="473" t="str">
        <f>IFERROR(VLOOKUP(U60,リスト!$AW$1:$AY$44,3,0),"")</f>
        <v/>
      </c>
      <c r="T60" s="474"/>
      <c r="U60" s="34"/>
      <c r="V60" s="470"/>
      <c r="W60" s="471"/>
      <c r="X60" s="471"/>
      <c r="Y60" s="471"/>
      <c r="Z60" s="472"/>
      <c r="AA60" s="233"/>
      <c r="AB60" s="234"/>
      <c r="AC60" s="234"/>
    </row>
    <row r="61" spans="1:29" s="127" customFormat="1" ht="15" customHeight="1">
      <c r="A61" s="475">
        <v>6</v>
      </c>
      <c r="B61" s="477"/>
      <c r="C61" s="429"/>
      <c r="D61" s="429"/>
      <c r="E61" s="429"/>
      <c r="F61" s="430"/>
      <c r="G61" s="428"/>
      <c r="H61" s="429"/>
      <c r="I61" s="429"/>
      <c r="J61" s="429"/>
      <c r="K61" s="430"/>
      <c r="L61" s="437"/>
      <c r="M61" s="438"/>
      <c r="N61" s="441"/>
      <c r="O61" s="494"/>
      <c r="P61" s="494"/>
      <c r="Q61" s="447" t="str">
        <f>IFERROR(VLOOKUP(U61,リスト!$AW$1:$AY$44,2,0),"")</f>
        <v/>
      </c>
      <c r="R61" s="451"/>
      <c r="S61" s="444" t="str">
        <f>IFERROR(VLOOKUP(U61,リスト!$AW$1:$AY$44,3,0),"")</f>
        <v/>
      </c>
      <c r="T61" s="445"/>
      <c r="U61" s="32"/>
      <c r="V61" s="464"/>
      <c r="W61" s="465"/>
      <c r="X61" s="465"/>
      <c r="Y61" s="465"/>
      <c r="Z61" s="466"/>
      <c r="AA61" s="231"/>
      <c r="AB61" s="232"/>
      <c r="AC61" s="232"/>
    </row>
    <row r="62" spans="1:29" s="127" customFormat="1" ht="15" customHeight="1">
      <c r="A62" s="476"/>
      <c r="B62" s="478"/>
      <c r="C62" s="432"/>
      <c r="D62" s="432"/>
      <c r="E62" s="432"/>
      <c r="F62" s="433"/>
      <c r="G62" s="431"/>
      <c r="H62" s="432"/>
      <c r="I62" s="432"/>
      <c r="J62" s="432"/>
      <c r="K62" s="433"/>
      <c r="L62" s="439"/>
      <c r="M62" s="440"/>
      <c r="N62" s="442"/>
      <c r="O62" s="495"/>
      <c r="P62" s="495"/>
      <c r="Q62" s="447" t="str">
        <f>IFERROR(VLOOKUP(U62,リスト!$AW$1:$AY$44,2,0),"")</f>
        <v/>
      </c>
      <c r="R62" s="448"/>
      <c r="S62" s="444" t="str">
        <f>IFERROR(VLOOKUP(U62,リスト!$AW$1:$AY$44,3,0),"")</f>
        <v/>
      </c>
      <c r="T62" s="446"/>
      <c r="U62" s="33"/>
      <c r="V62" s="467"/>
      <c r="W62" s="468"/>
      <c r="X62" s="468"/>
      <c r="Y62" s="468"/>
      <c r="Z62" s="469"/>
      <c r="AA62" s="233"/>
      <c r="AB62" s="234"/>
      <c r="AC62" s="234"/>
    </row>
    <row r="63" spans="1:29" s="127" customFormat="1" ht="15" customHeight="1">
      <c r="A63" s="476"/>
      <c r="B63" s="478"/>
      <c r="C63" s="432"/>
      <c r="D63" s="432"/>
      <c r="E63" s="432"/>
      <c r="F63" s="433"/>
      <c r="G63" s="431"/>
      <c r="H63" s="432"/>
      <c r="I63" s="432"/>
      <c r="J63" s="432"/>
      <c r="K63" s="433"/>
      <c r="L63" s="439"/>
      <c r="M63" s="440"/>
      <c r="N63" s="442"/>
      <c r="O63" s="495"/>
      <c r="P63" s="495"/>
      <c r="Q63" s="447" t="str">
        <f>IFERROR(VLOOKUP(U63,リスト!$AW$1:$AY$44,2,0),"")</f>
        <v/>
      </c>
      <c r="R63" s="451"/>
      <c r="S63" s="444" t="str">
        <f>IFERROR(VLOOKUP(U63,リスト!$AW$1:$AY$44,3,0),"")</f>
        <v/>
      </c>
      <c r="T63" s="445"/>
      <c r="U63" s="33"/>
      <c r="V63" s="467"/>
      <c r="W63" s="468"/>
      <c r="X63" s="468"/>
      <c r="Y63" s="468"/>
      <c r="Z63" s="469"/>
      <c r="AA63" s="233"/>
      <c r="AB63" s="234"/>
      <c r="AC63" s="234"/>
    </row>
    <row r="64" spans="1:29" s="127" customFormat="1" ht="15" customHeight="1">
      <c r="A64" s="476"/>
      <c r="B64" s="478"/>
      <c r="C64" s="432"/>
      <c r="D64" s="432"/>
      <c r="E64" s="432"/>
      <c r="F64" s="433"/>
      <c r="G64" s="431"/>
      <c r="H64" s="432"/>
      <c r="I64" s="432"/>
      <c r="J64" s="432"/>
      <c r="K64" s="433"/>
      <c r="L64" s="439"/>
      <c r="M64" s="440"/>
      <c r="N64" s="442"/>
      <c r="O64" s="495"/>
      <c r="P64" s="495"/>
      <c r="Q64" s="447" t="str">
        <f>IFERROR(VLOOKUP(U64,リスト!$AW$1:$AY$44,2,0),"")</f>
        <v/>
      </c>
      <c r="R64" s="451"/>
      <c r="S64" s="444" t="str">
        <f>IFERROR(VLOOKUP(U64,リスト!$AW$1:$AY$44,3,0),"")</f>
        <v/>
      </c>
      <c r="T64" s="446"/>
      <c r="U64" s="33"/>
      <c r="V64" s="467"/>
      <c r="W64" s="468"/>
      <c r="X64" s="468"/>
      <c r="Y64" s="468"/>
      <c r="Z64" s="469"/>
      <c r="AA64" s="233"/>
      <c r="AB64" s="234"/>
      <c r="AC64" s="234"/>
    </row>
    <row r="65" spans="1:29" s="127" customFormat="1" ht="15" customHeight="1">
      <c r="A65" s="476"/>
      <c r="B65" s="478"/>
      <c r="C65" s="432"/>
      <c r="D65" s="432"/>
      <c r="E65" s="432"/>
      <c r="F65" s="433"/>
      <c r="G65" s="431"/>
      <c r="H65" s="432"/>
      <c r="I65" s="432"/>
      <c r="J65" s="432"/>
      <c r="K65" s="433"/>
      <c r="L65" s="439"/>
      <c r="M65" s="440"/>
      <c r="N65" s="442"/>
      <c r="O65" s="495"/>
      <c r="P65" s="495"/>
      <c r="Q65" s="447" t="str">
        <f>IFERROR(VLOOKUP(U65,リスト!$AW$1:$AY$44,2,0),"")</f>
        <v/>
      </c>
      <c r="R65" s="448"/>
      <c r="S65" s="444" t="str">
        <f>IFERROR(VLOOKUP(U65,リスト!$AW$1:$AY$44,3,0),"")</f>
        <v/>
      </c>
      <c r="T65" s="445"/>
      <c r="U65" s="33"/>
      <c r="V65" s="467"/>
      <c r="W65" s="468"/>
      <c r="X65" s="468"/>
      <c r="Y65" s="468"/>
      <c r="Z65" s="469"/>
      <c r="AA65" s="233"/>
      <c r="AB65" s="234"/>
      <c r="AC65" s="234"/>
    </row>
    <row r="66" spans="1:29" s="127" customFormat="1" ht="15" customHeight="1">
      <c r="A66" s="492"/>
      <c r="B66" s="493"/>
      <c r="C66" s="435"/>
      <c r="D66" s="435"/>
      <c r="E66" s="435"/>
      <c r="F66" s="436"/>
      <c r="G66" s="434"/>
      <c r="H66" s="435"/>
      <c r="I66" s="435"/>
      <c r="J66" s="435"/>
      <c r="K66" s="436"/>
      <c r="L66" s="183"/>
      <c r="M66" s="184" t="s">
        <v>312</v>
      </c>
      <c r="N66" s="443"/>
      <c r="O66" s="496"/>
      <c r="P66" s="496"/>
      <c r="Q66" s="449" t="str">
        <f>IFERROR(VLOOKUP(U66,リスト!$AW$1:$AY$44,2,0),"")</f>
        <v/>
      </c>
      <c r="R66" s="450"/>
      <c r="S66" s="473" t="str">
        <f>IFERROR(VLOOKUP(U66,リスト!$AW$1:$AY$44,3,0),"")</f>
        <v/>
      </c>
      <c r="T66" s="474"/>
      <c r="U66" s="34"/>
      <c r="V66" s="470"/>
      <c r="W66" s="471"/>
      <c r="X66" s="471"/>
      <c r="Y66" s="471"/>
      <c r="Z66" s="472"/>
      <c r="AA66" s="233"/>
      <c r="AB66" s="234"/>
      <c r="AC66" s="234"/>
    </row>
    <row r="67" spans="1:29" s="127" customFormat="1" ht="15" customHeight="1">
      <c r="A67" s="475">
        <v>7</v>
      </c>
      <c r="B67" s="477"/>
      <c r="C67" s="429"/>
      <c r="D67" s="429"/>
      <c r="E67" s="429"/>
      <c r="F67" s="430"/>
      <c r="G67" s="428"/>
      <c r="H67" s="429"/>
      <c r="I67" s="429"/>
      <c r="J67" s="429"/>
      <c r="K67" s="430"/>
      <c r="L67" s="437"/>
      <c r="M67" s="438"/>
      <c r="N67" s="441"/>
      <c r="O67" s="494"/>
      <c r="P67" s="494"/>
      <c r="Q67" s="447" t="str">
        <f>IFERROR(VLOOKUP(U67,リスト!$AW$1:$AY$44,2,0),"")</f>
        <v/>
      </c>
      <c r="R67" s="451"/>
      <c r="S67" s="444" t="str">
        <f>IFERROR(VLOOKUP(U67,リスト!$AW$1:$AY$44,3,0),"")</f>
        <v/>
      </c>
      <c r="T67" s="445"/>
      <c r="U67" s="32"/>
      <c r="V67" s="464"/>
      <c r="W67" s="465"/>
      <c r="X67" s="465"/>
      <c r="Y67" s="465"/>
      <c r="Z67" s="466"/>
      <c r="AA67" s="231"/>
      <c r="AB67" s="232"/>
      <c r="AC67" s="232"/>
    </row>
    <row r="68" spans="1:29" s="127" customFormat="1" ht="15" customHeight="1">
      <c r="A68" s="476"/>
      <c r="B68" s="478"/>
      <c r="C68" s="432"/>
      <c r="D68" s="432"/>
      <c r="E68" s="432"/>
      <c r="F68" s="433"/>
      <c r="G68" s="431"/>
      <c r="H68" s="432"/>
      <c r="I68" s="432"/>
      <c r="J68" s="432"/>
      <c r="K68" s="433"/>
      <c r="L68" s="439"/>
      <c r="M68" s="440"/>
      <c r="N68" s="442"/>
      <c r="O68" s="495"/>
      <c r="P68" s="495"/>
      <c r="Q68" s="447" t="str">
        <f>IFERROR(VLOOKUP(U68,リスト!$AW$1:$AY$44,2,0),"")</f>
        <v/>
      </c>
      <c r="R68" s="448"/>
      <c r="S68" s="444" t="str">
        <f>IFERROR(VLOOKUP(U68,リスト!$AW$1:$AY$44,3,0),"")</f>
        <v/>
      </c>
      <c r="T68" s="446"/>
      <c r="U68" s="33"/>
      <c r="V68" s="467"/>
      <c r="W68" s="468"/>
      <c r="X68" s="468"/>
      <c r="Y68" s="468"/>
      <c r="Z68" s="469"/>
      <c r="AA68" s="233"/>
      <c r="AB68" s="234"/>
      <c r="AC68" s="234"/>
    </row>
    <row r="69" spans="1:29" s="127" customFormat="1" ht="15" customHeight="1">
      <c r="A69" s="476"/>
      <c r="B69" s="478"/>
      <c r="C69" s="432"/>
      <c r="D69" s="432"/>
      <c r="E69" s="432"/>
      <c r="F69" s="433"/>
      <c r="G69" s="431"/>
      <c r="H69" s="432"/>
      <c r="I69" s="432"/>
      <c r="J69" s="432"/>
      <c r="K69" s="433"/>
      <c r="L69" s="439"/>
      <c r="M69" s="440"/>
      <c r="N69" s="442"/>
      <c r="O69" s="495"/>
      <c r="P69" s="495"/>
      <c r="Q69" s="447" t="str">
        <f>IFERROR(VLOOKUP(U69,リスト!$AW$1:$AY$44,2,0),"")</f>
        <v/>
      </c>
      <c r="R69" s="451"/>
      <c r="S69" s="444" t="str">
        <f>IFERROR(VLOOKUP(U69,リスト!$AW$1:$AY$44,3,0),"")</f>
        <v/>
      </c>
      <c r="T69" s="445"/>
      <c r="U69" s="33"/>
      <c r="V69" s="467"/>
      <c r="W69" s="468"/>
      <c r="X69" s="468"/>
      <c r="Y69" s="468"/>
      <c r="Z69" s="469"/>
      <c r="AA69" s="233"/>
      <c r="AB69" s="234"/>
      <c r="AC69" s="234"/>
    </row>
    <row r="70" spans="1:29" s="127" customFormat="1" ht="15" customHeight="1">
      <c r="A70" s="476"/>
      <c r="B70" s="478"/>
      <c r="C70" s="432"/>
      <c r="D70" s="432"/>
      <c r="E70" s="432"/>
      <c r="F70" s="433"/>
      <c r="G70" s="431"/>
      <c r="H70" s="432"/>
      <c r="I70" s="432"/>
      <c r="J70" s="432"/>
      <c r="K70" s="433"/>
      <c r="L70" s="439"/>
      <c r="M70" s="440"/>
      <c r="N70" s="442"/>
      <c r="O70" s="495"/>
      <c r="P70" s="495"/>
      <c r="Q70" s="447" t="str">
        <f>IFERROR(VLOOKUP(U70,リスト!$AW$1:$AY$44,2,0),"")</f>
        <v/>
      </c>
      <c r="R70" s="451"/>
      <c r="S70" s="444" t="str">
        <f>IFERROR(VLOOKUP(U70,リスト!$AW$1:$AY$44,3,0),"")</f>
        <v/>
      </c>
      <c r="T70" s="446"/>
      <c r="U70" s="33"/>
      <c r="V70" s="467"/>
      <c r="W70" s="468"/>
      <c r="X70" s="468"/>
      <c r="Y70" s="468"/>
      <c r="Z70" s="469"/>
      <c r="AA70" s="233"/>
      <c r="AB70" s="234"/>
      <c r="AC70" s="234"/>
    </row>
    <row r="71" spans="1:29" s="127" customFormat="1" ht="15" customHeight="1">
      <c r="A71" s="476"/>
      <c r="B71" s="478"/>
      <c r="C71" s="432"/>
      <c r="D71" s="432"/>
      <c r="E71" s="432"/>
      <c r="F71" s="433"/>
      <c r="G71" s="431"/>
      <c r="H71" s="432"/>
      <c r="I71" s="432"/>
      <c r="J71" s="432"/>
      <c r="K71" s="433"/>
      <c r="L71" s="439"/>
      <c r="M71" s="440"/>
      <c r="N71" s="442"/>
      <c r="O71" s="495"/>
      <c r="P71" s="495"/>
      <c r="Q71" s="447" t="str">
        <f>IFERROR(VLOOKUP(U71,リスト!$AW$1:$AY$44,2,0),"")</f>
        <v/>
      </c>
      <c r="R71" s="448"/>
      <c r="S71" s="444" t="str">
        <f>IFERROR(VLOOKUP(U71,リスト!$AW$1:$AY$44,3,0),"")</f>
        <v/>
      </c>
      <c r="T71" s="445"/>
      <c r="U71" s="33"/>
      <c r="V71" s="467"/>
      <c r="W71" s="468"/>
      <c r="X71" s="468"/>
      <c r="Y71" s="468"/>
      <c r="Z71" s="469"/>
      <c r="AA71" s="233"/>
      <c r="AB71" s="234"/>
      <c r="AC71" s="234"/>
    </row>
    <row r="72" spans="1:29" s="127" customFormat="1" ht="15" customHeight="1">
      <c r="A72" s="492"/>
      <c r="B72" s="493"/>
      <c r="C72" s="435"/>
      <c r="D72" s="435"/>
      <c r="E72" s="435"/>
      <c r="F72" s="436"/>
      <c r="G72" s="434"/>
      <c r="H72" s="435"/>
      <c r="I72" s="435"/>
      <c r="J72" s="435"/>
      <c r="K72" s="436"/>
      <c r="L72" s="183"/>
      <c r="M72" s="184" t="s">
        <v>312</v>
      </c>
      <c r="N72" s="443"/>
      <c r="O72" s="496"/>
      <c r="P72" s="496"/>
      <c r="Q72" s="449" t="str">
        <f>IFERROR(VLOOKUP(U72,リスト!$AW$1:$AY$44,2,0),"")</f>
        <v/>
      </c>
      <c r="R72" s="450"/>
      <c r="S72" s="473" t="str">
        <f>IFERROR(VLOOKUP(U72,リスト!$AW$1:$AY$44,3,0),"")</f>
        <v/>
      </c>
      <c r="T72" s="474"/>
      <c r="U72" s="34"/>
      <c r="V72" s="470"/>
      <c r="W72" s="471"/>
      <c r="X72" s="471"/>
      <c r="Y72" s="471"/>
      <c r="Z72" s="472"/>
      <c r="AA72" s="233"/>
      <c r="AB72" s="234"/>
      <c r="AC72" s="234"/>
    </row>
    <row r="73" spans="1:29" s="127" customFormat="1" ht="15" customHeight="1">
      <c r="A73" s="475">
        <v>8</v>
      </c>
      <c r="B73" s="477"/>
      <c r="C73" s="429"/>
      <c r="D73" s="429"/>
      <c r="E73" s="429"/>
      <c r="F73" s="430"/>
      <c r="G73" s="428"/>
      <c r="H73" s="429"/>
      <c r="I73" s="429"/>
      <c r="J73" s="429"/>
      <c r="K73" s="430"/>
      <c r="L73" s="437"/>
      <c r="M73" s="438"/>
      <c r="N73" s="441"/>
      <c r="O73" s="494"/>
      <c r="P73" s="494"/>
      <c r="Q73" s="447" t="str">
        <f>IFERROR(VLOOKUP(U73,リスト!$AW$1:$AY$44,2,0),"")</f>
        <v/>
      </c>
      <c r="R73" s="451"/>
      <c r="S73" s="444" t="str">
        <f>IFERROR(VLOOKUP(U73,リスト!$AW$1:$AY$44,3,0),"")</f>
        <v/>
      </c>
      <c r="T73" s="445"/>
      <c r="U73" s="32"/>
      <c r="V73" s="464"/>
      <c r="W73" s="465"/>
      <c r="X73" s="465"/>
      <c r="Y73" s="465"/>
      <c r="Z73" s="466"/>
      <c r="AA73" s="231"/>
      <c r="AB73" s="232"/>
      <c r="AC73" s="232"/>
    </row>
    <row r="74" spans="1:29" s="127" customFormat="1" ht="15" customHeight="1">
      <c r="A74" s="476"/>
      <c r="B74" s="478"/>
      <c r="C74" s="432"/>
      <c r="D74" s="432"/>
      <c r="E74" s="432"/>
      <c r="F74" s="433"/>
      <c r="G74" s="431"/>
      <c r="H74" s="432"/>
      <c r="I74" s="432"/>
      <c r="J74" s="432"/>
      <c r="K74" s="433"/>
      <c r="L74" s="439"/>
      <c r="M74" s="440"/>
      <c r="N74" s="442"/>
      <c r="O74" s="495"/>
      <c r="P74" s="495"/>
      <c r="Q74" s="447" t="str">
        <f>IFERROR(VLOOKUP(U74,リスト!$AW$1:$AY$44,2,0),"")</f>
        <v/>
      </c>
      <c r="R74" s="448"/>
      <c r="S74" s="444" t="str">
        <f>IFERROR(VLOOKUP(U74,リスト!$AW$1:$AY$44,3,0),"")</f>
        <v/>
      </c>
      <c r="T74" s="446"/>
      <c r="U74" s="33"/>
      <c r="V74" s="467"/>
      <c r="W74" s="468"/>
      <c r="X74" s="468"/>
      <c r="Y74" s="468"/>
      <c r="Z74" s="469"/>
      <c r="AA74" s="233"/>
      <c r="AB74" s="234"/>
      <c r="AC74" s="234"/>
    </row>
    <row r="75" spans="1:29" s="127" customFormat="1" ht="15" customHeight="1">
      <c r="A75" s="476"/>
      <c r="B75" s="478"/>
      <c r="C75" s="432"/>
      <c r="D75" s="432"/>
      <c r="E75" s="432"/>
      <c r="F75" s="433"/>
      <c r="G75" s="431"/>
      <c r="H75" s="432"/>
      <c r="I75" s="432"/>
      <c r="J75" s="432"/>
      <c r="K75" s="433"/>
      <c r="L75" s="439"/>
      <c r="M75" s="440"/>
      <c r="N75" s="442"/>
      <c r="O75" s="495"/>
      <c r="P75" s="495"/>
      <c r="Q75" s="447" t="str">
        <f>IFERROR(VLOOKUP(U75,リスト!$AW$1:$AY$44,2,0),"")</f>
        <v/>
      </c>
      <c r="R75" s="451"/>
      <c r="S75" s="444" t="str">
        <f>IFERROR(VLOOKUP(U75,リスト!$AW$1:$AY$44,3,0),"")</f>
        <v/>
      </c>
      <c r="T75" s="445"/>
      <c r="U75" s="33"/>
      <c r="V75" s="467"/>
      <c r="W75" s="468"/>
      <c r="X75" s="468"/>
      <c r="Y75" s="468"/>
      <c r="Z75" s="469"/>
      <c r="AA75" s="233"/>
      <c r="AB75" s="234"/>
      <c r="AC75" s="234"/>
    </row>
    <row r="76" spans="1:29" s="127" customFormat="1" ht="15" customHeight="1">
      <c r="A76" s="476"/>
      <c r="B76" s="478"/>
      <c r="C76" s="432"/>
      <c r="D76" s="432"/>
      <c r="E76" s="432"/>
      <c r="F76" s="433"/>
      <c r="G76" s="431"/>
      <c r="H76" s="432"/>
      <c r="I76" s="432"/>
      <c r="J76" s="432"/>
      <c r="K76" s="433"/>
      <c r="L76" s="439"/>
      <c r="M76" s="440"/>
      <c r="N76" s="442"/>
      <c r="O76" s="495"/>
      <c r="P76" s="495"/>
      <c r="Q76" s="447" t="str">
        <f>IFERROR(VLOOKUP(U76,リスト!$AW$1:$AY$44,2,0),"")</f>
        <v/>
      </c>
      <c r="R76" s="451"/>
      <c r="S76" s="444" t="str">
        <f>IFERROR(VLOOKUP(U76,リスト!$AW$1:$AY$44,3,0),"")</f>
        <v/>
      </c>
      <c r="T76" s="446"/>
      <c r="U76" s="33"/>
      <c r="V76" s="467"/>
      <c r="W76" s="468"/>
      <c r="X76" s="468"/>
      <c r="Y76" s="468"/>
      <c r="Z76" s="469"/>
      <c r="AA76" s="233"/>
      <c r="AB76" s="234"/>
      <c r="AC76" s="234"/>
    </row>
    <row r="77" spans="1:29" s="127" customFormat="1" ht="15" customHeight="1">
      <c r="A77" s="476"/>
      <c r="B77" s="478"/>
      <c r="C77" s="432"/>
      <c r="D77" s="432"/>
      <c r="E77" s="432"/>
      <c r="F77" s="433"/>
      <c r="G77" s="431"/>
      <c r="H77" s="432"/>
      <c r="I77" s="432"/>
      <c r="J77" s="432"/>
      <c r="K77" s="433"/>
      <c r="L77" s="439"/>
      <c r="M77" s="440"/>
      <c r="N77" s="442"/>
      <c r="O77" s="495"/>
      <c r="P77" s="495"/>
      <c r="Q77" s="447" t="str">
        <f>IFERROR(VLOOKUP(U77,リスト!$AW$1:$AY$44,2,0),"")</f>
        <v/>
      </c>
      <c r="R77" s="448"/>
      <c r="S77" s="444" t="str">
        <f>IFERROR(VLOOKUP(U77,リスト!$AW$1:$AY$44,3,0),"")</f>
        <v/>
      </c>
      <c r="T77" s="445"/>
      <c r="U77" s="33"/>
      <c r="V77" s="467"/>
      <c r="W77" s="468"/>
      <c r="X77" s="468"/>
      <c r="Y77" s="468"/>
      <c r="Z77" s="469"/>
      <c r="AA77" s="233"/>
      <c r="AB77" s="234"/>
      <c r="AC77" s="234"/>
    </row>
    <row r="78" spans="1:29" s="127" customFormat="1" ht="15" customHeight="1">
      <c r="A78" s="492"/>
      <c r="B78" s="493"/>
      <c r="C78" s="435"/>
      <c r="D78" s="435"/>
      <c r="E78" s="435"/>
      <c r="F78" s="436"/>
      <c r="G78" s="434"/>
      <c r="H78" s="435"/>
      <c r="I78" s="435"/>
      <c r="J78" s="435"/>
      <c r="K78" s="436"/>
      <c r="L78" s="183"/>
      <c r="M78" s="184" t="s">
        <v>312</v>
      </c>
      <c r="N78" s="443"/>
      <c r="O78" s="496"/>
      <c r="P78" s="496"/>
      <c r="Q78" s="449" t="str">
        <f>IFERROR(VLOOKUP(U78,リスト!$AW$1:$AY$44,2,0),"")</f>
        <v/>
      </c>
      <c r="R78" s="450"/>
      <c r="S78" s="473" t="str">
        <f>IFERROR(VLOOKUP(U78,リスト!$AW$1:$AY$44,3,0),"")</f>
        <v/>
      </c>
      <c r="T78" s="474"/>
      <c r="U78" s="34"/>
      <c r="V78" s="470"/>
      <c r="W78" s="471"/>
      <c r="X78" s="471"/>
      <c r="Y78" s="471"/>
      <c r="Z78" s="472"/>
      <c r="AA78" s="233"/>
      <c r="AB78" s="234"/>
      <c r="AC78" s="234"/>
    </row>
    <row r="79" spans="1:29" s="127" customFormat="1" ht="15" customHeight="1">
      <c r="A79" s="475">
        <v>9</v>
      </c>
      <c r="B79" s="477"/>
      <c r="C79" s="429"/>
      <c r="D79" s="429"/>
      <c r="E79" s="429"/>
      <c r="F79" s="430"/>
      <c r="G79" s="428"/>
      <c r="H79" s="429"/>
      <c r="I79" s="429"/>
      <c r="J79" s="429"/>
      <c r="K79" s="430"/>
      <c r="L79" s="437"/>
      <c r="M79" s="438"/>
      <c r="N79" s="441"/>
      <c r="O79" s="494"/>
      <c r="P79" s="494"/>
      <c r="Q79" s="447" t="str">
        <f>IFERROR(VLOOKUP(U79,リスト!$AW$1:$AY$44,2,0),"")</f>
        <v/>
      </c>
      <c r="R79" s="451"/>
      <c r="S79" s="444" t="str">
        <f>IFERROR(VLOOKUP(U79,リスト!$AW$1:$AY$44,3,0),"")</f>
        <v/>
      </c>
      <c r="T79" s="445"/>
      <c r="U79" s="32"/>
      <c r="V79" s="464"/>
      <c r="W79" s="465"/>
      <c r="X79" s="465"/>
      <c r="Y79" s="465"/>
      <c r="Z79" s="466"/>
      <c r="AA79" s="231"/>
      <c r="AB79" s="232"/>
      <c r="AC79" s="232"/>
    </row>
    <row r="80" spans="1:29" s="127" customFormat="1" ht="15" customHeight="1">
      <c r="A80" s="476"/>
      <c r="B80" s="478"/>
      <c r="C80" s="432"/>
      <c r="D80" s="432"/>
      <c r="E80" s="432"/>
      <c r="F80" s="433"/>
      <c r="G80" s="431"/>
      <c r="H80" s="432"/>
      <c r="I80" s="432"/>
      <c r="J80" s="432"/>
      <c r="K80" s="433"/>
      <c r="L80" s="439"/>
      <c r="M80" s="440"/>
      <c r="N80" s="442"/>
      <c r="O80" s="495"/>
      <c r="P80" s="495"/>
      <c r="Q80" s="447" t="str">
        <f>IFERROR(VLOOKUP(U80,リスト!$AW$1:$AY$44,2,0),"")</f>
        <v/>
      </c>
      <c r="R80" s="448"/>
      <c r="S80" s="444" t="str">
        <f>IFERROR(VLOOKUP(U80,リスト!$AW$1:$AY$44,3,0),"")</f>
        <v/>
      </c>
      <c r="T80" s="446"/>
      <c r="U80" s="33"/>
      <c r="V80" s="467"/>
      <c r="W80" s="468"/>
      <c r="X80" s="468"/>
      <c r="Y80" s="468"/>
      <c r="Z80" s="469"/>
      <c r="AA80" s="233"/>
      <c r="AB80" s="234"/>
      <c r="AC80" s="234"/>
    </row>
    <row r="81" spans="1:29" s="127" customFormat="1" ht="15" customHeight="1">
      <c r="A81" s="476"/>
      <c r="B81" s="478"/>
      <c r="C81" s="432"/>
      <c r="D81" s="432"/>
      <c r="E81" s="432"/>
      <c r="F81" s="433"/>
      <c r="G81" s="431"/>
      <c r="H81" s="432"/>
      <c r="I81" s="432"/>
      <c r="J81" s="432"/>
      <c r="K81" s="433"/>
      <c r="L81" s="439"/>
      <c r="M81" s="440"/>
      <c r="N81" s="442"/>
      <c r="O81" s="495"/>
      <c r="P81" s="495"/>
      <c r="Q81" s="447" t="str">
        <f>IFERROR(VLOOKUP(U81,リスト!$AW$1:$AY$44,2,0),"")</f>
        <v/>
      </c>
      <c r="R81" s="451"/>
      <c r="S81" s="444" t="str">
        <f>IFERROR(VLOOKUP(U81,リスト!$AW$1:$AY$44,3,0),"")</f>
        <v/>
      </c>
      <c r="T81" s="445"/>
      <c r="U81" s="33"/>
      <c r="V81" s="467"/>
      <c r="W81" s="468"/>
      <c r="X81" s="468"/>
      <c r="Y81" s="468"/>
      <c r="Z81" s="469"/>
      <c r="AA81" s="233"/>
      <c r="AB81" s="234"/>
      <c r="AC81" s="234"/>
    </row>
    <row r="82" spans="1:29" s="127" customFormat="1" ht="15" customHeight="1">
      <c r="A82" s="476"/>
      <c r="B82" s="478"/>
      <c r="C82" s="432"/>
      <c r="D82" s="432"/>
      <c r="E82" s="432"/>
      <c r="F82" s="433"/>
      <c r="G82" s="431"/>
      <c r="H82" s="432"/>
      <c r="I82" s="432"/>
      <c r="J82" s="432"/>
      <c r="K82" s="433"/>
      <c r="L82" s="439"/>
      <c r="M82" s="440"/>
      <c r="N82" s="442"/>
      <c r="O82" s="495"/>
      <c r="P82" s="495"/>
      <c r="Q82" s="447" t="str">
        <f>IFERROR(VLOOKUP(U82,リスト!$AW$1:$AY$44,2,0),"")</f>
        <v/>
      </c>
      <c r="R82" s="451"/>
      <c r="S82" s="444" t="str">
        <f>IFERROR(VLOOKUP(U82,リスト!$AW$1:$AY$44,3,0),"")</f>
        <v/>
      </c>
      <c r="T82" s="446"/>
      <c r="U82" s="33"/>
      <c r="V82" s="467"/>
      <c r="W82" s="468"/>
      <c r="X82" s="468"/>
      <c r="Y82" s="468"/>
      <c r="Z82" s="469"/>
      <c r="AA82" s="233"/>
      <c r="AB82" s="234"/>
      <c r="AC82" s="234"/>
    </row>
    <row r="83" spans="1:29" s="127" customFormat="1" ht="15" customHeight="1">
      <c r="A83" s="476"/>
      <c r="B83" s="478"/>
      <c r="C83" s="432"/>
      <c r="D83" s="432"/>
      <c r="E83" s="432"/>
      <c r="F83" s="433"/>
      <c r="G83" s="431"/>
      <c r="H83" s="432"/>
      <c r="I83" s="432"/>
      <c r="J83" s="432"/>
      <c r="K83" s="433"/>
      <c r="L83" s="439"/>
      <c r="M83" s="440"/>
      <c r="N83" s="442"/>
      <c r="O83" s="495"/>
      <c r="P83" s="495"/>
      <c r="Q83" s="447" t="str">
        <f>IFERROR(VLOOKUP(U83,リスト!$AW$1:$AY$44,2,0),"")</f>
        <v/>
      </c>
      <c r="R83" s="448"/>
      <c r="S83" s="444" t="str">
        <f>IFERROR(VLOOKUP(U83,リスト!$AW$1:$AY$44,3,0),"")</f>
        <v/>
      </c>
      <c r="T83" s="445"/>
      <c r="U83" s="33"/>
      <c r="V83" s="467"/>
      <c r="W83" s="468"/>
      <c r="X83" s="468"/>
      <c r="Y83" s="468"/>
      <c r="Z83" s="469"/>
      <c r="AA83" s="233"/>
      <c r="AB83" s="234"/>
      <c r="AC83" s="234"/>
    </row>
    <row r="84" spans="1:29" s="127" customFormat="1" ht="15" customHeight="1">
      <c r="A84" s="492"/>
      <c r="B84" s="493"/>
      <c r="C84" s="435"/>
      <c r="D84" s="435"/>
      <c r="E84" s="435"/>
      <c r="F84" s="436"/>
      <c r="G84" s="434"/>
      <c r="H84" s="435"/>
      <c r="I84" s="435"/>
      <c r="J84" s="435"/>
      <c r="K84" s="436"/>
      <c r="L84" s="183"/>
      <c r="M84" s="184" t="s">
        <v>312</v>
      </c>
      <c r="N84" s="443"/>
      <c r="O84" s="496"/>
      <c r="P84" s="496"/>
      <c r="Q84" s="449" t="str">
        <f>IFERROR(VLOOKUP(U84,リスト!$AW$1:$AY$44,2,0),"")</f>
        <v/>
      </c>
      <c r="R84" s="450"/>
      <c r="S84" s="473" t="str">
        <f>IFERROR(VLOOKUP(U84,リスト!$AW$1:$AY$44,3,0),"")</f>
        <v/>
      </c>
      <c r="T84" s="474"/>
      <c r="U84" s="34"/>
      <c r="V84" s="470"/>
      <c r="W84" s="471"/>
      <c r="X84" s="471"/>
      <c r="Y84" s="471"/>
      <c r="Z84" s="472"/>
      <c r="AA84" s="233"/>
      <c r="AB84" s="234"/>
      <c r="AC84" s="234"/>
    </row>
    <row r="85" spans="1:29" s="127" customFormat="1" ht="15" customHeight="1">
      <c r="A85" s="475">
        <v>10</v>
      </c>
      <c r="B85" s="477"/>
      <c r="C85" s="429"/>
      <c r="D85" s="429"/>
      <c r="E85" s="429"/>
      <c r="F85" s="430"/>
      <c r="G85" s="428"/>
      <c r="H85" s="429"/>
      <c r="I85" s="429"/>
      <c r="J85" s="429"/>
      <c r="K85" s="430"/>
      <c r="L85" s="437"/>
      <c r="M85" s="438"/>
      <c r="N85" s="441"/>
      <c r="O85" s="494"/>
      <c r="P85" s="494"/>
      <c r="Q85" s="447" t="str">
        <f>IFERROR(VLOOKUP(U85,リスト!$AW$1:$AY$44,2,0),"")</f>
        <v/>
      </c>
      <c r="R85" s="451"/>
      <c r="S85" s="444" t="str">
        <f>IFERROR(VLOOKUP(U85,リスト!$AW$1:$AY$44,3,0),"")</f>
        <v/>
      </c>
      <c r="T85" s="445"/>
      <c r="U85" s="32"/>
      <c r="V85" s="464"/>
      <c r="W85" s="465"/>
      <c r="X85" s="465"/>
      <c r="Y85" s="465"/>
      <c r="Z85" s="466"/>
      <c r="AA85" s="231"/>
      <c r="AB85" s="232"/>
      <c r="AC85" s="232"/>
    </row>
    <row r="86" spans="1:29" s="127" customFormat="1" ht="15" customHeight="1">
      <c r="A86" s="476"/>
      <c r="B86" s="478"/>
      <c r="C86" s="432"/>
      <c r="D86" s="432"/>
      <c r="E86" s="432"/>
      <c r="F86" s="433"/>
      <c r="G86" s="431"/>
      <c r="H86" s="432"/>
      <c r="I86" s="432"/>
      <c r="J86" s="432"/>
      <c r="K86" s="433"/>
      <c r="L86" s="439"/>
      <c r="M86" s="440"/>
      <c r="N86" s="442"/>
      <c r="O86" s="495"/>
      <c r="P86" s="495"/>
      <c r="Q86" s="447" t="str">
        <f>IFERROR(VLOOKUP(U86,リスト!$AW$1:$AY$44,2,0),"")</f>
        <v/>
      </c>
      <c r="R86" s="448"/>
      <c r="S86" s="444" t="str">
        <f>IFERROR(VLOOKUP(U86,リスト!$AW$1:$AY$44,3,0),"")</f>
        <v/>
      </c>
      <c r="T86" s="446"/>
      <c r="U86" s="33"/>
      <c r="V86" s="467"/>
      <c r="W86" s="468"/>
      <c r="X86" s="468"/>
      <c r="Y86" s="468"/>
      <c r="Z86" s="469"/>
      <c r="AA86" s="233"/>
      <c r="AB86" s="234"/>
      <c r="AC86" s="234"/>
    </row>
    <row r="87" spans="1:29" s="127" customFormat="1" ht="15" customHeight="1">
      <c r="A87" s="476"/>
      <c r="B87" s="478"/>
      <c r="C87" s="432"/>
      <c r="D87" s="432"/>
      <c r="E87" s="432"/>
      <c r="F87" s="433"/>
      <c r="G87" s="431"/>
      <c r="H87" s="432"/>
      <c r="I87" s="432"/>
      <c r="J87" s="432"/>
      <c r="K87" s="433"/>
      <c r="L87" s="439"/>
      <c r="M87" s="440"/>
      <c r="N87" s="442"/>
      <c r="O87" s="495"/>
      <c r="P87" s="495"/>
      <c r="Q87" s="447" t="str">
        <f>IFERROR(VLOOKUP(U87,リスト!$AW$1:$AY$44,2,0),"")</f>
        <v/>
      </c>
      <c r="R87" s="451"/>
      <c r="S87" s="444" t="str">
        <f>IFERROR(VLOOKUP(U87,リスト!$AW$1:$AY$44,3,0),"")</f>
        <v/>
      </c>
      <c r="T87" s="445"/>
      <c r="U87" s="33"/>
      <c r="V87" s="467"/>
      <c r="W87" s="468"/>
      <c r="X87" s="468"/>
      <c r="Y87" s="468"/>
      <c r="Z87" s="469"/>
      <c r="AA87" s="233"/>
      <c r="AB87" s="234"/>
      <c r="AC87" s="234"/>
    </row>
    <row r="88" spans="1:29" s="127" customFormat="1" ht="15" customHeight="1">
      <c r="A88" s="476"/>
      <c r="B88" s="478"/>
      <c r="C88" s="432"/>
      <c r="D88" s="432"/>
      <c r="E88" s="432"/>
      <c r="F88" s="433"/>
      <c r="G88" s="431"/>
      <c r="H88" s="432"/>
      <c r="I88" s="432"/>
      <c r="J88" s="432"/>
      <c r="K88" s="433"/>
      <c r="L88" s="439"/>
      <c r="M88" s="440"/>
      <c r="N88" s="442"/>
      <c r="O88" s="495"/>
      <c r="P88" s="495"/>
      <c r="Q88" s="447" t="str">
        <f>IFERROR(VLOOKUP(U88,リスト!$AW$1:$AY$44,2,0),"")</f>
        <v/>
      </c>
      <c r="R88" s="451"/>
      <c r="S88" s="444" t="str">
        <f>IFERROR(VLOOKUP(U88,リスト!$AW$1:$AY$44,3,0),"")</f>
        <v/>
      </c>
      <c r="T88" s="446"/>
      <c r="U88" s="33"/>
      <c r="V88" s="467"/>
      <c r="W88" s="468"/>
      <c r="X88" s="468"/>
      <c r="Y88" s="468"/>
      <c r="Z88" s="469"/>
      <c r="AA88" s="233"/>
      <c r="AB88" s="234"/>
      <c r="AC88" s="234"/>
    </row>
    <row r="89" spans="1:29" s="127" customFormat="1" ht="15" customHeight="1">
      <c r="A89" s="476"/>
      <c r="B89" s="478"/>
      <c r="C89" s="432"/>
      <c r="D89" s="432"/>
      <c r="E89" s="432"/>
      <c r="F89" s="433"/>
      <c r="G89" s="431"/>
      <c r="H89" s="432"/>
      <c r="I89" s="432"/>
      <c r="J89" s="432"/>
      <c r="K89" s="433"/>
      <c r="L89" s="439"/>
      <c r="M89" s="440"/>
      <c r="N89" s="442"/>
      <c r="O89" s="495"/>
      <c r="P89" s="495"/>
      <c r="Q89" s="447" t="str">
        <f>IFERROR(VLOOKUP(U89,リスト!$AW$1:$AY$44,2,0),"")</f>
        <v/>
      </c>
      <c r="R89" s="448"/>
      <c r="S89" s="444" t="str">
        <f>IFERROR(VLOOKUP(U89,リスト!$AW$1:$AY$44,3,0),"")</f>
        <v/>
      </c>
      <c r="T89" s="445"/>
      <c r="U89" s="33"/>
      <c r="V89" s="467"/>
      <c r="W89" s="468"/>
      <c r="X89" s="468"/>
      <c r="Y89" s="468"/>
      <c r="Z89" s="469"/>
      <c r="AA89" s="233"/>
      <c r="AB89" s="234"/>
      <c r="AC89" s="234"/>
    </row>
    <row r="90" spans="1:29" s="127" customFormat="1" ht="15" customHeight="1">
      <c r="A90" s="476"/>
      <c r="B90" s="478"/>
      <c r="C90" s="432"/>
      <c r="D90" s="432"/>
      <c r="E90" s="432"/>
      <c r="F90" s="433"/>
      <c r="G90" s="431"/>
      <c r="H90" s="432"/>
      <c r="I90" s="432"/>
      <c r="J90" s="432"/>
      <c r="K90" s="433"/>
      <c r="L90" s="183"/>
      <c r="M90" s="184" t="s">
        <v>312</v>
      </c>
      <c r="N90" s="443"/>
      <c r="O90" s="496"/>
      <c r="P90" s="496"/>
      <c r="Q90" s="449" t="str">
        <f>IFERROR(VLOOKUP(U90,リスト!$AW$1:$AY$44,2,0),"")</f>
        <v/>
      </c>
      <c r="R90" s="450"/>
      <c r="S90" s="444" t="str">
        <f>IFERROR(VLOOKUP(U90,リスト!$AW$1:$AY$44,3,0),"")</f>
        <v/>
      </c>
      <c r="T90" s="446"/>
      <c r="U90" s="34"/>
      <c r="V90" s="470"/>
      <c r="W90" s="471"/>
      <c r="X90" s="471"/>
      <c r="Y90" s="471"/>
      <c r="Z90" s="472"/>
      <c r="AA90" s="233"/>
      <c r="AB90" s="234"/>
      <c r="AC90" s="234"/>
    </row>
    <row r="91" spans="1:29" s="127" customFormat="1" ht="15" hidden="1" customHeight="1" outlineLevel="1">
      <c r="A91" s="475">
        <v>11</v>
      </c>
      <c r="B91" s="477"/>
      <c r="C91" s="429"/>
      <c r="D91" s="429"/>
      <c r="E91" s="429"/>
      <c r="F91" s="430"/>
      <c r="G91" s="428"/>
      <c r="H91" s="429"/>
      <c r="I91" s="429"/>
      <c r="J91" s="429"/>
      <c r="K91" s="430"/>
      <c r="L91" s="437"/>
      <c r="M91" s="438"/>
      <c r="N91" s="441"/>
      <c r="O91" s="494"/>
      <c r="P91" s="494"/>
      <c r="Q91" s="497" t="str">
        <f>IFERROR(VLOOKUP(U91,リスト!$AW$1:$AY$44,2,0),"")</f>
        <v/>
      </c>
      <c r="R91" s="498"/>
      <c r="S91" s="497" t="str">
        <f>IFERROR(VLOOKUP(U91,リスト!$AW$1:$AY$44,3,0),"")</f>
        <v/>
      </c>
      <c r="T91" s="498"/>
      <c r="U91" s="32"/>
      <c r="V91" s="464"/>
      <c r="W91" s="465"/>
      <c r="X91" s="465"/>
      <c r="Y91" s="465"/>
      <c r="Z91" s="466"/>
      <c r="AA91" s="231"/>
      <c r="AB91" s="232"/>
      <c r="AC91" s="232"/>
    </row>
    <row r="92" spans="1:29" s="127" customFormat="1" ht="15" hidden="1" customHeight="1" outlineLevel="1">
      <c r="A92" s="476"/>
      <c r="B92" s="478"/>
      <c r="C92" s="432"/>
      <c r="D92" s="432"/>
      <c r="E92" s="432"/>
      <c r="F92" s="433"/>
      <c r="G92" s="431"/>
      <c r="H92" s="432"/>
      <c r="I92" s="432"/>
      <c r="J92" s="432"/>
      <c r="K92" s="433"/>
      <c r="L92" s="439"/>
      <c r="M92" s="440"/>
      <c r="N92" s="442"/>
      <c r="O92" s="495"/>
      <c r="P92" s="495"/>
      <c r="Q92" s="447" t="str">
        <f>IFERROR(VLOOKUP(U92,リスト!$AW$1:$AY$44,2,0),"")</f>
        <v/>
      </c>
      <c r="R92" s="448"/>
      <c r="S92" s="447" t="str">
        <f>IFERROR(VLOOKUP(U92,リスト!$AW$1:$AY$44,3,0),"")</f>
        <v/>
      </c>
      <c r="T92" s="448"/>
      <c r="U92" s="33"/>
      <c r="V92" s="467"/>
      <c r="W92" s="468"/>
      <c r="X92" s="468"/>
      <c r="Y92" s="468"/>
      <c r="Z92" s="469"/>
      <c r="AA92" s="233"/>
      <c r="AB92" s="234"/>
      <c r="AC92" s="234"/>
    </row>
    <row r="93" spans="1:29" s="127" customFormat="1" ht="14.25" hidden="1" customHeight="1" outlineLevel="1">
      <c r="A93" s="476"/>
      <c r="B93" s="478"/>
      <c r="C93" s="432"/>
      <c r="D93" s="432"/>
      <c r="E93" s="432"/>
      <c r="F93" s="433"/>
      <c r="G93" s="431"/>
      <c r="H93" s="432"/>
      <c r="I93" s="432"/>
      <c r="J93" s="432"/>
      <c r="K93" s="433"/>
      <c r="L93" s="439"/>
      <c r="M93" s="440"/>
      <c r="N93" s="442"/>
      <c r="O93" s="495"/>
      <c r="P93" s="495"/>
      <c r="Q93" s="447" t="str">
        <f>IFERROR(VLOOKUP(U93,リスト!$AW$1:$AY$44,2,0),"")</f>
        <v/>
      </c>
      <c r="R93" s="448"/>
      <c r="S93" s="447" t="str">
        <f>IFERROR(VLOOKUP(U93,リスト!$AW$1:$AY$44,3,0),"")</f>
        <v/>
      </c>
      <c r="T93" s="448"/>
      <c r="U93" s="33"/>
      <c r="V93" s="467"/>
      <c r="W93" s="468"/>
      <c r="X93" s="468"/>
      <c r="Y93" s="468"/>
      <c r="Z93" s="469"/>
      <c r="AA93" s="233"/>
      <c r="AB93" s="234"/>
      <c r="AC93" s="234"/>
    </row>
    <row r="94" spans="1:29" s="127" customFormat="1" ht="15" hidden="1" customHeight="1" outlineLevel="1">
      <c r="A94" s="476"/>
      <c r="B94" s="478"/>
      <c r="C94" s="432"/>
      <c r="D94" s="432"/>
      <c r="E94" s="432"/>
      <c r="F94" s="433"/>
      <c r="G94" s="431"/>
      <c r="H94" s="432"/>
      <c r="I94" s="432"/>
      <c r="J94" s="432"/>
      <c r="K94" s="433"/>
      <c r="L94" s="439"/>
      <c r="M94" s="440"/>
      <c r="N94" s="442"/>
      <c r="O94" s="495"/>
      <c r="P94" s="495"/>
      <c r="Q94" s="447" t="str">
        <f>IFERROR(VLOOKUP(U94,リスト!$AW$1:$AY$44,2,0),"")</f>
        <v/>
      </c>
      <c r="R94" s="448"/>
      <c r="S94" s="447" t="str">
        <f>IFERROR(VLOOKUP(U94,リスト!$AW$1:$AY$44,3,0),"")</f>
        <v/>
      </c>
      <c r="T94" s="448"/>
      <c r="U94" s="33"/>
      <c r="V94" s="467"/>
      <c r="W94" s="468"/>
      <c r="X94" s="468"/>
      <c r="Y94" s="468"/>
      <c r="Z94" s="469"/>
      <c r="AA94" s="233"/>
      <c r="AB94" s="234"/>
      <c r="AC94" s="234"/>
    </row>
    <row r="95" spans="1:29" s="127" customFormat="1" ht="15" hidden="1" customHeight="1" outlineLevel="1">
      <c r="A95" s="476"/>
      <c r="B95" s="478"/>
      <c r="C95" s="432"/>
      <c r="D95" s="432"/>
      <c r="E95" s="432"/>
      <c r="F95" s="433"/>
      <c r="G95" s="431"/>
      <c r="H95" s="432"/>
      <c r="I95" s="432"/>
      <c r="J95" s="432"/>
      <c r="K95" s="433"/>
      <c r="L95" s="439"/>
      <c r="M95" s="440"/>
      <c r="N95" s="442"/>
      <c r="O95" s="495"/>
      <c r="P95" s="495"/>
      <c r="Q95" s="447" t="str">
        <f>IFERROR(VLOOKUP(U95,リスト!$AW$1:$AY$44,2,0),"")</f>
        <v/>
      </c>
      <c r="R95" s="448"/>
      <c r="S95" s="447" t="str">
        <f>IFERROR(VLOOKUP(U95,リスト!$AW$1:$AY$44,3,0),"")</f>
        <v/>
      </c>
      <c r="T95" s="448"/>
      <c r="U95" s="33"/>
      <c r="V95" s="467"/>
      <c r="W95" s="468"/>
      <c r="X95" s="468"/>
      <c r="Y95" s="468"/>
      <c r="Z95" s="469"/>
      <c r="AA95" s="233"/>
      <c r="AB95" s="234"/>
      <c r="AC95" s="234"/>
    </row>
    <row r="96" spans="1:29" s="127" customFormat="1" ht="15" hidden="1" customHeight="1" outlineLevel="1">
      <c r="A96" s="476"/>
      <c r="B96" s="478"/>
      <c r="C96" s="432"/>
      <c r="D96" s="432"/>
      <c r="E96" s="432"/>
      <c r="F96" s="433"/>
      <c r="G96" s="431"/>
      <c r="H96" s="432"/>
      <c r="I96" s="432"/>
      <c r="J96" s="432"/>
      <c r="K96" s="433"/>
      <c r="L96" s="183"/>
      <c r="M96" s="184" t="s">
        <v>312</v>
      </c>
      <c r="N96" s="442"/>
      <c r="O96" s="496"/>
      <c r="P96" s="496"/>
      <c r="Q96" s="447" t="str">
        <f>IFERROR(VLOOKUP(U96,リスト!$AW$1:$AY$44,2,0),"")</f>
        <v/>
      </c>
      <c r="R96" s="448"/>
      <c r="S96" s="449" t="str">
        <f>IFERROR(VLOOKUP(U96,リスト!$AW$1:$AY$44,3,0),"")</f>
        <v/>
      </c>
      <c r="T96" s="499"/>
      <c r="U96" s="34"/>
      <c r="V96" s="470"/>
      <c r="W96" s="471"/>
      <c r="X96" s="471"/>
      <c r="Y96" s="471"/>
      <c r="Z96" s="472"/>
      <c r="AA96" s="233"/>
      <c r="AB96" s="234"/>
      <c r="AC96" s="234"/>
    </row>
    <row r="97" spans="1:29" s="127" customFormat="1" ht="15" hidden="1" customHeight="1" outlineLevel="1">
      <c r="A97" s="475">
        <v>12</v>
      </c>
      <c r="B97" s="477"/>
      <c r="C97" s="429"/>
      <c r="D97" s="429"/>
      <c r="E97" s="429"/>
      <c r="F97" s="430"/>
      <c r="G97" s="428"/>
      <c r="H97" s="429"/>
      <c r="I97" s="429"/>
      <c r="J97" s="429"/>
      <c r="K97" s="430"/>
      <c r="L97" s="437"/>
      <c r="M97" s="438"/>
      <c r="N97" s="441"/>
      <c r="O97" s="494"/>
      <c r="P97" s="494"/>
      <c r="Q97" s="497" t="str">
        <f>IFERROR(VLOOKUP(U97,リスト!$AW$1:$AY$44,2,0),"")</f>
        <v/>
      </c>
      <c r="R97" s="498"/>
      <c r="S97" s="497" t="str">
        <f>IFERROR(VLOOKUP(U97,リスト!$AW$1:$AY$44,3,0),"")</f>
        <v/>
      </c>
      <c r="T97" s="498"/>
      <c r="U97" s="32"/>
      <c r="V97" s="464"/>
      <c r="W97" s="465"/>
      <c r="X97" s="465"/>
      <c r="Y97" s="465"/>
      <c r="Z97" s="466"/>
      <c r="AA97" s="231"/>
      <c r="AB97" s="232"/>
      <c r="AC97" s="232"/>
    </row>
    <row r="98" spans="1:29" s="127" customFormat="1" ht="15" hidden="1" customHeight="1" outlineLevel="1">
      <c r="A98" s="476"/>
      <c r="B98" s="478"/>
      <c r="C98" s="432"/>
      <c r="D98" s="432"/>
      <c r="E98" s="432"/>
      <c r="F98" s="433"/>
      <c r="G98" s="431"/>
      <c r="H98" s="432"/>
      <c r="I98" s="432"/>
      <c r="J98" s="432"/>
      <c r="K98" s="433"/>
      <c r="L98" s="439"/>
      <c r="M98" s="440"/>
      <c r="N98" s="442"/>
      <c r="O98" s="495"/>
      <c r="P98" s="495"/>
      <c r="Q98" s="447" t="str">
        <f>IFERROR(VLOOKUP(U98,リスト!$AW$1:$AY$44,2,0),"")</f>
        <v/>
      </c>
      <c r="R98" s="448"/>
      <c r="S98" s="447" t="str">
        <f>IFERROR(VLOOKUP(U98,リスト!$AW$1:$AY$44,3,0),"")</f>
        <v/>
      </c>
      <c r="T98" s="448"/>
      <c r="U98" s="33"/>
      <c r="V98" s="467"/>
      <c r="W98" s="468"/>
      <c r="X98" s="468"/>
      <c r="Y98" s="468"/>
      <c r="Z98" s="469"/>
      <c r="AA98" s="233"/>
      <c r="AB98" s="234"/>
      <c r="AC98" s="234"/>
    </row>
    <row r="99" spans="1:29" s="127" customFormat="1" ht="15" hidden="1" customHeight="1" outlineLevel="1">
      <c r="A99" s="476"/>
      <c r="B99" s="478"/>
      <c r="C99" s="432"/>
      <c r="D99" s="432"/>
      <c r="E99" s="432"/>
      <c r="F99" s="433"/>
      <c r="G99" s="431"/>
      <c r="H99" s="432"/>
      <c r="I99" s="432"/>
      <c r="J99" s="432"/>
      <c r="K99" s="433"/>
      <c r="L99" s="439"/>
      <c r="M99" s="440"/>
      <c r="N99" s="442"/>
      <c r="O99" s="495"/>
      <c r="P99" s="495"/>
      <c r="Q99" s="447" t="str">
        <f>IFERROR(VLOOKUP(U99,リスト!$AW$1:$AY$44,2,0),"")</f>
        <v/>
      </c>
      <c r="R99" s="448"/>
      <c r="S99" s="447" t="str">
        <f>IFERROR(VLOOKUP(U99,リスト!$AW$1:$AY$44,3,0),"")</f>
        <v/>
      </c>
      <c r="T99" s="448"/>
      <c r="U99" s="33"/>
      <c r="V99" s="467"/>
      <c r="W99" s="468"/>
      <c r="X99" s="468"/>
      <c r="Y99" s="468"/>
      <c r="Z99" s="469"/>
      <c r="AA99" s="233"/>
      <c r="AB99" s="234"/>
      <c r="AC99" s="234"/>
    </row>
    <row r="100" spans="1:29" s="127" customFormat="1" ht="15" hidden="1" customHeight="1" outlineLevel="1">
      <c r="A100" s="476"/>
      <c r="B100" s="478"/>
      <c r="C100" s="432"/>
      <c r="D100" s="432"/>
      <c r="E100" s="432"/>
      <c r="F100" s="433"/>
      <c r="G100" s="431"/>
      <c r="H100" s="432"/>
      <c r="I100" s="432"/>
      <c r="J100" s="432"/>
      <c r="K100" s="433"/>
      <c r="L100" s="439"/>
      <c r="M100" s="440"/>
      <c r="N100" s="442"/>
      <c r="O100" s="495"/>
      <c r="P100" s="495"/>
      <c r="Q100" s="447" t="str">
        <f>IFERROR(VLOOKUP(U100,リスト!$AW$1:$AY$44,2,0),"")</f>
        <v/>
      </c>
      <c r="R100" s="448"/>
      <c r="S100" s="447" t="str">
        <f>IFERROR(VLOOKUP(U100,リスト!$AW$1:$AY$44,3,0),"")</f>
        <v/>
      </c>
      <c r="T100" s="448"/>
      <c r="U100" s="33"/>
      <c r="V100" s="467"/>
      <c r="W100" s="468"/>
      <c r="X100" s="468"/>
      <c r="Y100" s="468"/>
      <c r="Z100" s="469"/>
      <c r="AA100" s="233"/>
      <c r="AB100" s="234"/>
      <c r="AC100" s="234"/>
    </row>
    <row r="101" spans="1:29" s="127" customFormat="1" ht="15" hidden="1" customHeight="1" outlineLevel="1">
      <c r="A101" s="476"/>
      <c r="B101" s="478"/>
      <c r="C101" s="432"/>
      <c r="D101" s="432"/>
      <c r="E101" s="432"/>
      <c r="F101" s="433"/>
      <c r="G101" s="431"/>
      <c r="H101" s="432"/>
      <c r="I101" s="432"/>
      <c r="J101" s="432"/>
      <c r="K101" s="433"/>
      <c r="L101" s="439"/>
      <c r="M101" s="440"/>
      <c r="N101" s="442"/>
      <c r="O101" s="495"/>
      <c r="P101" s="495"/>
      <c r="Q101" s="447" t="str">
        <f>IFERROR(VLOOKUP(U101,リスト!$AW$1:$AY$44,2,0),"")</f>
        <v/>
      </c>
      <c r="R101" s="448"/>
      <c r="S101" s="447" t="str">
        <f>IFERROR(VLOOKUP(U101,リスト!$AW$1:$AY$44,3,0),"")</f>
        <v/>
      </c>
      <c r="T101" s="448"/>
      <c r="U101" s="33"/>
      <c r="V101" s="467"/>
      <c r="W101" s="468"/>
      <c r="X101" s="468"/>
      <c r="Y101" s="468"/>
      <c r="Z101" s="469"/>
      <c r="AA101" s="233"/>
      <c r="AB101" s="234"/>
      <c r="AC101" s="234"/>
    </row>
    <row r="102" spans="1:29" s="127" customFormat="1" ht="15" hidden="1" customHeight="1" outlineLevel="1">
      <c r="A102" s="476"/>
      <c r="B102" s="478"/>
      <c r="C102" s="432"/>
      <c r="D102" s="432"/>
      <c r="E102" s="432"/>
      <c r="F102" s="433"/>
      <c r="G102" s="431"/>
      <c r="H102" s="432"/>
      <c r="I102" s="432"/>
      <c r="J102" s="432"/>
      <c r="K102" s="433"/>
      <c r="L102" s="183"/>
      <c r="M102" s="184" t="s">
        <v>312</v>
      </c>
      <c r="N102" s="442"/>
      <c r="O102" s="496"/>
      <c r="P102" s="496"/>
      <c r="Q102" s="447" t="str">
        <f>IFERROR(VLOOKUP(U102,リスト!$AW$1:$AY$44,2,0),"")</f>
        <v/>
      </c>
      <c r="R102" s="448"/>
      <c r="S102" s="449" t="str">
        <f>IFERROR(VLOOKUP(U102,リスト!$AW$1:$AY$44,3,0),"")</f>
        <v/>
      </c>
      <c r="T102" s="499"/>
      <c r="U102" s="34"/>
      <c r="V102" s="470"/>
      <c r="W102" s="471"/>
      <c r="X102" s="471"/>
      <c r="Y102" s="471"/>
      <c r="Z102" s="472"/>
      <c r="AA102" s="233"/>
      <c r="AB102" s="234"/>
      <c r="AC102" s="234"/>
    </row>
    <row r="103" spans="1:29" s="127" customFormat="1" ht="15" hidden="1" customHeight="1" outlineLevel="1">
      <c r="A103" s="475">
        <v>13</v>
      </c>
      <c r="B103" s="477"/>
      <c r="C103" s="429"/>
      <c r="D103" s="429"/>
      <c r="E103" s="429"/>
      <c r="F103" s="430"/>
      <c r="G103" s="428"/>
      <c r="H103" s="429"/>
      <c r="I103" s="429"/>
      <c r="J103" s="429"/>
      <c r="K103" s="430"/>
      <c r="L103" s="437"/>
      <c r="M103" s="438"/>
      <c r="N103" s="441"/>
      <c r="O103" s="494"/>
      <c r="P103" s="494"/>
      <c r="Q103" s="497" t="str">
        <f>IFERROR(VLOOKUP(U103,リスト!$AW$1:$AY$44,2,0),"")</f>
        <v/>
      </c>
      <c r="R103" s="498"/>
      <c r="S103" s="497" t="str">
        <f>IFERROR(VLOOKUP(U103,リスト!$AW$1:$AY$44,3,0),"")</f>
        <v/>
      </c>
      <c r="T103" s="498"/>
      <c r="U103" s="32"/>
      <c r="V103" s="464"/>
      <c r="W103" s="465"/>
      <c r="X103" s="465"/>
      <c r="Y103" s="465"/>
      <c r="Z103" s="466"/>
      <c r="AA103" s="231"/>
      <c r="AB103" s="232"/>
      <c r="AC103" s="232"/>
    </row>
    <row r="104" spans="1:29" s="127" customFormat="1" ht="15" hidden="1" customHeight="1" outlineLevel="1">
      <c r="A104" s="476"/>
      <c r="B104" s="478"/>
      <c r="C104" s="432"/>
      <c r="D104" s="432"/>
      <c r="E104" s="432"/>
      <c r="F104" s="433"/>
      <c r="G104" s="431"/>
      <c r="H104" s="432"/>
      <c r="I104" s="432"/>
      <c r="J104" s="432"/>
      <c r="K104" s="433"/>
      <c r="L104" s="439"/>
      <c r="M104" s="440"/>
      <c r="N104" s="442"/>
      <c r="O104" s="495"/>
      <c r="P104" s="495"/>
      <c r="Q104" s="447" t="str">
        <f>IFERROR(VLOOKUP(U104,リスト!$AW$1:$AY$44,2,0),"")</f>
        <v/>
      </c>
      <c r="R104" s="448"/>
      <c r="S104" s="447" t="str">
        <f>IFERROR(VLOOKUP(U104,リスト!$AW$1:$AY$44,3,0),"")</f>
        <v/>
      </c>
      <c r="T104" s="448"/>
      <c r="U104" s="33"/>
      <c r="V104" s="467"/>
      <c r="W104" s="468"/>
      <c r="X104" s="468"/>
      <c r="Y104" s="468"/>
      <c r="Z104" s="469"/>
      <c r="AA104" s="233"/>
      <c r="AB104" s="234"/>
      <c r="AC104" s="234"/>
    </row>
    <row r="105" spans="1:29" s="127" customFormat="1" ht="15" hidden="1" customHeight="1" outlineLevel="1">
      <c r="A105" s="476"/>
      <c r="B105" s="478"/>
      <c r="C105" s="432"/>
      <c r="D105" s="432"/>
      <c r="E105" s="432"/>
      <c r="F105" s="433"/>
      <c r="G105" s="431"/>
      <c r="H105" s="432"/>
      <c r="I105" s="432"/>
      <c r="J105" s="432"/>
      <c r="K105" s="433"/>
      <c r="L105" s="439"/>
      <c r="M105" s="440"/>
      <c r="N105" s="442"/>
      <c r="O105" s="495"/>
      <c r="P105" s="495"/>
      <c r="Q105" s="447" t="str">
        <f>IFERROR(VLOOKUP(U105,リスト!$AW$1:$AY$44,2,0),"")</f>
        <v/>
      </c>
      <c r="R105" s="448"/>
      <c r="S105" s="447" t="str">
        <f>IFERROR(VLOOKUP(U105,リスト!$AW$1:$AY$44,3,0),"")</f>
        <v/>
      </c>
      <c r="T105" s="448"/>
      <c r="U105" s="33"/>
      <c r="V105" s="467"/>
      <c r="W105" s="468"/>
      <c r="X105" s="468"/>
      <c r="Y105" s="468"/>
      <c r="Z105" s="469"/>
      <c r="AA105" s="233"/>
      <c r="AB105" s="234"/>
      <c r="AC105" s="234"/>
    </row>
    <row r="106" spans="1:29" s="127" customFormat="1" ht="15" hidden="1" customHeight="1" outlineLevel="1">
      <c r="A106" s="476"/>
      <c r="B106" s="478"/>
      <c r="C106" s="432"/>
      <c r="D106" s="432"/>
      <c r="E106" s="432"/>
      <c r="F106" s="433"/>
      <c r="G106" s="431"/>
      <c r="H106" s="432"/>
      <c r="I106" s="432"/>
      <c r="J106" s="432"/>
      <c r="K106" s="433"/>
      <c r="L106" s="439"/>
      <c r="M106" s="440"/>
      <c r="N106" s="442"/>
      <c r="O106" s="495"/>
      <c r="P106" s="495"/>
      <c r="Q106" s="447" t="str">
        <f>IFERROR(VLOOKUP(U106,リスト!$AW$1:$AY$44,2,0),"")</f>
        <v/>
      </c>
      <c r="R106" s="448"/>
      <c r="S106" s="447" t="str">
        <f>IFERROR(VLOOKUP(U106,リスト!$AW$1:$AY$44,3,0),"")</f>
        <v/>
      </c>
      <c r="T106" s="448"/>
      <c r="U106" s="33"/>
      <c r="V106" s="467"/>
      <c r="W106" s="468"/>
      <c r="X106" s="468"/>
      <c r="Y106" s="468"/>
      <c r="Z106" s="469"/>
      <c r="AA106" s="233"/>
      <c r="AB106" s="234"/>
      <c r="AC106" s="234"/>
    </row>
    <row r="107" spans="1:29" s="127" customFormat="1" ht="15" hidden="1" customHeight="1" outlineLevel="1">
      <c r="A107" s="476"/>
      <c r="B107" s="478"/>
      <c r="C107" s="432"/>
      <c r="D107" s="432"/>
      <c r="E107" s="432"/>
      <c r="F107" s="433"/>
      <c r="G107" s="431"/>
      <c r="H107" s="432"/>
      <c r="I107" s="432"/>
      <c r="J107" s="432"/>
      <c r="K107" s="433"/>
      <c r="L107" s="439"/>
      <c r="M107" s="440"/>
      <c r="N107" s="442"/>
      <c r="O107" s="495"/>
      <c r="P107" s="495"/>
      <c r="Q107" s="447" t="str">
        <f>IFERROR(VLOOKUP(U107,リスト!$AW$1:$AY$44,2,0),"")</f>
        <v/>
      </c>
      <c r="R107" s="448"/>
      <c r="S107" s="447" t="str">
        <f>IFERROR(VLOOKUP(U107,リスト!$AW$1:$AY$44,3,0),"")</f>
        <v/>
      </c>
      <c r="T107" s="448"/>
      <c r="U107" s="33"/>
      <c r="V107" s="467"/>
      <c r="W107" s="468"/>
      <c r="X107" s="468"/>
      <c r="Y107" s="468"/>
      <c r="Z107" s="469"/>
      <c r="AA107" s="233"/>
      <c r="AB107" s="234"/>
      <c r="AC107" s="234"/>
    </row>
    <row r="108" spans="1:29" s="127" customFormat="1" ht="15" hidden="1" customHeight="1" outlineLevel="1">
      <c r="A108" s="476"/>
      <c r="B108" s="478"/>
      <c r="C108" s="432"/>
      <c r="D108" s="432"/>
      <c r="E108" s="432"/>
      <c r="F108" s="433"/>
      <c r="G108" s="431"/>
      <c r="H108" s="432"/>
      <c r="I108" s="432"/>
      <c r="J108" s="432"/>
      <c r="K108" s="433"/>
      <c r="L108" s="183"/>
      <c r="M108" s="184" t="s">
        <v>312</v>
      </c>
      <c r="N108" s="442"/>
      <c r="O108" s="496"/>
      <c r="P108" s="496"/>
      <c r="Q108" s="447" t="str">
        <f>IFERROR(VLOOKUP(U108,リスト!$AW$1:$AY$44,2,0),"")</f>
        <v/>
      </c>
      <c r="R108" s="448"/>
      <c r="S108" s="449" t="str">
        <f>IFERROR(VLOOKUP(U108,リスト!$AW$1:$AY$44,3,0),"")</f>
        <v/>
      </c>
      <c r="T108" s="499"/>
      <c r="U108" s="34"/>
      <c r="V108" s="470"/>
      <c r="W108" s="471"/>
      <c r="X108" s="471"/>
      <c r="Y108" s="471"/>
      <c r="Z108" s="472"/>
      <c r="AA108" s="233"/>
      <c r="AB108" s="234"/>
      <c r="AC108" s="234"/>
    </row>
    <row r="109" spans="1:29" s="127" customFormat="1" ht="15" hidden="1" customHeight="1" outlineLevel="1">
      <c r="A109" s="475">
        <v>14</v>
      </c>
      <c r="B109" s="477"/>
      <c r="C109" s="429"/>
      <c r="D109" s="429"/>
      <c r="E109" s="429"/>
      <c r="F109" s="430"/>
      <c r="G109" s="428"/>
      <c r="H109" s="429"/>
      <c r="I109" s="429"/>
      <c r="J109" s="429"/>
      <c r="K109" s="430"/>
      <c r="L109" s="437"/>
      <c r="M109" s="438"/>
      <c r="N109" s="441"/>
      <c r="O109" s="494"/>
      <c r="P109" s="494"/>
      <c r="Q109" s="497" t="str">
        <f>IFERROR(VLOOKUP(U109,リスト!$AW$1:$AY$44,2,0),"")</f>
        <v/>
      </c>
      <c r="R109" s="498"/>
      <c r="S109" s="497" t="str">
        <f>IFERROR(VLOOKUP(U109,リスト!$AW$1:$AY$44,3,0),"")</f>
        <v/>
      </c>
      <c r="T109" s="498"/>
      <c r="U109" s="32"/>
      <c r="V109" s="464"/>
      <c r="W109" s="465"/>
      <c r="X109" s="465"/>
      <c r="Y109" s="465"/>
      <c r="Z109" s="466"/>
      <c r="AA109" s="231"/>
      <c r="AB109" s="232"/>
      <c r="AC109" s="232"/>
    </row>
    <row r="110" spans="1:29" s="127" customFormat="1" ht="15" hidden="1" customHeight="1" outlineLevel="1">
      <c r="A110" s="476"/>
      <c r="B110" s="478"/>
      <c r="C110" s="432"/>
      <c r="D110" s="432"/>
      <c r="E110" s="432"/>
      <c r="F110" s="433"/>
      <c r="G110" s="431"/>
      <c r="H110" s="432"/>
      <c r="I110" s="432"/>
      <c r="J110" s="432"/>
      <c r="K110" s="433"/>
      <c r="L110" s="439"/>
      <c r="M110" s="440"/>
      <c r="N110" s="442"/>
      <c r="O110" s="495"/>
      <c r="P110" s="495"/>
      <c r="Q110" s="447" t="str">
        <f>IFERROR(VLOOKUP(U110,リスト!$AW$1:$AY$44,2,0),"")</f>
        <v/>
      </c>
      <c r="R110" s="448"/>
      <c r="S110" s="447" t="str">
        <f>IFERROR(VLOOKUP(U110,リスト!$AW$1:$AY$44,3,0),"")</f>
        <v/>
      </c>
      <c r="T110" s="448"/>
      <c r="U110" s="33"/>
      <c r="V110" s="467"/>
      <c r="W110" s="468"/>
      <c r="X110" s="468"/>
      <c r="Y110" s="468"/>
      <c r="Z110" s="469"/>
      <c r="AA110" s="233"/>
      <c r="AB110" s="234"/>
      <c r="AC110" s="234"/>
    </row>
    <row r="111" spans="1:29" s="127" customFormat="1" ht="15" hidden="1" customHeight="1" outlineLevel="1">
      <c r="A111" s="476"/>
      <c r="B111" s="478"/>
      <c r="C111" s="432"/>
      <c r="D111" s="432"/>
      <c r="E111" s="432"/>
      <c r="F111" s="433"/>
      <c r="G111" s="431"/>
      <c r="H111" s="432"/>
      <c r="I111" s="432"/>
      <c r="J111" s="432"/>
      <c r="K111" s="433"/>
      <c r="L111" s="439"/>
      <c r="M111" s="440"/>
      <c r="N111" s="442"/>
      <c r="O111" s="495"/>
      <c r="P111" s="495"/>
      <c r="Q111" s="447" t="str">
        <f>IFERROR(VLOOKUP(U111,リスト!$AW$1:$AY$44,2,0),"")</f>
        <v/>
      </c>
      <c r="R111" s="448"/>
      <c r="S111" s="447" t="str">
        <f>IFERROR(VLOOKUP(U111,リスト!$AW$1:$AY$44,3,0),"")</f>
        <v/>
      </c>
      <c r="T111" s="448"/>
      <c r="U111" s="33"/>
      <c r="V111" s="467"/>
      <c r="W111" s="468"/>
      <c r="X111" s="468"/>
      <c r="Y111" s="468"/>
      <c r="Z111" s="469"/>
      <c r="AA111" s="233"/>
      <c r="AB111" s="234"/>
      <c r="AC111" s="234"/>
    </row>
    <row r="112" spans="1:29" s="127" customFormat="1" ht="15" hidden="1" customHeight="1" outlineLevel="1">
      <c r="A112" s="476"/>
      <c r="B112" s="478"/>
      <c r="C112" s="432"/>
      <c r="D112" s="432"/>
      <c r="E112" s="432"/>
      <c r="F112" s="433"/>
      <c r="G112" s="431"/>
      <c r="H112" s="432"/>
      <c r="I112" s="432"/>
      <c r="J112" s="432"/>
      <c r="K112" s="433"/>
      <c r="L112" s="439"/>
      <c r="M112" s="440"/>
      <c r="N112" s="442"/>
      <c r="O112" s="495"/>
      <c r="P112" s="495"/>
      <c r="Q112" s="447" t="str">
        <f>IFERROR(VLOOKUP(U112,リスト!$AW$1:$AY$44,2,0),"")</f>
        <v/>
      </c>
      <c r="R112" s="448"/>
      <c r="S112" s="447" t="str">
        <f>IFERROR(VLOOKUP(U112,リスト!$AW$1:$AY$44,3,0),"")</f>
        <v/>
      </c>
      <c r="T112" s="448"/>
      <c r="U112" s="33"/>
      <c r="V112" s="467"/>
      <c r="W112" s="468"/>
      <c r="X112" s="468"/>
      <c r="Y112" s="468"/>
      <c r="Z112" s="469"/>
      <c r="AA112" s="233"/>
      <c r="AB112" s="234"/>
      <c r="AC112" s="234"/>
    </row>
    <row r="113" spans="1:29" s="127" customFormat="1" ht="15" hidden="1" customHeight="1" outlineLevel="1">
      <c r="A113" s="476"/>
      <c r="B113" s="478"/>
      <c r="C113" s="432"/>
      <c r="D113" s="432"/>
      <c r="E113" s="432"/>
      <c r="F113" s="433"/>
      <c r="G113" s="431"/>
      <c r="H113" s="432"/>
      <c r="I113" s="432"/>
      <c r="J113" s="432"/>
      <c r="K113" s="433"/>
      <c r="L113" s="439"/>
      <c r="M113" s="440"/>
      <c r="N113" s="442"/>
      <c r="O113" s="495"/>
      <c r="P113" s="495"/>
      <c r="Q113" s="447" t="str">
        <f>IFERROR(VLOOKUP(U113,リスト!$AW$1:$AY$44,2,0),"")</f>
        <v/>
      </c>
      <c r="R113" s="448"/>
      <c r="S113" s="447" t="str">
        <f>IFERROR(VLOOKUP(U113,リスト!$AW$1:$AY$44,3,0),"")</f>
        <v/>
      </c>
      <c r="T113" s="448"/>
      <c r="U113" s="33"/>
      <c r="V113" s="467"/>
      <c r="W113" s="468"/>
      <c r="X113" s="468"/>
      <c r="Y113" s="468"/>
      <c r="Z113" s="469"/>
      <c r="AA113" s="233"/>
      <c r="AB113" s="234"/>
      <c r="AC113" s="234"/>
    </row>
    <row r="114" spans="1:29" s="127" customFormat="1" ht="15" hidden="1" customHeight="1" outlineLevel="1">
      <c r="A114" s="476"/>
      <c r="B114" s="478"/>
      <c r="C114" s="432"/>
      <c r="D114" s="432"/>
      <c r="E114" s="432"/>
      <c r="F114" s="433"/>
      <c r="G114" s="431"/>
      <c r="H114" s="432"/>
      <c r="I114" s="432"/>
      <c r="J114" s="432"/>
      <c r="K114" s="433"/>
      <c r="L114" s="183"/>
      <c r="M114" s="184" t="s">
        <v>312</v>
      </c>
      <c r="N114" s="442"/>
      <c r="O114" s="496"/>
      <c r="P114" s="496"/>
      <c r="Q114" s="449" t="str">
        <f>IFERROR(VLOOKUP(U114,リスト!$AW$1:$AY$44,2,0),"")</f>
        <v/>
      </c>
      <c r="R114" s="499"/>
      <c r="S114" s="449" t="str">
        <f>IFERROR(VLOOKUP(U114,リスト!$AW$1:$AY$44,3,0),"")</f>
        <v/>
      </c>
      <c r="T114" s="499"/>
      <c r="U114" s="34"/>
      <c r="V114" s="470"/>
      <c r="W114" s="471"/>
      <c r="X114" s="471"/>
      <c r="Y114" s="471"/>
      <c r="Z114" s="472"/>
      <c r="AA114" s="233"/>
      <c r="AB114" s="234"/>
      <c r="AC114" s="234"/>
    </row>
    <row r="115" spans="1:29" s="127" customFormat="1" ht="15" hidden="1" customHeight="1" outlineLevel="1">
      <c r="A115" s="475">
        <v>15</v>
      </c>
      <c r="B115" s="477"/>
      <c r="C115" s="429"/>
      <c r="D115" s="429"/>
      <c r="E115" s="429"/>
      <c r="F115" s="430"/>
      <c r="G115" s="428"/>
      <c r="H115" s="429"/>
      <c r="I115" s="429"/>
      <c r="J115" s="429"/>
      <c r="K115" s="430"/>
      <c r="L115" s="437"/>
      <c r="M115" s="438"/>
      <c r="N115" s="441"/>
      <c r="O115" s="494"/>
      <c r="P115" s="494"/>
      <c r="Q115" s="497" t="str">
        <f>IFERROR(VLOOKUP(U115,リスト!$AW$1:$AY$44,2,0),"")</f>
        <v/>
      </c>
      <c r="R115" s="498"/>
      <c r="S115" s="497" t="str">
        <f>IFERROR(VLOOKUP(U115,リスト!$AW$1:$AY$44,3,0),"")</f>
        <v/>
      </c>
      <c r="T115" s="498"/>
      <c r="U115" s="32"/>
      <c r="V115" s="464"/>
      <c r="W115" s="465"/>
      <c r="X115" s="465"/>
      <c r="Y115" s="465"/>
      <c r="Z115" s="466"/>
      <c r="AA115" s="231"/>
      <c r="AB115" s="232"/>
      <c r="AC115" s="232"/>
    </row>
    <row r="116" spans="1:29" s="127" customFormat="1" ht="15" hidden="1" customHeight="1" outlineLevel="1">
      <c r="A116" s="476"/>
      <c r="B116" s="478"/>
      <c r="C116" s="432"/>
      <c r="D116" s="432"/>
      <c r="E116" s="432"/>
      <c r="F116" s="433"/>
      <c r="G116" s="431"/>
      <c r="H116" s="432"/>
      <c r="I116" s="432"/>
      <c r="J116" s="432"/>
      <c r="K116" s="433"/>
      <c r="L116" s="439"/>
      <c r="M116" s="440"/>
      <c r="N116" s="442"/>
      <c r="O116" s="495"/>
      <c r="P116" s="495"/>
      <c r="Q116" s="447" t="str">
        <f>IFERROR(VLOOKUP(U116,リスト!$AW$1:$AY$44,2,0),"")</f>
        <v/>
      </c>
      <c r="R116" s="448"/>
      <c r="S116" s="447" t="str">
        <f>IFERROR(VLOOKUP(U116,リスト!$AW$1:$AY$44,3,0),"")</f>
        <v/>
      </c>
      <c r="T116" s="448"/>
      <c r="U116" s="33"/>
      <c r="V116" s="467"/>
      <c r="W116" s="468"/>
      <c r="X116" s="468"/>
      <c r="Y116" s="468"/>
      <c r="Z116" s="469"/>
      <c r="AA116" s="233"/>
      <c r="AB116" s="234"/>
      <c r="AC116" s="234"/>
    </row>
    <row r="117" spans="1:29" s="127" customFormat="1" ht="14.25" hidden="1" customHeight="1" outlineLevel="1">
      <c r="A117" s="476"/>
      <c r="B117" s="478"/>
      <c r="C117" s="432"/>
      <c r="D117" s="432"/>
      <c r="E117" s="432"/>
      <c r="F117" s="433"/>
      <c r="G117" s="431"/>
      <c r="H117" s="432"/>
      <c r="I117" s="432"/>
      <c r="J117" s="432"/>
      <c r="K117" s="433"/>
      <c r="L117" s="439"/>
      <c r="M117" s="440"/>
      <c r="N117" s="442"/>
      <c r="O117" s="495"/>
      <c r="P117" s="495"/>
      <c r="Q117" s="447" t="str">
        <f>IFERROR(VLOOKUP(U117,リスト!$AW$1:$AY$44,2,0),"")</f>
        <v/>
      </c>
      <c r="R117" s="448"/>
      <c r="S117" s="447" t="str">
        <f>IFERROR(VLOOKUP(U117,リスト!$AW$1:$AY$44,3,0),"")</f>
        <v/>
      </c>
      <c r="T117" s="448"/>
      <c r="U117" s="33"/>
      <c r="V117" s="467"/>
      <c r="W117" s="468"/>
      <c r="X117" s="468"/>
      <c r="Y117" s="468"/>
      <c r="Z117" s="469"/>
      <c r="AA117" s="233"/>
      <c r="AB117" s="234"/>
      <c r="AC117" s="234"/>
    </row>
    <row r="118" spans="1:29" s="127" customFormat="1" ht="15" hidden="1" customHeight="1" outlineLevel="1">
      <c r="A118" s="476"/>
      <c r="B118" s="478"/>
      <c r="C118" s="432"/>
      <c r="D118" s="432"/>
      <c r="E118" s="432"/>
      <c r="F118" s="433"/>
      <c r="G118" s="431"/>
      <c r="H118" s="432"/>
      <c r="I118" s="432"/>
      <c r="J118" s="432"/>
      <c r="K118" s="433"/>
      <c r="L118" s="439"/>
      <c r="M118" s="440"/>
      <c r="N118" s="442"/>
      <c r="O118" s="495"/>
      <c r="P118" s="495"/>
      <c r="Q118" s="447" t="str">
        <f>IFERROR(VLOOKUP(U118,リスト!$AW$1:$AY$44,2,0),"")</f>
        <v/>
      </c>
      <c r="R118" s="448"/>
      <c r="S118" s="447" t="str">
        <f>IFERROR(VLOOKUP(U118,リスト!$AW$1:$AY$44,3,0),"")</f>
        <v/>
      </c>
      <c r="T118" s="448"/>
      <c r="U118" s="33"/>
      <c r="V118" s="467"/>
      <c r="W118" s="468"/>
      <c r="X118" s="468"/>
      <c r="Y118" s="468"/>
      <c r="Z118" s="469"/>
      <c r="AA118" s="233"/>
      <c r="AB118" s="234"/>
      <c r="AC118" s="234"/>
    </row>
    <row r="119" spans="1:29" s="127" customFormat="1" ht="15" hidden="1" customHeight="1" outlineLevel="1">
      <c r="A119" s="476"/>
      <c r="B119" s="478"/>
      <c r="C119" s="432"/>
      <c r="D119" s="432"/>
      <c r="E119" s="432"/>
      <c r="F119" s="433"/>
      <c r="G119" s="431"/>
      <c r="H119" s="432"/>
      <c r="I119" s="432"/>
      <c r="J119" s="432"/>
      <c r="K119" s="433"/>
      <c r="L119" s="439"/>
      <c r="M119" s="440"/>
      <c r="N119" s="442"/>
      <c r="O119" s="495"/>
      <c r="P119" s="495"/>
      <c r="Q119" s="447" t="str">
        <f>IFERROR(VLOOKUP(U119,リスト!$AW$1:$AY$44,2,0),"")</f>
        <v/>
      </c>
      <c r="R119" s="448"/>
      <c r="S119" s="447" t="str">
        <f>IFERROR(VLOOKUP(U119,リスト!$AW$1:$AY$44,3,0),"")</f>
        <v/>
      </c>
      <c r="T119" s="448"/>
      <c r="U119" s="33"/>
      <c r="V119" s="467"/>
      <c r="W119" s="468"/>
      <c r="X119" s="468"/>
      <c r="Y119" s="468"/>
      <c r="Z119" s="469"/>
      <c r="AA119" s="233"/>
      <c r="AB119" s="234"/>
      <c r="AC119" s="234"/>
    </row>
    <row r="120" spans="1:29" s="127" customFormat="1" ht="15" hidden="1" customHeight="1" outlineLevel="1">
      <c r="A120" s="476"/>
      <c r="B120" s="478"/>
      <c r="C120" s="432"/>
      <c r="D120" s="432"/>
      <c r="E120" s="432"/>
      <c r="F120" s="433"/>
      <c r="G120" s="431"/>
      <c r="H120" s="432"/>
      <c r="I120" s="432"/>
      <c r="J120" s="432"/>
      <c r="K120" s="433"/>
      <c r="L120" s="183"/>
      <c r="M120" s="184" t="s">
        <v>312</v>
      </c>
      <c r="N120" s="442"/>
      <c r="O120" s="495"/>
      <c r="P120" s="495"/>
      <c r="Q120" s="447" t="str">
        <f>IFERROR(VLOOKUP(U120,リスト!$AW$1:$AY$44,2,0),"")</f>
        <v/>
      </c>
      <c r="R120" s="448"/>
      <c r="S120" s="447" t="str">
        <f>IFERROR(VLOOKUP(U120,リスト!$AW$1:$AY$44,3,0),"")</f>
        <v/>
      </c>
      <c r="T120" s="448"/>
      <c r="U120" s="33"/>
      <c r="V120" s="467"/>
      <c r="W120" s="468"/>
      <c r="X120" s="468"/>
      <c r="Y120" s="468"/>
      <c r="Z120" s="469"/>
      <c r="AA120" s="233"/>
      <c r="AB120" s="234"/>
      <c r="AC120" s="234"/>
    </row>
    <row r="121" spans="1:29" ht="19.5" customHeight="1" collapsed="1">
      <c r="A121" s="484" t="s">
        <v>345</v>
      </c>
      <c r="B121" s="484"/>
      <c r="C121" s="484"/>
      <c r="D121" s="484"/>
      <c r="E121" s="484"/>
      <c r="F121" s="484"/>
      <c r="G121" s="484"/>
      <c r="H121" s="484"/>
      <c r="I121" s="484"/>
      <c r="J121" s="484"/>
      <c r="K121" s="485"/>
      <c r="L121" s="488">
        <f>SUM(L31:M120)</f>
        <v>0</v>
      </c>
      <c r="M121" s="489"/>
      <c r="N121" s="235" t="str">
        <f>IF(ロール対応表ｰ2004!$T$57=0,"","「ロール対応表」シートと一致していないスキル項目があります")</f>
        <v/>
      </c>
      <c r="O121" s="236"/>
      <c r="P121" s="236"/>
      <c r="Q121" s="236"/>
      <c r="R121" s="236"/>
      <c r="S121" s="236"/>
      <c r="T121" s="236"/>
      <c r="U121" s="236"/>
      <c r="V121" s="236"/>
      <c r="W121" s="236"/>
      <c r="X121" s="236"/>
      <c r="Y121" s="236"/>
      <c r="Z121" s="236"/>
      <c r="AA121" s="236"/>
      <c r="AB121" s="236"/>
      <c r="AC121" s="237"/>
    </row>
    <row r="122" spans="1:29" ht="10.5" customHeight="1">
      <c r="A122" s="486"/>
      <c r="B122" s="486"/>
      <c r="C122" s="486"/>
      <c r="D122" s="486"/>
      <c r="E122" s="486"/>
      <c r="F122" s="486"/>
      <c r="G122" s="486"/>
      <c r="H122" s="486"/>
      <c r="I122" s="486"/>
      <c r="J122" s="486"/>
      <c r="K122" s="487"/>
      <c r="L122" s="490" t="s">
        <v>312</v>
      </c>
      <c r="M122" s="491"/>
      <c r="N122" s="238"/>
      <c r="O122" s="239"/>
      <c r="P122" s="239"/>
      <c r="Q122" s="239"/>
      <c r="R122" s="239"/>
      <c r="S122" s="239"/>
      <c r="T122" s="239"/>
      <c r="U122" s="239"/>
      <c r="V122" s="239"/>
      <c r="W122" s="239"/>
      <c r="X122" s="239"/>
      <c r="Y122" s="239"/>
      <c r="Z122" s="239"/>
      <c r="AA122" s="239"/>
      <c r="AB122" s="239"/>
      <c r="AC122" s="240"/>
    </row>
    <row r="123" spans="1:29" ht="15" customHeight="1">
      <c r="A123" s="427" t="s">
        <v>612</v>
      </c>
      <c r="B123" s="427"/>
      <c r="C123" s="427"/>
      <c r="D123" s="427"/>
      <c r="E123" s="427"/>
      <c r="F123" s="427"/>
      <c r="G123" s="427"/>
      <c r="H123" s="427"/>
      <c r="I123" s="427"/>
      <c r="J123" s="427"/>
      <c r="K123" s="427"/>
      <c r="L123" s="427"/>
      <c r="M123" s="427"/>
      <c r="N123" s="288"/>
      <c r="O123" s="288"/>
      <c r="P123" s="288"/>
      <c r="Q123" s="288"/>
      <c r="R123" s="288"/>
      <c r="S123" s="288"/>
      <c r="T123" s="288"/>
      <c r="U123" s="288"/>
      <c r="V123" s="288"/>
      <c r="W123" s="288"/>
      <c r="X123" s="288"/>
      <c r="Y123" s="288"/>
      <c r="Z123" s="288"/>
    </row>
    <row r="124" spans="1:29" ht="1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spans="1:29" ht="1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spans="1:29" ht="1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spans="1:29" ht="9" customHeight="1">
      <c r="A127" s="212"/>
      <c r="B127" s="212"/>
      <c r="C127" s="212"/>
      <c r="D127" s="212"/>
      <c r="E127" s="49"/>
      <c r="F127" s="49"/>
      <c r="G127" s="49"/>
      <c r="H127" s="49"/>
      <c r="I127" s="49"/>
      <c r="J127" s="49"/>
      <c r="K127" s="49"/>
      <c r="L127" s="49"/>
      <c r="M127" s="49"/>
      <c r="N127" s="49"/>
      <c r="O127" s="49"/>
      <c r="P127" s="49"/>
      <c r="Q127" s="49"/>
      <c r="R127" s="49"/>
    </row>
    <row r="128" spans="1:29" ht="23.25" customHeight="1">
      <c r="A128" s="205" t="s">
        <v>623</v>
      </c>
      <c r="B128" s="212"/>
      <c r="C128" s="212"/>
      <c r="D128" s="212"/>
      <c r="E128" s="212"/>
      <c r="F128" s="212"/>
      <c r="G128" s="212"/>
      <c r="H128" s="212"/>
      <c r="I128" s="212"/>
      <c r="J128" s="212"/>
      <c r="K128" s="212"/>
      <c r="L128" s="212"/>
      <c r="M128" s="212"/>
      <c r="N128" s="212"/>
      <c r="O128" s="212"/>
      <c r="P128" s="212"/>
      <c r="Q128" s="212"/>
      <c r="R128" s="212"/>
    </row>
    <row r="129" spans="1:26" ht="15" customHeight="1">
      <c r="A129" s="453" t="s">
        <v>611</v>
      </c>
      <c r="B129" s="453"/>
      <c r="C129" s="453"/>
      <c r="D129" s="453"/>
      <c r="E129" s="454"/>
      <c r="F129" s="570" t="s">
        <v>346</v>
      </c>
      <c r="G129" s="570"/>
      <c r="H129" s="570"/>
      <c r="I129" s="570"/>
      <c r="J129" s="570"/>
      <c r="K129" s="570"/>
      <c r="L129" s="570"/>
      <c r="M129" s="570"/>
      <c r="N129" s="570"/>
      <c r="O129" s="570"/>
      <c r="P129" s="570"/>
      <c r="Q129" s="570"/>
      <c r="R129" s="570"/>
    </row>
    <row r="130" spans="1:26" ht="50.1" customHeight="1">
      <c r="A130" s="421"/>
      <c r="B130" s="421"/>
      <c r="C130" s="421"/>
      <c r="D130" s="421"/>
      <c r="E130" s="454"/>
      <c r="F130" s="571"/>
      <c r="G130" s="571"/>
      <c r="H130" s="571"/>
      <c r="I130" s="571"/>
      <c r="J130" s="571"/>
      <c r="K130" s="571"/>
      <c r="L130" s="571"/>
      <c r="M130" s="571"/>
      <c r="N130" s="571"/>
      <c r="O130" s="571"/>
      <c r="P130" s="571"/>
      <c r="Q130" s="571"/>
      <c r="R130" s="571"/>
    </row>
    <row r="131" spans="1:26" ht="16.5" customHeight="1">
      <c r="A131" s="205" t="s">
        <v>610</v>
      </c>
      <c r="B131" s="212"/>
      <c r="C131" s="212"/>
      <c r="D131" s="212"/>
      <c r="E131" s="212"/>
      <c r="F131" s="212"/>
      <c r="G131" s="212"/>
      <c r="H131" s="212"/>
      <c r="I131" s="212"/>
      <c r="J131" s="212"/>
      <c r="K131" s="212"/>
      <c r="L131" s="212"/>
      <c r="M131" s="212"/>
      <c r="N131" s="212"/>
      <c r="O131" s="212"/>
      <c r="P131" s="212"/>
      <c r="Q131" s="212"/>
      <c r="R131" s="212"/>
    </row>
    <row r="132" spans="1:26" ht="3.75" customHeight="1">
      <c r="A132" s="46"/>
    </row>
    <row r="133" spans="1:26" ht="74.25" customHeight="1">
      <c r="A133" s="400" t="s">
        <v>347</v>
      </c>
      <c r="B133" s="400"/>
      <c r="C133" s="400"/>
      <c r="D133" s="401"/>
      <c r="E133" s="423"/>
      <c r="F133" s="424"/>
      <c r="G133" s="424"/>
      <c r="H133" s="424"/>
      <c r="I133" s="424"/>
      <c r="J133" s="424"/>
      <c r="K133" s="424"/>
      <c r="L133" s="424"/>
      <c r="M133" s="424"/>
      <c r="N133" s="424"/>
      <c r="O133" s="424"/>
      <c r="P133" s="424"/>
      <c r="Q133" s="424"/>
      <c r="R133" s="425"/>
      <c r="S133" s="49"/>
      <c r="T133" s="49"/>
      <c r="U133" s="49"/>
      <c r="V133" s="49"/>
      <c r="W133" s="50"/>
      <c r="X133" s="49"/>
    </row>
    <row r="134" spans="1:26" ht="74.25" customHeight="1">
      <c r="A134" s="400" t="s">
        <v>348</v>
      </c>
      <c r="B134" s="400"/>
      <c r="C134" s="400"/>
      <c r="D134" s="401"/>
      <c r="E134" s="426"/>
      <c r="F134" s="426"/>
      <c r="G134" s="426"/>
      <c r="H134" s="426"/>
      <c r="I134" s="426"/>
      <c r="J134" s="426"/>
      <c r="K134" s="426"/>
      <c r="L134" s="426"/>
      <c r="M134" s="426"/>
      <c r="N134" s="426"/>
      <c r="O134" s="426"/>
      <c r="P134" s="426"/>
      <c r="Q134" s="426"/>
      <c r="R134" s="426"/>
      <c r="S134" s="49"/>
      <c r="T134" s="49"/>
      <c r="U134" s="49"/>
      <c r="V134" s="49"/>
      <c r="W134" s="50"/>
      <c r="X134" s="49"/>
      <c r="Y134" s="49"/>
    </row>
    <row r="135" spans="1:26" ht="36" customHeight="1">
      <c r="A135" s="572" t="s">
        <v>601</v>
      </c>
      <c r="B135" s="572"/>
      <c r="C135" s="572"/>
      <c r="D135" s="572"/>
      <c r="E135" s="573"/>
      <c r="F135" s="573"/>
      <c r="G135" s="573"/>
      <c r="H135" s="573"/>
      <c r="I135" s="573"/>
      <c r="J135" s="573"/>
      <c r="K135" s="573"/>
      <c r="L135" s="573"/>
      <c r="M135" s="573"/>
      <c r="N135" s="573"/>
      <c r="O135" s="573"/>
      <c r="P135" s="573"/>
      <c r="Q135" s="573"/>
      <c r="R135" s="573"/>
      <c r="S135" s="1"/>
      <c r="X135" s="1"/>
    </row>
    <row r="136" spans="1:26" ht="35.1" customHeight="1">
      <c r="A136" s="406" t="s">
        <v>615</v>
      </c>
      <c r="B136" s="407"/>
      <c r="C136" s="407"/>
      <c r="D136" s="408"/>
      <c r="E136" s="402" t="s">
        <v>349</v>
      </c>
      <c r="F136" s="574"/>
      <c r="G136" s="404"/>
      <c r="H136" s="405"/>
      <c r="I136" s="402" t="s">
        <v>350</v>
      </c>
      <c r="J136" s="403"/>
      <c r="K136" s="404"/>
      <c r="L136" s="575"/>
      <c r="M136" s="575"/>
      <c r="N136" s="405"/>
      <c r="O136" s="402" t="s">
        <v>351</v>
      </c>
      <c r="P136" s="403"/>
      <c r="Q136" s="404"/>
      <c r="R136" s="405"/>
      <c r="S136" s="49"/>
      <c r="T136" s="49"/>
      <c r="U136" s="49"/>
      <c r="V136" s="49"/>
      <c r="W136" s="50"/>
      <c r="X136" s="49"/>
    </row>
    <row r="137" spans="1:26" ht="15" customHeight="1">
      <c r="A137" s="409"/>
      <c r="B137" s="276"/>
      <c r="C137" s="276"/>
      <c r="D137" s="277"/>
      <c r="E137" s="393" t="s">
        <v>352</v>
      </c>
      <c r="F137" s="394"/>
      <c r="G137" s="394"/>
      <c r="H137" s="394"/>
      <c r="I137" s="394"/>
      <c r="J137" s="394"/>
      <c r="K137" s="394"/>
      <c r="L137" s="394"/>
      <c r="M137" s="394"/>
      <c r="N137" s="394"/>
      <c r="O137" s="394"/>
      <c r="P137" s="394"/>
      <c r="Q137" s="394"/>
      <c r="R137" s="395"/>
      <c r="S137" s="49"/>
      <c r="T137" s="49"/>
      <c r="U137" s="49"/>
      <c r="V137" s="49"/>
      <c r="W137" s="50"/>
      <c r="X137" s="49"/>
    </row>
    <row r="138" spans="1:26" ht="50.1" customHeight="1">
      <c r="A138" s="410"/>
      <c r="B138" s="411"/>
      <c r="C138" s="411"/>
      <c r="D138" s="412"/>
      <c r="E138" s="396"/>
      <c r="F138" s="397"/>
      <c r="G138" s="397"/>
      <c r="H138" s="397"/>
      <c r="I138" s="397"/>
      <c r="J138" s="397"/>
      <c r="K138" s="397"/>
      <c r="L138" s="397"/>
      <c r="M138" s="397"/>
      <c r="N138" s="397"/>
      <c r="O138" s="397"/>
      <c r="P138" s="397"/>
      <c r="Q138" s="397"/>
      <c r="R138" s="398"/>
      <c r="S138" s="49"/>
      <c r="T138" s="49"/>
      <c r="U138" s="49"/>
      <c r="V138" s="49"/>
      <c r="W138" s="50"/>
      <c r="X138" s="49"/>
    </row>
    <row r="139" spans="1:26" ht="35.1" customHeight="1">
      <c r="A139" s="406" t="s">
        <v>616</v>
      </c>
      <c r="B139" s="407"/>
      <c r="C139" s="407"/>
      <c r="D139" s="408"/>
      <c r="E139" s="413" t="s">
        <v>349</v>
      </c>
      <c r="F139" s="414"/>
      <c r="G139" s="391"/>
      <c r="H139" s="392"/>
      <c r="I139" s="413" t="s">
        <v>350</v>
      </c>
      <c r="J139" s="415"/>
      <c r="K139" s="391"/>
      <c r="L139" s="416"/>
      <c r="M139" s="416"/>
      <c r="N139" s="392"/>
      <c r="O139" s="413" t="s">
        <v>351</v>
      </c>
      <c r="P139" s="415"/>
      <c r="Q139" s="391"/>
      <c r="R139" s="392"/>
      <c r="S139" s="49"/>
      <c r="T139" s="49"/>
      <c r="U139" s="49"/>
      <c r="V139" s="49"/>
      <c r="W139" s="50"/>
      <c r="X139" s="49"/>
      <c r="Y139" s="49"/>
      <c r="Z139" s="49"/>
    </row>
    <row r="140" spans="1:26" ht="15" customHeight="1">
      <c r="A140" s="409"/>
      <c r="B140" s="276"/>
      <c r="C140" s="276"/>
      <c r="D140" s="277"/>
      <c r="E140" s="393" t="s">
        <v>352</v>
      </c>
      <c r="F140" s="394"/>
      <c r="G140" s="394"/>
      <c r="H140" s="394"/>
      <c r="I140" s="394"/>
      <c r="J140" s="394"/>
      <c r="K140" s="394"/>
      <c r="L140" s="394"/>
      <c r="M140" s="394"/>
      <c r="N140" s="394"/>
      <c r="O140" s="394"/>
      <c r="P140" s="394"/>
      <c r="Q140" s="394"/>
      <c r="R140" s="395"/>
      <c r="S140" s="49"/>
      <c r="T140" s="49"/>
      <c r="U140" s="49"/>
      <c r="V140" s="49"/>
      <c r="W140" s="50"/>
      <c r="X140" s="49"/>
      <c r="Y140" s="49"/>
      <c r="Z140" s="49"/>
    </row>
    <row r="141" spans="1:26" ht="50.1" customHeight="1">
      <c r="A141" s="410"/>
      <c r="B141" s="411"/>
      <c r="C141" s="411"/>
      <c r="D141" s="412"/>
      <c r="E141" s="396"/>
      <c r="F141" s="397"/>
      <c r="G141" s="397"/>
      <c r="H141" s="397"/>
      <c r="I141" s="397"/>
      <c r="J141" s="397"/>
      <c r="K141" s="397"/>
      <c r="L141" s="397"/>
      <c r="M141" s="397"/>
      <c r="N141" s="397"/>
      <c r="O141" s="397"/>
      <c r="P141" s="397"/>
      <c r="Q141" s="397"/>
      <c r="R141" s="398"/>
      <c r="S141" s="49"/>
      <c r="T141" s="49"/>
      <c r="U141" s="49"/>
      <c r="V141" s="49"/>
      <c r="W141" s="50"/>
      <c r="X141" s="49"/>
      <c r="Y141" s="49"/>
      <c r="Z141" s="49"/>
    </row>
    <row r="142" spans="1:26" ht="64.5" customHeight="1">
      <c r="A142" s="399" t="s">
        <v>617</v>
      </c>
      <c r="B142" s="399"/>
      <c r="C142" s="400"/>
      <c r="D142" s="401"/>
      <c r="E142" s="382"/>
      <c r="F142" s="382"/>
      <c r="G142" s="382"/>
      <c r="H142" s="382"/>
      <c r="I142" s="382"/>
      <c r="J142" s="382"/>
      <c r="K142" s="382"/>
      <c r="L142" s="382"/>
      <c r="M142" s="382"/>
      <c r="N142" s="382"/>
      <c r="O142" s="382"/>
      <c r="P142" s="382"/>
      <c r="Q142" s="382"/>
      <c r="R142" s="382"/>
      <c r="S142" s="1"/>
      <c r="T142" s="49"/>
      <c r="U142" s="49"/>
      <c r="V142" s="49"/>
      <c r="W142" s="50"/>
      <c r="X142" s="49"/>
    </row>
    <row r="143" spans="1:26" ht="64.5" customHeight="1">
      <c r="A143" s="379" t="s">
        <v>618</v>
      </c>
      <c r="B143" s="379"/>
      <c r="C143" s="380"/>
      <c r="D143" s="381"/>
      <c r="E143" s="382"/>
      <c r="F143" s="382"/>
      <c r="G143" s="382"/>
      <c r="H143" s="382"/>
      <c r="I143" s="382"/>
      <c r="J143" s="382"/>
      <c r="K143" s="382"/>
      <c r="L143" s="382"/>
      <c r="M143" s="382"/>
      <c r="N143" s="382"/>
      <c r="O143" s="382"/>
      <c r="P143" s="382"/>
      <c r="Q143" s="382"/>
      <c r="R143" s="382"/>
      <c r="S143" s="1"/>
      <c r="T143" s="49"/>
      <c r="U143" s="49"/>
      <c r="V143" s="49"/>
      <c r="W143" s="50"/>
      <c r="X143" s="49"/>
    </row>
    <row r="144" spans="1:26" ht="22.5" customHeight="1">
      <c r="A144" s="383" t="s">
        <v>619</v>
      </c>
      <c r="B144" s="384"/>
      <c r="C144" s="387" t="s">
        <v>353</v>
      </c>
      <c r="D144" s="388"/>
      <c r="E144" s="382"/>
      <c r="F144" s="382"/>
      <c r="G144" s="382"/>
      <c r="H144" s="382"/>
      <c r="I144" s="382"/>
      <c r="J144" s="382"/>
      <c r="K144" s="382"/>
      <c r="L144" s="382"/>
      <c r="M144" s="382"/>
      <c r="N144" s="382"/>
      <c r="O144" s="382"/>
      <c r="P144" s="382"/>
      <c r="Q144" s="382"/>
      <c r="R144" s="382"/>
      <c r="S144" s="1"/>
      <c r="T144" s="49"/>
      <c r="U144" s="49"/>
      <c r="V144" s="49"/>
      <c r="W144" s="50"/>
      <c r="X144" s="49"/>
    </row>
    <row r="145" spans="1:26" ht="64.5" customHeight="1">
      <c r="A145" s="385"/>
      <c r="B145" s="386"/>
      <c r="C145" s="389" t="s">
        <v>354</v>
      </c>
      <c r="D145" s="390"/>
      <c r="E145" s="382"/>
      <c r="F145" s="382"/>
      <c r="G145" s="382"/>
      <c r="H145" s="382"/>
      <c r="I145" s="382"/>
      <c r="J145" s="382"/>
      <c r="K145" s="382"/>
      <c r="L145" s="382"/>
      <c r="M145" s="382"/>
      <c r="N145" s="382"/>
      <c r="O145" s="382"/>
      <c r="P145" s="382"/>
      <c r="Q145" s="382"/>
      <c r="R145" s="382"/>
      <c r="S145" s="1"/>
      <c r="T145" s="49"/>
      <c r="U145" s="49"/>
      <c r="V145" s="49"/>
      <c r="W145" s="50"/>
      <c r="X145" s="49"/>
    </row>
    <row r="146" spans="1:26" ht="12" customHeight="1">
      <c r="A146" s="54"/>
      <c r="B146" s="54"/>
      <c r="C146" s="212"/>
      <c r="D146" s="212"/>
      <c r="E146" s="49"/>
      <c r="F146" s="49"/>
      <c r="G146" s="49"/>
      <c r="H146" s="49"/>
      <c r="I146" s="49"/>
      <c r="J146" s="49"/>
      <c r="K146" s="50"/>
      <c r="L146" s="49"/>
      <c r="M146" s="49"/>
      <c r="N146" s="49"/>
      <c r="O146" s="49"/>
      <c r="P146" s="49"/>
      <c r="Q146" s="49"/>
      <c r="R146" s="50"/>
      <c r="S146" s="49"/>
      <c r="X146" s="1"/>
      <c r="Y146" s="49"/>
      <c r="Z146" s="49"/>
    </row>
    <row r="147" spans="1:26" ht="21" customHeight="1">
      <c r="A147" s="205" t="s">
        <v>620</v>
      </c>
      <c r="B147" s="212"/>
      <c r="C147" s="212"/>
      <c r="D147" s="212"/>
      <c r="E147" s="40"/>
      <c r="F147" s="40"/>
      <c r="G147" s="48"/>
      <c r="H147" s="48"/>
      <c r="I147" s="48"/>
      <c r="J147" s="48"/>
      <c r="K147" s="48"/>
      <c r="L147" s="48"/>
      <c r="M147" s="48"/>
      <c r="N147" s="48"/>
      <c r="O147" s="48"/>
      <c r="P147" s="48"/>
      <c r="Q147" s="48"/>
      <c r="R147" s="48"/>
    </row>
    <row r="148" spans="1:26" ht="3.75" customHeight="1">
      <c r="A148" s="46"/>
    </row>
    <row r="149" spans="1:26" ht="18.75" customHeight="1">
      <c r="A149" s="353" t="s">
        <v>355</v>
      </c>
      <c r="B149" s="355" t="s">
        <v>356</v>
      </c>
      <c r="C149" s="356"/>
      <c r="D149" s="357"/>
      <c r="E149" s="370" t="s">
        <v>357</v>
      </c>
      <c r="F149" s="356"/>
      <c r="G149" s="356"/>
      <c r="H149" s="356"/>
      <c r="I149" s="356"/>
      <c r="J149" s="357"/>
      <c r="K149" s="370" t="s">
        <v>358</v>
      </c>
      <c r="L149" s="356"/>
      <c r="M149" s="356"/>
      <c r="N149" s="356"/>
      <c r="O149" s="356"/>
      <c r="P149" s="356"/>
      <c r="Q149" s="356"/>
      <c r="R149" s="372"/>
      <c r="S149" s="580" t="s">
        <v>621</v>
      </c>
      <c r="T149" s="581"/>
    </row>
    <row r="150" spans="1:26" ht="18.75" customHeight="1">
      <c r="A150" s="354"/>
      <c r="B150" s="358"/>
      <c r="C150" s="359"/>
      <c r="D150" s="360"/>
      <c r="E150" s="371"/>
      <c r="F150" s="359"/>
      <c r="G150" s="359"/>
      <c r="H150" s="359"/>
      <c r="I150" s="359"/>
      <c r="J150" s="360"/>
      <c r="K150" s="371"/>
      <c r="L150" s="359"/>
      <c r="M150" s="359"/>
      <c r="N150" s="359"/>
      <c r="O150" s="359"/>
      <c r="P150" s="359"/>
      <c r="Q150" s="359"/>
      <c r="R150" s="373"/>
      <c r="S150" s="371"/>
      <c r="T150" s="373"/>
    </row>
    <row r="151" spans="1:26" s="127" customFormat="1" ht="37.5" customHeight="1">
      <c r="A151" s="185">
        <v>1</v>
      </c>
      <c r="B151" s="374"/>
      <c r="C151" s="375"/>
      <c r="D151" s="376"/>
      <c r="E151" s="375"/>
      <c r="F151" s="375"/>
      <c r="G151" s="375"/>
      <c r="H151" s="375"/>
      <c r="I151" s="375"/>
      <c r="J151" s="376"/>
      <c r="K151" s="377"/>
      <c r="L151" s="375"/>
      <c r="M151" s="375"/>
      <c r="N151" s="375"/>
      <c r="O151" s="375"/>
      <c r="P151" s="375"/>
      <c r="Q151" s="375"/>
      <c r="R151" s="378"/>
      <c r="S151" s="582"/>
      <c r="T151" s="583"/>
    </row>
    <row r="152" spans="1:26" s="127" customFormat="1" ht="37.5" customHeight="1">
      <c r="A152" s="186">
        <v>2</v>
      </c>
      <c r="B152" s="348"/>
      <c r="C152" s="349"/>
      <c r="D152" s="350"/>
      <c r="E152" s="349"/>
      <c r="F152" s="349"/>
      <c r="G152" s="349"/>
      <c r="H152" s="349"/>
      <c r="I152" s="349"/>
      <c r="J152" s="350"/>
      <c r="K152" s="351"/>
      <c r="L152" s="349"/>
      <c r="M152" s="349"/>
      <c r="N152" s="349"/>
      <c r="O152" s="349"/>
      <c r="P152" s="349"/>
      <c r="Q152" s="349"/>
      <c r="R152" s="352"/>
      <c r="S152" s="578"/>
      <c r="T152" s="584"/>
    </row>
    <row r="153" spans="1:26" ht="18.75" customHeight="1">
      <c r="A153" s="353" t="s">
        <v>359</v>
      </c>
      <c r="B153" s="355" t="s">
        <v>356</v>
      </c>
      <c r="C153" s="356"/>
      <c r="D153" s="357"/>
      <c r="E153" s="370" t="s">
        <v>357</v>
      </c>
      <c r="F153" s="356"/>
      <c r="G153" s="356"/>
      <c r="H153" s="356"/>
      <c r="I153" s="356"/>
      <c r="J153" s="357"/>
      <c r="K153" s="370" t="s">
        <v>360</v>
      </c>
      <c r="L153" s="356"/>
      <c r="M153" s="356"/>
      <c r="N153" s="356"/>
      <c r="O153" s="356"/>
      <c r="P153" s="356"/>
      <c r="Q153" s="356"/>
      <c r="R153" s="372"/>
      <c r="S153" s="580" t="s">
        <v>621</v>
      </c>
      <c r="T153" s="585"/>
      <c r="U153" s="564" t="s">
        <v>622</v>
      </c>
    </row>
    <row r="154" spans="1:26" ht="18.75" customHeight="1">
      <c r="A154" s="354"/>
      <c r="B154" s="358"/>
      <c r="C154" s="359"/>
      <c r="D154" s="360"/>
      <c r="E154" s="371"/>
      <c r="F154" s="359"/>
      <c r="G154" s="359"/>
      <c r="H154" s="359"/>
      <c r="I154" s="359"/>
      <c r="J154" s="360"/>
      <c r="K154" s="371"/>
      <c r="L154" s="359"/>
      <c r="M154" s="359"/>
      <c r="N154" s="359"/>
      <c r="O154" s="359"/>
      <c r="P154" s="359"/>
      <c r="Q154" s="359"/>
      <c r="R154" s="373"/>
      <c r="S154" s="371"/>
      <c r="T154" s="360"/>
      <c r="U154" s="565"/>
    </row>
    <row r="155" spans="1:26" s="127" customFormat="1" ht="37.5" customHeight="1">
      <c r="A155" s="185">
        <v>11</v>
      </c>
      <c r="B155" s="374"/>
      <c r="C155" s="375"/>
      <c r="D155" s="376"/>
      <c r="E155" s="375"/>
      <c r="F155" s="375"/>
      <c r="G155" s="375"/>
      <c r="H155" s="375"/>
      <c r="I155" s="375"/>
      <c r="J155" s="376"/>
      <c r="K155" s="377"/>
      <c r="L155" s="375"/>
      <c r="M155" s="375"/>
      <c r="N155" s="375"/>
      <c r="O155" s="375"/>
      <c r="P155" s="375"/>
      <c r="Q155" s="375"/>
      <c r="R155" s="378"/>
      <c r="S155" s="566"/>
      <c r="T155" s="567"/>
      <c r="U155" s="222"/>
    </row>
    <row r="156" spans="1:26" s="127" customFormat="1" ht="37.5" customHeight="1">
      <c r="A156" s="185">
        <v>12</v>
      </c>
      <c r="B156" s="365"/>
      <c r="C156" s="366"/>
      <c r="D156" s="367"/>
      <c r="E156" s="366"/>
      <c r="F156" s="366"/>
      <c r="G156" s="366"/>
      <c r="H156" s="366"/>
      <c r="I156" s="366"/>
      <c r="J156" s="367"/>
      <c r="K156" s="368"/>
      <c r="L156" s="366"/>
      <c r="M156" s="366"/>
      <c r="N156" s="366"/>
      <c r="O156" s="366"/>
      <c r="P156" s="366"/>
      <c r="Q156" s="366"/>
      <c r="R156" s="369"/>
      <c r="S156" s="568"/>
      <c r="T156" s="569"/>
      <c r="U156" s="223"/>
    </row>
    <row r="157" spans="1:26" s="127" customFormat="1" ht="37.5" customHeight="1">
      <c r="A157" s="185">
        <v>13</v>
      </c>
      <c r="B157" s="365"/>
      <c r="C157" s="366"/>
      <c r="D157" s="367"/>
      <c r="E157" s="366"/>
      <c r="F157" s="366"/>
      <c r="G157" s="366"/>
      <c r="H157" s="366"/>
      <c r="I157" s="366"/>
      <c r="J157" s="367"/>
      <c r="K157" s="368"/>
      <c r="L157" s="366"/>
      <c r="M157" s="366"/>
      <c r="N157" s="366"/>
      <c r="O157" s="366"/>
      <c r="P157" s="366"/>
      <c r="Q157" s="366"/>
      <c r="R157" s="369"/>
      <c r="S157" s="568"/>
      <c r="T157" s="569"/>
      <c r="U157" s="223"/>
    </row>
    <row r="158" spans="1:26" s="127" customFormat="1" ht="37.5" customHeight="1">
      <c r="A158" s="185">
        <v>14</v>
      </c>
      <c r="B158" s="365"/>
      <c r="C158" s="366"/>
      <c r="D158" s="367"/>
      <c r="E158" s="366"/>
      <c r="F158" s="366"/>
      <c r="G158" s="366"/>
      <c r="H158" s="366"/>
      <c r="I158" s="366"/>
      <c r="J158" s="367"/>
      <c r="K158" s="368"/>
      <c r="L158" s="366"/>
      <c r="M158" s="366"/>
      <c r="N158" s="366"/>
      <c r="O158" s="366"/>
      <c r="P158" s="366"/>
      <c r="Q158" s="366"/>
      <c r="R158" s="369"/>
      <c r="S158" s="568"/>
      <c r="T158" s="569"/>
      <c r="U158" s="223"/>
    </row>
    <row r="159" spans="1:26" s="127" customFormat="1" ht="37.5" customHeight="1">
      <c r="A159" s="185">
        <v>15</v>
      </c>
      <c r="B159" s="365"/>
      <c r="C159" s="366"/>
      <c r="D159" s="367"/>
      <c r="E159" s="366"/>
      <c r="F159" s="366"/>
      <c r="G159" s="366"/>
      <c r="H159" s="366"/>
      <c r="I159" s="366"/>
      <c r="J159" s="367"/>
      <c r="K159" s="368"/>
      <c r="L159" s="366"/>
      <c r="M159" s="366"/>
      <c r="N159" s="366"/>
      <c r="O159" s="366"/>
      <c r="P159" s="366"/>
      <c r="Q159" s="366"/>
      <c r="R159" s="369"/>
      <c r="S159" s="568"/>
      <c r="T159" s="569"/>
      <c r="U159" s="223"/>
    </row>
    <row r="160" spans="1:26" s="127" customFormat="1" ht="37.5" customHeight="1">
      <c r="A160" s="185">
        <v>16</v>
      </c>
      <c r="B160" s="365"/>
      <c r="C160" s="366"/>
      <c r="D160" s="367"/>
      <c r="E160" s="366"/>
      <c r="F160" s="366"/>
      <c r="G160" s="366"/>
      <c r="H160" s="366"/>
      <c r="I160" s="366"/>
      <c r="J160" s="367"/>
      <c r="K160" s="368"/>
      <c r="L160" s="366"/>
      <c r="M160" s="366"/>
      <c r="N160" s="366"/>
      <c r="O160" s="366"/>
      <c r="P160" s="366"/>
      <c r="Q160" s="366"/>
      <c r="R160" s="369"/>
      <c r="S160" s="568"/>
      <c r="T160" s="569"/>
      <c r="U160" s="223"/>
    </row>
    <row r="161" spans="1:102" s="127" customFormat="1" ht="37.5" customHeight="1">
      <c r="A161" s="185">
        <v>17</v>
      </c>
      <c r="B161" s="365"/>
      <c r="C161" s="366"/>
      <c r="D161" s="367"/>
      <c r="E161" s="366"/>
      <c r="F161" s="366"/>
      <c r="G161" s="366"/>
      <c r="H161" s="366"/>
      <c r="I161" s="366"/>
      <c r="J161" s="367"/>
      <c r="K161" s="368"/>
      <c r="L161" s="366"/>
      <c r="M161" s="366"/>
      <c r="N161" s="366"/>
      <c r="O161" s="366"/>
      <c r="P161" s="366"/>
      <c r="Q161" s="366"/>
      <c r="R161" s="369"/>
      <c r="S161" s="576"/>
      <c r="T161" s="577"/>
      <c r="U161" s="223"/>
    </row>
    <row r="162" spans="1:102" s="127" customFormat="1" ht="37.5" customHeight="1">
      <c r="A162" s="185">
        <v>18</v>
      </c>
      <c r="B162" s="365"/>
      <c r="C162" s="366"/>
      <c r="D162" s="367"/>
      <c r="E162" s="366"/>
      <c r="F162" s="366"/>
      <c r="G162" s="366"/>
      <c r="H162" s="366"/>
      <c r="I162" s="366"/>
      <c r="J162" s="367"/>
      <c r="K162" s="368"/>
      <c r="L162" s="366"/>
      <c r="M162" s="366"/>
      <c r="N162" s="366"/>
      <c r="O162" s="366"/>
      <c r="P162" s="366"/>
      <c r="Q162" s="366"/>
      <c r="R162" s="369"/>
      <c r="S162" s="576"/>
      <c r="T162" s="577"/>
      <c r="U162" s="223"/>
    </row>
    <row r="163" spans="1:102" s="127" customFormat="1" ht="37.5" customHeight="1">
      <c r="A163" s="185">
        <v>19</v>
      </c>
      <c r="B163" s="365"/>
      <c r="C163" s="366"/>
      <c r="D163" s="367"/>
      <c r="E163" s="366"/>
      <c r="F163" s="366"/>
      <c r="G163" s="366"/>
      <c r="H163" s="366"/>
      <c r="I163" s="366"/>
      <c r="J163" s="367"/>
      <c r="K163" s="368"/>
      <c r="L163" s="366"/>
      <c r="M163" s="366"/>
      <c r="N163" s="366"/>
      <c r="O163" s="366"/>
      <c r="P163" s="366"/>
      <c r="Q163" s="366"/>
      <c r="R163" s="369"/>
      <c r="S163" s="576"/>
      <c r="T163" s="577"/>
      <c r="U163" s="223"/>
    </row>
    <row r="164" spans="1:102" s="127" customFormat="1" ht="37.5" customHeight="1">
      <c r="A164" s="186">
        <v>20</v>
      </c>
      <c r="B164" s="348"/>
      <c r="C164" s="349"/>
      <c r="D164" s="350"/>
      <c r="E164" s="351"/>
      <c r="F164" s="349"/>
      <c r="G164" s="349"/>
      <c r="H164" s="349"/>
      <c r="I164" s="349"/>
      <c r="J164" s="350"/>
      <c r="K164" s="351"/>
      <c r="L164" s="349"/>
      <c r="M164" s="349"/>
      <c r="N164" s="349"/>
      <c r="O164" s="349"/>
      <c r="P164" s="349"/>
      <c r="Q164" s="349"/>
      <c r="R164" s="352"/>
      <c r="S164" s="578"/>
      <c r="T164" s="579"/>
      <c r="U164" s="224"/>
    </row>
    <row r="165" spans="1:102" ht="18.75" customHeight="1">
      <c r="A165" s="353" t="s">
        <v>361</v>
      </c>
      <c r="B165" s="355" t="s">
        <v>362</v>
      </c>
      <c r="C165" s="356"/>
      <c r="D165" s="357"/>
      <c r="E165" s="361" t="s">
        <v>363</v>
      </c>
      <c r="F165" s="362"/>
      <c r="G165" s="362"/>
      <c r="H165" s="362"/>
      <c r="I165" s="362"/>
      <c r="J165" s="362"/>
      <c r="K165" s="362"/>
      <c r="L165" s="362"/>
      <c r="M165" s="362"/>
      <c r="N165" s="362"/>
      <c r="O165" s="362"/>
      <c r="P165" s="362"/>
      <c r="Q165" s="362"/>
      <c r="R165" s="362"/>
    </row>
    <row r="166" spans="1:102" ht="18.75" customHeight="1">
      <c r="A166" s="354"/>
      <c r="B166" s="358"/>
      <c r="C166" s="359"/>
      <c r="D166" s="360"/>
      <c r="E166" s="363"/>
      <c r="F166" s="364"/>
      <c r="G166" s="364"/>
      <c r="H166" s="364"/>
      <c r="I166" s="364"/>
      <c r="J166" s="364"/>
      <c r="K166" s="364"/>
      <c r="L166" s="364"/>
      <c r="M166" s="364"/>
      <c r="N166" s="364"/>
      <c r="O166" s="364"/>
      <c r="P166" s="364"/>
      <c r="Q166" s="364"/>
      <c r="R166" s="364"/>
    </row>
    <row r="167" spans="1:102" ht="37.5" customHeight="1">
      <c r="A167" s="210"/>
      <c r="B167" s="344"/>
      <c r="C167" s="345"/>
      <c r="D167" s="55" t="s">
        <v>311</v>
      </c>
      <c r="E167" s="346"/>
      <c r="F167" s="347"/>
      <c r="G167" s="347"/>
      <c r="H167" s="347"/>
      <c r="I167" s="347"/>
      <c r="J167" s="347"/>
      <c r="K167" s="347"/>
      <c r="L167" s="347"/>
      <c r="M167" s="347"/>
      <c r="N167" s="347"/>
      <c r="O167" s="347"/>
      <c r="P167" s="347"/>
      <c r="Q167" s="347"/>
      <c r="R167" s="345"/>
    </row>
    <row r="168" spans="1:102" ht="4.5" customHeight="1">
      <c r="A168" s="212"/>
      <c r="B168" s="212"/>
      <c r="C168" s="212"/>
      <c r="D168" s="212"/>
      <c r="E168" s="126"/>
      <c r="F168" s="126"/>
      <c r="G168" s="126"/>
      <c r="H168" s="126"/>
      <c r="I168" s="126"/>
      <c r="J168" s="126"/>
      <c r="K168" s="126"/>
      <c r="L168" s="126"/>
      <c r="M168" s="126"/>
      <c r="N168" s="126"/>
      <c r="O168" s="126"/>
      <c r="P168" s="126"/>
      <c r="Q168" s="126"/>
      <c r="R168" s="126"/>
    </row>
    <row r="169" spans="1:102" ht="33.75" customHeight="1">
      <c r="A169" s="56" t="s">
        <v>364</v>
      </c>
      <c r="B169" s="57"/>
      <c r="C169" s="57"/>
      <c r="D169" s="57"/>
      <c r="E169" s="57"/>
      <c r="F169" s="57"/>
      <c r="G169" s="57"/>
      <c r="H169" s="57"/>
      <c r="I169" s="57"/>
      <c r="J169" s="57"/>
      <c r="K169" s="57"/>
      <c r="L169" s="58"/>
      <c r="M169" s="58"/>
      <c r="N169" s="58"/>
      <c r="O169" s="58"/>
    </row>
    <row r="170" spans="1:102" ht="33.75" customHeight="1">
      <c r="A170" s="334" t="s">
        <v>365</v>
      </c>
      <c r="B170" s="334"/>
      <c r="C170" s="334"/>
      <c r="D170" s="334"/>
      <c r="E170" s="334"/>
      <c r="F170" s="334"/>
      <c r="G170" s="334"/>
      <c r="H170" s="334"/>
      <c r="I170" s="334"/>
      <c r="J170" s="334"/>
      <c r="K170" s="334"/>
      <c r="L170" s="334"/>
      <c r="M170" s="334"/>
      <c r="N170" s="334"/>
    </row>
    <row r="171" spans="1:102" ht="60" customHeight="1">
      <c r="A171" s="335" t="s">
        <v>366</v>
      </c>
      <c r="B171" s="336"/>
      <c r="C171" s="336"/>
      <c r="D171" s="336"/>
      <c r="E171" s="336"/>
      <c r="F171" s="336"/>
      <c r="G171" s="336"/>
      <c r="H171" s="336"/>
      <c r="I171" s="336"/>
      <c r="J171" s="336"/>
      <c r="K171" s="337"/>
      <c r="L171" s="338"/>
      <c r="M171" s="339"/>
      <c r="N171" s="340"/>
    </row>
    <row r="172" spans="1:102" ht="50.1" customHeight="1">
      <c r="A172" s="335" t="s">
        <v>367</v>
      </c>
      <c r="B172" s="336"/>
      <c r="C172" s="336"/>
      <c r="D172" s="336"/>
      <c r="E172" s="336"/>
      <c r="F172" s="336"/>
      <c r="G172" s="336"/>
      <c r="H172" s="336"/>
      <c r="I172" s="336"/>
      <c r="J172" s="336"/>
      <c r="K172" s="337"/>
      <c r="L172" s="338"/>
      <c r="M172" s="339"/>
      <c r="N172" s="340"/>
      <c r="S172" s="127"/>
      <c r="CP172" s="39" t="s">
        <v>368</v>
      </c>
      <c r="CX172" s="39" t="s">
        <v>369</v>
      </c>
    </row>
    <row r="173" spans="1:102" ht="50.1" customHeight="1">
      <c r="A173" s="335" t="s">
        <v>370</v>
      </c>
      <c r="B173" s="336"/>
      <c r="C173" s="336"/>
      <c r="D173" s="336"/>
      <c r="E173" s="336"/>
      <c r="F173" s="336"/>
      <c r="G173" s="336"/>
      <c r="H173" s="336"/>
      <c r="I173" s="336"/>
      <c r="J173" s="336"/>
      <c r="K173" s="337"/>
      <c r="L173" s="338"/>
      <c r="M173" s="339"/>
      <c r="N173" s="340"/>
      <c r="CP173" s="39" t="s">
        <v>368</v>
      </c>
      <c r="CX173" s="39" t="s">
        <v>369</v>
      </c>
    </row>
    <row r="174" spans="1:102" ht="50.1" customHeight="1">
      <c r="A174" s="335" t="s">
        <v>371</v>
      </c>
      <c r="B174" s="336"/>
      <c r="C174" s="336"/>
      <c r="D174" s="336"/>
      <c r="E174" s="336"/>
      <c r="F174" s="336"/>
      <c r="G174" s="336"/>
      <c r="H174" s="336"/>
      <c r="I174" s="336"/>
      <c r="J174" s="336"/>
      <c r="K174" s="337"/>
      <c r="L174" s="338"/>
      <c r="M174" s="339"/>
      <c r="N174" s="340"/>
      <c r="CP174" s="39" t="s">
        <v>368</v>
      </c>
      <c r="CX174" s="39" t="s">
        <v>369</v>
      </c>
    </row>
    <row r="175" spans="1:102" s="3" customFormat="1" ht="50.1" customHeight="1">
      <c r="A175" s="335" t="s">
        <v>372</v>
      </c>
      <c r="B175" s="336"/>
      <c r="C175" s="336"/>
      <c r="D175" s="336"/>
      <c r="E175" s="336"/>
      <c r="F175" s="336"/>
      <c r="G175" s="336"/>
      <c r="H175" s="336"/>
      <c r="I175" s="336"/>
      <c r="J175" s="336"/>
      <c r="K175" s="337"/>
      <c r="L175" s="338"/>
      <c r="M175" s="339"/>
      <c r="N175" s="340"/>
      <c r="O175" s="26"/>
      <c r="P175" s="26"/>
      <c r="Q175" s="26"/>
      <c r="CP175" s="3" t="s">
        <v>368</v>
      </c>
      <c r="CX175" s="3" t="s">
        <v>369</v>
      </c>
    </row>
    <row r="176" spans="1:102" s="3" customFormat="1">
      <c r="A176" s="334" t="s">
        <v>373</v>
      </c>
      <c r="B176" s="334"/>
      <c r="C176" s="334"/>
      <c r="D176" s="334"/>
      <c r="E176" s="334"/>
      <c r="L176" s="26"/>
      <c r="M176" s="26"/>
      <c r="N176" s="26"/>
      <c r="O176" s="26"/>
      <c r="P176" s="26"/>
      <c r="Q176" s="26"/>
    </row>
    <row r="177" spans="1:25" s="3" customFormat="1">
      <c r="A177" s="334"/>
      <c r="B177" s="334"/>
      <c r="C177" s="334"/>
      <c r="D177" s="334"/>
      <c r="E177" s="334"/>
      <c r="L177" s="26"/>
      <c r="M177" s="26"/>
      <c r="N177" s="26"/>
      <c r="O177" s="26"/>
      <c r="P177" s="26"/>
      <c r="Q177" s="26"/>
    </row>
    <row r="178" spans="1:25" s="3" customFormat="1">
      <c r="A178" s="3" t="s">
        <v>374</v>
      </c>
      <c r="L178" s="26"/>
      <c r="M178" s="26"/>
      <c r="N178" s="26"/>
      <c r="O178" s="26"/>
      <c r="P178" s="26"/>
      <c r="Q178" s="26"/>
    </row>
    <row r="179" spans="1:25" s="3" customFormat="1">
      <c r="A179" s="3" t="s">
        <v>375</v>
      </c>
      <c r="L179" s="26"/>
      <c r="M179" s="26"/>
      <c r="N179" s="26"/>
      <c r="O179" s="26"/>
      <c r="P179" s="26"/>
      <c r="Q179" s="26"/>
    </row>
    <row r="180" spans="1:25" s="3" customFormat="1">
      <c r="L180" s="26"/>
      <c r="M180" s="26"/>
      <c r="N180" s="26"/>
      <c r="O180" s="26"/>
      <c r="P180" s="26"/>
      <c r="Q180" s="26"/>
    </row>
    <row r="181" spans="1:25" s="3" customFormat="1" ht="11.25" customHeight="1">
      <c r="A181" s="341" t="s">
        <v>376</v>
      </c>
      <c r="B181" s="342"/>
      <c r="C181" s="342"/>
      <c r="D181" s="342"/>
      <c r="E181" s="343"/>
      <c r="L181" s="26"/>
      <c r="M181" s="26"/>
      <c r="N181" s="26"/>
      <c r="O181" s="26"/>
      <c r="P181" s="26"/>
      <c r="Q181" s="26"/>
    </row>
    <row r="182" spans="1:25" s="3" customFormat="1">
      <c r="A182" s="309"/>
      <c r="B182" s="310"/>
      <c r="C182" s="310"/>
      <c r="D182" s="310"/>
      <c r="E182" s="311"/>
      <c r="L182" s="26"/>
      <c r="M182" s="26"/>
      <c r="N182" s="26"/>
      <c r="O182" s="26"/>
      <c r="P182" s="26"/>
      <c r="Q182" s="26"/>
    </row>
    <row r="183" spans="1:25" s="3" customFormat="1" ht="12" customHeight="1">
      <c r="A183" s="312"/>
      <c r="B183" s="313"/>
      <c r="C183" s="313"/>
      <c r="D183" s="313"/>
      <c r="E183" s="314"/>
      <c r="L183" s="26"/>
      <c r="M183" s="241" t="s">
        <v>377</v>
      </c>
      <c r="N183" s="242"/>
      <c r="O183" s="242"/>
      <c r="P183" s="242"/>
      <c r="Q183" s="242"/>
      <c r="R183" s="242"/>
      <c r="S183" s="242"/>
      <c r="T183" s="242"/>
      <c r="U183" s="242"/>
      <c r="V183" s="242"/>
      <c r="W183" s="242"/>
      <c r="X183" s="242"/>
      <c r="Y183" s="242"/>
    </row>
    <row r="184" spans="1:25" s="3" customFormat="1" ht="12" customHeight="1">
      <c r="A184" s="195"/>
      <c r="L184" s="26"/>
      <c r="M184" s="242"/>
      <c r="N184" s="242"/>
      <c r="O184" s="242"/>
      <c r="P184" s="242"/>
      <c r="Q184" s="242"/>
      <c r="R184" s="242"/>
      <c r="S184" s="242"/>
      <c r="T184" s="242"/>
      <c r="U184" s="242"/>
      <c r="V184" s="242"/>
      <c r="W184" s="242"/>
      <c r="X184" s="242"/>
      <c r="Y184" s="242"/>
    </row>
    <row r="185" spans="1:25" s="3" customFormat="1" ht="12" customHeight="1">
      <c r="A185" s="308" t="s">
        <v>378</v>
      </c>
      <c r="B185" s="308"/>
      <c r="C185" s="308"/>
      <c r="D185" s="308"/>
      <c r="E185" s="308"/>
      <c r="F185" s="308"/>
      <c r="G185" s="309"/>
      <c r="H185" s="310"/>
      <c r="I185" s="311"/>
      <c r="J185" s="315" t="s">
        <v>311</v>
      </c>
      <c r="L185" s="26"/>
      <c r="M185" s="242"/>
      <c r="N185" s="242"/>
      <c r="O185" s="242"/>
      <c r="P185" s="242"/>
      <c r="Q185" s="242"/>
      <c r="R185" s="242"/>
      <c r="S185" s="242"/>
      <c r="T185" s="242"/>
      <c r="U185" s="242"/>
      <c r="V185" s="242"/>
      <c r="W185" s="242"/>
      <c r="X185" s="242"/>
      <c r="Y185" s="242"/>
    </row>
    <row r="186" spans="1:25" s="3" customFormat="1" ht="12" customHeight="1">
      <c r="A186" s="308"/>
      <c r="B186" s="308"/>
      <c r="C186" s="308"/>
      <c r="D186" s="308"/>
      <c r="E186" s="308"/>
      <c r="F186" s="308"/>
      <c r="G186" s="312"/>
      <c r="H186" s="313"/>
      <c r="I186" s="314"/>
      <c r="J186" s="316"/>
      <c r="L186" s="26"/>
      <c r="M186" s="242"/>
      <c r="N186" s="242"/>
      <c r="O186" s="242"/>
      <c r="P186" s="242"/>
      <c r="Q186" s="242"/>
      <c r="R186" s="242"/>
      <c r="S186" s="242"/>
      <c r="T186" s="242"/>
      <c r="U186" s="242"/>
      <c r="V186" s="242"/>
      <c r="W186" s="242"/>
      <c r="X186" s="242"/>
      <c r="Y186" s="242"/>
    </row>
    <row r="187" spans="1:25" s="3" customFormat="1" ht="12" customHeight="1">
      <c r="A187" s="331" t="s">
        <v>379</v>
      </c>
      <c r="B187" s="331"/>
      <c r="C187" s="331"/>
      <c r="D187" s="331"/>
      <c r="E187" s="331"/>
      <c r="F187" s="331"/>
      <c r="G187" s="309"/>
      <c r="H187" s="310"/>
      <c r="I187" s="311"/>
      <c r="J187" s="315" t="s">
        <v>311</v>
      </c>
      <c r="L187" s="26"/>
      <c r="M187" s="242"/>
      <c r="N187" s="242"/>
      <c r="O187" s="242"/>
      <c r="P187" s="242"/>
      <c r="Q187" s="242"/>
      <c r="R187" s="242"/>
      <c r="S187" s="242"/>
      <c r="T187" s="242"/>
      <c r="U187" s="242"/>
      <c r="V187" s="242"/>
      <c r="W187" s="242"/>
      <c r="X187" s="242"/>
      <c r="Y187" s="242"/>
    </row>
    <row r="188" spans="1:25" s="3" customFormat="1" ht="12" customHeight="1">
      <c r="A188" s="331"/>
      <c r="B188" s="331"/>
      <c r="C188" s="331"/>
      <c r="D188" s="331"/>
      <c r="E188" s="331"/>
      <c r="F188" s="331"/>
      <c r="G188" s="312"/>
      <c r="H188" s="313"/>
      <c r="I188" s="314"/>
      <c r="J188" s="316"/>
      <c r="L188" s="26"/>
      <c r="M188" s="242"/>
      <c r="N188" s="242"/>
      <c r="O188" s="242"/>
      <c r="P188" s="242"/>
      <c r="Q188" s="242"/>
      <c r="R188" s="242"/>
      <c r="S188" s="242"/>
      <c r="T188" s="242"/>
      <c r="U188" s="242"/>
      <c r="V188" s="242"/>
      <c r="W188" s="242"/>
      <c r="X188" s="242"/>
      <c r="Y188" s="242"/>
    </row>
    <row r="189" spans="1:25" s="3" customFormat="1" ht="12" customHeight="1">
      <c r="A189" s="331" t="s">
        <v>380</v>
      </c>
      <c r="B189" s="331"/>
      <c r="C189" s="331"/>
      <c r="D189" s="331"/>
      <c r="E189" s="331"/>
      <c r="F189" s="331"/>
      <c r="G189" s="309"/>
      <c r="H189" s="310"/>
      <c r="I189" s="311"/>
      <c r="J189" s="315" t="s">
        <v>311</v>
      </c>
      <c r="L189" s="26"/>
      <c r="M189" s="242"/>
      <c r="N189" s="242"/>
      <c r="O189" s="242"/>
      <c r="P189" s="242"/>
      <c r="Q189" s="242"/>
      <c r="R189" s="242"/>
      <c r="S189" s="242"/>
      <c r="T189" s="242"/>
      <c r="U189" s="242"/>
      <c r="V189" s="242"/>
      <c r="W189" s="242"/>
      <c r="X189" s="242"/>
      <c r="Y189" s="242"/>
    </row>
    <row r="190" spans="1:25" s="3" customFormat="1" ht="12" customHeight="1">
      <c r="A190" s="331"/>
      <c r="B190" s="331"/>
      <c r="C190" s="331"/>
      <c r="D190" s="331"/>
      <c r="E190" s="331"/>
      <c r="F190" s="331"/>
      <c r="G190" s="312"/>
      <c r="H190" s="313"/>
      <c r="I190" s="314"/>
      <c r="J190" s="316"/>
      <c r="L190" s="26"/>
      <c r="M190" s="242"/>
      <c r="N190" s="242"/>
      <c r="O190" s="242"/>
      <c r="P190" s="242"/>
      <c r="Q190" s="242"/>
      <c r="R190" s="242"/>
      <c r="S190" s="242"/>
      <c r="T190" s="242"/>
      <c r="U190" s="242"/>
      <c r="V190" s="242"/>
      <c r="W190" s="242"/>
      <c r="X190" s="242"/>
      <c r="Y190" s="242"/>
    </row>
    <row r="191" spans="1:25" s="3" customFormat="1" ht="12" customHeight="1">
      <c r="A191" s="308" t="s">
        <v>381</v>
      </c>
      <c r="B191" s="308"/>
      <c r="C191" s="308"/>
      <c r="D191" s="308"/>
      <c r="E191" s="308"/>
      <c r="F191" s="308"/>
      <c r="G191" s="309"/>
      <c r="H191" s="310"/>
      <c r="I191" s="311"/>
      <c r="J191" s="315" t="s">
        <v>311</v>
      </c>
      <c r="L191" s="26"/>
      <c r="M191" s="242"/>
      <c r="N191" s="242"/>
      <c r="O191" s="242"/>
      <c r="P191" s="242"/>
      <c r="Q191" s="242"/>
      <c r="R191" s="242"/>
      <c r="S191" s="242"/>
      <c r="T191" s="242"/>
      <c r="U191" s="242"/>
      <c r="V191" s="242"/>
      <c r="W191" s="242"/>
      <c r="X191" s="242"/>
      <c r="Y191" s="242"/>
    </row>
    <row r="192" spans="1:25" s="3" customFormat="1" ht="12" customHeight="1">
      <c r="A192" s="308"/>
      <c r="B192" s="308"/>
      <c r="C192" s="308"/>
      <c r="D192" s="308"/>
      <c r="E192" s="308"/>
      <c r="F192" s="308"/>
      <c r="G192" s="312"/>
      <c r="H192" s="313"/>
      <c r="I192" s="314"/>
      <c r="J192" s="316"/>
      <c r="L192" s="26"/>
      <c r="M192" s="242"/>
      <c r="N192" s="242"/>
      <c r="O192" s="242"/>
      <c r="P192" s="242"/>
      <c r="Q192" s="242"/>
      <c r="R192" s="242"/>
      <c r="S192" s="242"/>
      <c r="T192" s="242"/>
      <c r="U192" s="242"/>
      <c r="V192" s="242"/>
      <c r="W192" s="242"/>
      <c r="X192" s="242"/>
      <c r="Y192" s="242"/>
    </row>
    <row r="193" spans="1:25" s="3" customFormat="1" ht="12" customHeight="1">
      <c r="A193" s="308" t="s">
        <v>382</v>
      </c>
      <c r="B193" s="308"/>
      <c r="C193" s="308"/>
      <c r="D193" s="308"/>
      <c r="E193" s="308"/>
      <c r="F193" s="308"/>
      <c r="G193" s="309"/>
      <c r="H193" s="310"/>
      <c r="I193" s="311"/>
      <c r="J193" s="315" t="s">
        <v>311</v>
      </c>
      <c r="K193" s="196"/>
      <c r="L193" s="196"/>
      <c r="M193" s="242"/>
      <c r="N193" s="242"/>
      <c r="O193" s="242"/>
      <c r="P193" s="242"/>
      <c r="Q193" s="242"/>
      <c r="R193" s="242"/>
      <c r="S193" s="242"/>
      <c r="T193" s="242"/>
      <c r="U193" s="242"/>
      <c r="V193" s="242"/>
      <c r="W193" s="242"/>
      <c r="X193" s="242"/>
      <c r="Y193" s="242"/>
    </row>
    <row r="194" spans="1:25" s="3" customFormat="1" ht="12" customHeight="1">
      <c r="A194" s="308"/>
      <c r="B194" s="308"/>
      <c r="C194" s="308"/>
      <c r="D194" s="308"/>
      <c r="E194" s="308"/>
      <c r="F194" s="308"/>
      <c r="G194" s="312"/>
      <c r="H194" s="313"/>
      <c r="I194" s="314"/>
      <c r="J194" s="316"/>
      <c r="K194" s="332" t="s">
        <v>383</v>
      </c>
      <c r="L194" s="333"/>
      <c r="M194" s="333"/>
      <c r="N194" s="333"/>
      <c r="O194" s="333"/>
      <c r="P194" s="333"/>
      <c r="Q194" s="180"/>
      <c r="R194" s="180"/>
      <c r="S194" s="180"/>
      <c r="T194" s="180"/>
      <c r="U194" s="180"/>
      <c r="V194" s="180"/>
      <c r="W194" s="180"/>
      <c r="X194" s="180"/>
    </row>
    <row r="195" spans="1:25" s="3" customFormat="1" ht="12" customHeight="1">
      <c r="A195" s="308" t="s">
        <v>384</v>
      </c>
      <c r="B195" s="308"/>
      <c r="C195" s="308"/>
      <c r="D195" s="308"/>
      <c r="E195" s="308"/>
      <c r="F195" s="308"/>
      <c r="G195" s="309"/>
      <c r="H195" s="310"/>
      <c r="I195" s="311"/>
      <c r="J195" s="315" t="s">
        <v>311</v>
      </c>
      <c r="K195" s="332"/>
      <c r="L195" s="333"/>
      <c r="M195" s="333"/>
      <c r="N195" s="333"/>
      <c r="O195" s="333"/>
      <c r="P195" s="333"/>
      <c r="Q195" s="26"/>
    </row>
    <row r="196" spans="1:25" s="3" customFormat="1" ht="12" customHeight="1">
      <c r="A196" s="308"/>
      <c r="B196" s="308"/>
      <c r="C196" s="308"/>
      <c r="D196" s="308"/>
      <c r="E196" s="308"/>
      <c r="F196" s="308"/>
      <c r="G196" s="312"/>
      <c r="H196" s="313"/>
      <c r="I196" s="314"/>
      <c r="J196" s="316"/>
      <c r="K196" s="196"/>
      <c r="L196" s="196"/>
      <c r="M196" s="196"/>
      <c r="N196" s="196"/>
      <c r="O196" s="196"/>
      <c r="P196" s="26"/>
      <c r="Q196" s="26"/>
    </row>
    <row r="197" spans="1:25" s="3" customFormat="1">
      <c r="A197" s="308" t="s">
        <v>385</v>
      </c>
      <c r="B197" s="308"/>
      <c r="C197" s="308"/>
      <c r="D197" s="308"/>
      <c r="E197" s="308"/>
      <c r="F197" s="308"/>
      <c r="G197" s="309"/>
      <c r="H197" s="310"/>
      <c r="I197" s="311"/>
      <c r="J197" s="315" t="s">
        <v>311</v>
      </c>
      <c r="L197" s="26"/>
      <c r="M197" s="26"/>
      <c r="N197" s="26"/>
      <c r="O197" s="26"/>
      <c r="P197" s="26"/>
      <c r="Q197" s="26"/>
    </row>
    <row r="198" spans="1:25" s="3" customFormat="1">
      <c r="A198" s="308"/>
      <c r="B198" s="308"/>
      <c r="C198" s="308"/>
      <c r="D198" s="308"/>
      <c r="E198" s="308"/>
      <c r="F198" s="308"/>
      <c r="G198" s="312"/>
      <c r="H198" s="313"/>
      <c r="I198" s="314"/>
      <c r="J198" s="316"/>
      <c r="L198" s="26"/>
      <c r="M198" s="26"/>
      <c r="N198" s="26"/>
      <c r="O198" s="26"/>
      <c r="P198" s="26"/>
      <c r="Q198" s="26"/>
    </row>
    <row r="199" spans="1:25">
      <c r="A199" s="257" t="s">
        <v>386</v>
      </c>
      <c r="B199" s="257"/>
      <c r="C199" s="257"/>
      <c r="D199" s="257"/>
      <c r="E199" s="257"/>
      <c r="F199" s="257"/>
      <c r="G199" s="317" t="str">
        <f>IF(G193="","自動で入力されます",(G191+G193)/G187*100)</f>
        <v>自動で入力されます</v>
      </c>
      <c r="H199" s="318"/>
      <c r="I199" s="319"/>
      <c r="J199" s="323" t="s">
        <v>387</v>
      </c>
    </row>
    <row r="200" spans="1:25">
      <c r="A200" s="257"/>
      <c r="B200" s="257"/>
      <c r="C200" s="257"/>
      <c r="D200" s="257"/>
      <c r="E200" s="257"/>
      <c r="F200" s="257"/>
      <c r="G200" s="320"/>
      <c r="H200" s="321"/>
      <c r="I200" s="322"/>
      <c r="J200" s="324"/>
    </row>
    <row r="201" spans="1:25">
      <c r="A201" s="257" t="s">
        <v>388</v>
      </c>
      <c r="B201" s="257"/>
      <c r="C201" s="257"/>
      <c r="D201" s="257"/>
      <c r="E201" s="257"/>
      <c r="F201" s="257"/>
      <c r="G201" s="325" t="str">
        <f>IF(G189="","自動で入力されます",(G195+G197)/G189*100)</f>
        <v>自動で入力されます</v>
      </c>
      <c r="H201" s="326"/>
      <c r="I201" s="327"/>
      <c r="J201" s="323" t="s">
        <v>387</v>
      </c>
    </row>
    <row r="202" spans="1:25">
      <c r="A202" s="257"/>
      <c r="B202" s="257"/>
      <c r="C202" s="257"/>
      <c r="D202" s="257"/>
      <c r="E202" s="257"/>
      <c r="F202" s="257"/>
      <c r="G202" s="328"/>
      <c r="H202" s="329"/>
      <c r="I202" s="330"/>
      <c r="J202" s="324"/>
    </row>
    <row r="203" spans="1:25">
      <c r="A203" s="68"/>
    </row>
    <row r="204" spans="1:25">
      <c r="A204" s="68"/>
    </row>
    <row r="205" spans="1:25">
      <c r="A205" s="273" t="s">
        <v>389</v>
      </c>
      <c r="B205" s="273"/>
      <c r="C205" s="273"/>
      <c r="D205" s="273"/>
      <c r="E205" s="273"/>
      <c r="F205" s="273"/>
      <c r="G205" s="273"/>
    </row>
    <row r="206" spans="1:25">
      <c r="A206" s="273"/>
      <c r="B206" s="273"/>
      <c r="C206" s="273"/>
      <c r="D206" s="273"/>
      <c r="E206" s="273"/>
      <c r="F206" s="273"/>
      <c r="G206" s="273"/>
    </row>
    <row r="207" spans="1:25" ht="12" customHeight="1">
      <c r="A207" s="300" t="s">
        <v>390</v>
      </c>
      <c r="B207" s="300"/>
      <c r="C207" s="300"/>
      <c r="D207" s="300"/>
    </row>
    <row r="208" spans="1:25" ht="12" customHeight="1">
      <c r="A208" s="300"/>
      <c r="B208" s="300"/>
      <c r="C208" s="300"/>
      <c r="D208" s="300"/>
    </row>
    <row r="209" spans="1:19" ht="20.100000000000001" customHeight="1">
      <c r="A209" s="257" t="s">
        <v>391</v>
      </c>
      <c r="B209" s="257"/>
      <c r="C209" s="257"/>
      <c r="D209" s="257"/>
      <c r="E209" s="297"/>
      <c r="F209" s="278"/>
      <c r="G209" s="278"/>
      <c r="H209" s="278"/>
      <c r="I209" s="278"/>
      <c r="J209" s="278"/>
      <c r="K209" s="278"/>
      <c r="L209" s="278"/>
      <c r="M209" s="278"/>
      <c r="N209" s="278"/>
      <c r="O209" s="278"/>
      <c r="P209" s="278"/>
      <c r="Q209" s="278"/>
      <c r="R209" s="278"/>
      <c r="S209" s="279"/>
    </row>
    <row r="210" spans="1:19" ht="20.100000000000001" customHeight="1">
      <c r="A210" s="257"/>
      <c r="B210" s="257"/>
      <c r="C210" s="257"/>
      <c r="D210" s="257"/>
      <c r="E210" s="298"/>
      <c r="F210" s="282"/>
      <c r="G210" s="282"/>
      <c r="H210" s="282"/>
      <c r="I210" s="282"/>
      <c r="J210" s="282"/>
      <c r="K210" s="282"/>
      <c r="L210" s="282"/>
      <c r="M210" s="282"/>
      <c r="N210" s="282"/>
      <c r="O210" s="282"/>
      <c r="P210" s="282"/>
      <c r="Q210" s="282"/>
      <c r="R210" s="282"/>
      <c r="S210" s="283"/>
    </row>
    <row r="211" spans="1:19" ht="15" customHeight="1">
      <c r="A211" s="257" t="s">
        <v>392</v>
      </c>
      <c r="B211" s="257"/>
      <c r="C211" s="257"/>
      <c r="D211" s="307"/>
      <c r="E211" s="297"/>
      <c r="F211" s="278"/>
      <c r="G211" s="278"/>
      <c r="H211" s="278"/>
      <c r="I211" s="278"/>
      <c r="J211" s="278"/>
      <c r="K211" s="278"/>
      <c r="L211" s="278"/>
      <c r="M211" s="278"/>
      <c r="N211" s="278"/>
      <c r="O211" s="278"/>
      <c r="P211" s="278"/>
      <c r="Q211" s="278"/>
      <c r="R211" s="278"/>
      <c r="S211" s="279"/>
    </row>
    <row r="212" spans="1:19" ht="15" customHeight="1">
      <c r="A212" s="257"/>
      <c r="B212" s="257"/>
      <c r="C212" s="257"/>
      <c r="D212" s="307"/>
      <c r="E212" s="298"/>
      <c r="F212" s="282"/>
      <c r="G212" s="282"/>
      <c r="H212" s="282"/>
      <c r="I212" s="282"/>
      <c r="J212" s="282"/>
      <c r="K212" s="282"/>
      <c r="L212" s="282"/>
      <c r="M212" s="282"/>
      <c r="N212" s="282"/>
      <c r="O212" s="282"/>
      <c r="P212" s="282"/>
      <c r="Q212" s="282"/>
      <c r="R212" s="282"/>
      <c r="S212" s="283"/>
    </row>
    <row r="213" spans="1:19" ht="15" customHeight="1">
      <c r="A213" s="259" t="s">
        <v>393</v>
      </c>
      <c r="B213" s="259"/>
      <c r="C213" s="259"/>
      <c r="D213" s="296"/>
      <c r="E213" s="297"/>
      <c r="F213" s="278"/>
      <c r="G213" s="278"/>
      <c r="H213" s="278"/>
      <c r="I213" s="278"/>
      <c r="J213" s="278"/>
      <c r="K213" s="278"/>
      <c r="L213" s="278"/>
      <c r="M213" s="278"/>
      <c r="N213" s="278"/>
      <c r="O213" s="278"/>
      <c r="P213" s="278"/>
      <c r="Q213" s="278"/>
      <c r="R213" s="278"/>
      <c r="S213" s="279"/>
    </row>
    <row r="214" spans="1:19" ht="15" customHeight="1">
      <c r="A214" s="259"/>
      <c r="B214" s="259"/>
      <c r="C214" s="259"/>
      <c r="D214" s="296"/>
      <c r="E214" s="298"/>
      <c r="F214" s="282"/>
      <c r="G214" s="282"/>
      <c r="H214" s="282"/>
      <c r="I214" s="282"/>
      <c r="J214" s="282"/>
      <c r="K214" s="282"/>
      <c r="L214" s="282"/>
      <c r="M214" s="282"/>
      <c r="N214" s="282"/>
      <c r="O214" s="282"/>
      <c r="P214" s="282"/>
      <c r="Q214" s="282"/>
      <c r="R214" s="282"/>
      <c r="S214" s="283"/>
    </row>
    <row r="215" spans="1:19" ht="15" customHeight="1">
      <c r="A215" s="259" t="s">
        <v>394</v>
      </c>
      <c r="B215" s="259"/>
      <c r="C215" s="259"/>
      <c r="D215" s="296"/>
      <c r="E215" s="297"/>
      <c r="F215" s="278"/>
      <c r="G215" s="278"/>
      <c r="H215" s="278"/>
      <c r="I215" s="278"/>
      <c r="J215" s="278"/>
      <c r="K215" s="278"/>
      <c r="L215" s="278"/>
      <c r="M215" s="278"/>
      <c r="N215" s="278"/>
      <c r="O215" s="278"/>
      <c r="P215" s="278"/>
      <c r="Q215" s="278"/>
      <c r="R215" s="278"/>
      <c r="S215" s="279"/>
    </row>
    <row r="216" spans="1:19" ht="15" customHeight="1">
      <c r="A216" s="259"/>
      <c r="B216" s="259"/>
      <c r="C216" s="259"/>
      <c r="D216" s="296"/>
      <c r="E216" s="298"/>
      <c r="F216" s="282"/>
      <c r="G216" s="282"/>
      <c r="H216" s="282"/>
      <c r="I216" s="282"/>
      <c r="J216" s="282"/>
      <c r="K216" s="282"/>
      <c r="L216" s="282"/>
      <c r="M216" s="282"/>
      <c r="N216" s="282"/>
      <c r="O216" s="282"/>
      <c r="P216" s="282"/>
      <c r="Q216" s="282"/>
      <c r="R216" s="282"/>
      <c r="S216" s="283"/>
    </row>
    <row r="217" spans="1:19" ht="15" customHeight="1">
      <c r="A217" s="259" t="s">
        <v>395</v>
      </c>
      <c r="B217" s="259"/>
      <c r="C217" s="259"/>
      <c r="D217" s="296"/>
      <c r="E217" s="297"/>
      <c r="F217" s="278"/>
      <c r="G217" s="278"/>
      <c r="H217" s="278"/>
      <c r="I217" s="278"/>
      <c r="J217" s="278"/>
      <c r="K217" s="278"/>
      <c r="L217" s="278"/>
      <c r="M217" s="278"/>
      <c r="N217" s="278"/>
      <c r="O217" s="278"/>
      <c r="P217" s="278"/>
      <c r="Q217" s="278"/>
      <c r="R217" s="278"/>
      <c r="S217" s="279"/>
    </row>
    <row r="218" spans="1:19" ht="15" customHeight="1">
      <c r="A218" s="259"/>
      <c r="B218" s="259"/>
      <c r="C218" s="259"/>
      <c r="D218" s="296"/>
      <c r="E218" s="298"/>
      <c r="F218" s="282"/>
      <c r="G218" s="282"/>
      <c r="H218" s="282"/>
      <c r="I218" s="282"/>
      <c r="J218" s="282"/>
      <c r="K218" s="282"/>
      <c r="L218" s="282"/>
      <c r="M218" s="282"/>
      <c r="N218" s="282"/>
      <c r="O218" s="282"/>
      <c r="P218" s="282"/>
      <c r="Q218" s="282"/>
      <c r="R218" s="282"/>
      <c r="S218" s="283"/>
    </row>
    <row r="219" spans="1:19" ht="15" customHeight="1">
      <c r="A219" s="259" t="s">
        <v>396</v>
      </c>
      <c r="B219" s="259"/>
      <c r="C219" s="259"/>
      <c r="D219" s="296"/>
      <c r="E219" s="297"/>
      <c r="F219" s="278"/>
      <c r="G219" s="278"/>
      <c r="H219" s="278"/>
      <c r="I219" s="278"/>
      <c r="J219" s="278"/>
      <c r="K219" s="278"/>
      <c r="L219" s="278"/>
      <c r="M219" s="278"/>
      <c r="N219" s="278"/>
      <c r="O219" s="278"/>
      <c r="P219" s="278"/>
      <c r="Q219" s="278"/>
      <c r="R219" s="278"/>
      <c r="S219" s="279"/>
    </row>
    <row r="220" spans="1:19" ht="15" customHeight="1">
      <c r="A220" s="259"/>
      <c r="B220" s="259"/>
      <c r="C220" s="259"/>
      <c r="D220" s="296"/>
      <c r="E220" s="298"/>
      <c r="F220" s="282"/>
      <c r="G220" s="282"/>
      <c r="H220" s="282"/>
      <c r="I220" s="282"/>
      <c r="J220" s="282"/>
      <c r="K220" s="282"/>
      <c r="L220" s="282"/>
      <c r="M220" s="282"/>
      <c r="N220" s="282"/>
      <c r="O220" s="282"/>
      <c r="P220" s="282"/>
      <c r="Q220" s="282"/>
      <c r="R220" s="282"/>
      <c r="S220" s="283"/>
    </row>
    <row r="221" spans="1:19" ht="15" customHeight="1">
      <c r="A221" s="259" t="s">
        <v>397</v>
      </c>
      <c r="B221" s="259"/>
      <c r="C221" s="259"/>
      <c r="D221" s="296"/>
      <c r="E221" s="297"/>
      <c r="F221" s="278"/>
      <c r="G221" s="278"/>
      <c r="H221" s="278"/>
      <c r="I221" s="278"/>
      <c r="J221" s="278"/>
      <c r="K221" s="278"/>
      <c r="L221" s="278"/>
      <c r="M221" s="278"/>
      <c r="N221" s="278"/>
      <c r="O221" s="278"/>
      <c r="P221" s="278"/>
      <c r="Q221" s="278"/>
      <c r="R221" s="278"/>
      <c r="S221" s="279"/>
    </row>
    <row r="222" spans="1:19" ht="15" customHeight="1">
      <c r="A222" s="259"/>
      <c r="B222" s="259"/>
      <c r="C222" s="259"/>
      <c r="D222" s="296"/>
      <c r="E222" s="298"/>
      <c r="F222" s="282"/>
      <c r="G222" s="282"/>
      <c r="H222" s="282"/>
      <c r="I222" s="282"/>
      <c r="J222" s="282"/>
      <c r="K222" s="282"/>
      <c r="L222" s="282"/>
      <c r="M222" s="282"/>
      <c r="N222" s="282"/>
      <c r="O222" s="282"/>
      <c r="P222" s="282"/>
      <c r="Q222" s="282"/>
      <c r="R222" s="282"/>
      <c r="S222" s="283"/>
    </row>
    <row r="223" spans="1:19" ht="15" customHeight="1">
      <c r="A223" s="259" t="s">
        <v>398</v>
      </c>
      <c r="B223" s="259"/>
      <c r="C223" s="259"/>
      <c r="D223" s="296"/>
      <c r="E223" s="297"/>
      <c r="F223" s="278"/>
      <c r="G223" s="278"/>
      <c r="H223" s="278"/>
      <c r="I223" s="278"/>
      <c r="J223" s="278"/>
      <c r="K223" s="278"/>
      <c r="L223" s="278"/>
      <c r="M223" s="278"/>
      <c r="N223" s="278"/>
      <c r="O223" s="278"/>
      <c r="P223" s="278"/>
      <c r="Q223" s="278"/>
      <c r="R223" s="278"/>
      <c r="S223" s="279"/>
    </row>
    <row r="224" spans="1:19" ht="15" customHeight="1">
      <c r="A224" s="259"/>
      <c r="B224" s="259"/>
      <c r="C224" s="259"/>
      <c r="D224" s="296"/>
      <c r="E224" s="298"/>
      <c r="F224" s="282"/>
      <c r="G224" s="282"/>
      <c r="H224" s="282"/>
      <c r="I224" s="282"/>
      <c r="J224" s="282"/>
      <c r="K224" s="282"/>
      <c r="L224" s="282"/>
      <c r="M224" s="282"/>
      <c r="N224" s="282"/>
      <c r="O224" s="282"/>
      <c r="P224" s="282"/>
      <c r="Q224" s="282"/>
      <c r="R224" s="282"/>
      <c r="S224" s="283"/>
    </row>
    <row r="225" spans="1:132" ht="15" customHeight="1">
      <c r="A225" s="259" t="s">
        <v>399</v>
      </c>
      <c r="B225" s="259"/>
      <c r="C225" s="259"/>
      <c r="D225" s="296"/>
      <c r="E225" s="297"/>
      <c r="F225" s="278"/>
      <c r="G225" s="278"/>
      <c r="H225" s="278"/>
      <c r="I225" s="278"/>
      <c r="J225" s="278"/>
      <c r="K225" s="278"/>
      <c r="L225" s="278"/>
      <c r="M225" s="278"/>
      <c r="N225" s="278"/>
      <c r="O225" s="278"/>
      <c r="P225" s="278"/>
      <c r="Q225" s="278"/>
      <c r="R225" s="278"/>
      <c r="S225" s="279"/>
    </row>
    <row r="226" spans="1:132" ht="15" customHeight="1">
      <c r="A226" s="259"/>
      <c r="B226" s="259"/>
      <c r="C226" s="259"/>
      <c r="D226" s="296"/>
      <c r="E226" s="298"/>
      <c r="F226" s="282"/>
      <c r="G226" s="282"/>
      <c r="H226" s="282"/>
      <c r="I226" s="282"/>
      <c r="J226" s="282"/>
      <c r="K226" s="282"/>
      <c r="L226" s="282"/>
      <c r="M226" s="282"/>
      <c r="N226" s="282"/>
      <c r="O226" s="282"/>
      <c r="P226" s="282"/>
      <c r="Q226" s="282"/>
      <c r="R226" s="282"/>
      <c r="S226" s="283"/>
    </row>
    <row r="227" spans="1:132" s="284" customFormat="1" ht="15" customHeight="1">
      <c r="A227" s="284" t="s">
        <v>400</v>
      </c>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5"/>
      <c r="AY227" s="285"/>
      <c r="AZ227" s="285"/>
      <c r="BA227" s="285"/>
      <c r="BB227" s="285"/>
      <c r="BC227" s="285"/>
      <c r="BD227" s="285"/>
      <c r="BE227" s="285"/>
      <c r="BF227" s="285"/>
      <c r="BG227" s="285"/>
      <c r="BH227" s="285"/>
      <c r="BI227" s="285"/>
      <c r="BJ227" s="285"/>
      <c r="BK227" s="285"/>
      <c r="BL227" s="285"/>
      <c r="BM227" s="285"/>
      <c r="BN227" s="285"/>
      <c r="BO227" s="285"/>
      <c r="BP227" s="285"/>
      <c r="BQ227" s="285"/>
      <c r="BR227" s="285"/>
      <c r="BS227" s="285"/>
      <c r="BT227" s="285"/>
      <c r="BU227" s="285"/>
      <c r="BV227" s="285"/>
      <c r="BW227" s="285"/>
      <c r="BX227" s="285"/>
      <c r="BY227" s="285"/>
      <c r="BZ227" s="285"/>
      <c r="CA227" s="285"/>
      <c r="CB227" s="285"/>
      <c r="CC227" s="285"/>
      <c r="CD227" s="285"/>
      <c r="CE227" s="285"/>
      <c r="CF227" s="285"/>
      <c r="CG227" s="285"/>
      <c r="CH227" s="285"/>
      <c r="CI227" s="285"/>
      <c r="CJ227" s="285"/>
      <c r="CK227" s="285"/>
      <c r="CL227" s="285"/>
      <c r="CM227" s="285"/>
      <c r="CN227" s="285"/>
      <c r="CO227" s="285"/>
      <c r="CP227" s="285"/>
      <c r="CQ227" s="285"/>
      <c r="CR227" s="285"/>
      <c r="CS227" s="285"/>
      <c r="CT227" s="285"/>
      <c r="CU227" s="285"/>
      <c r="CV227" s="285"/>
      <c r="CW227" s="285"/>
      <c r="CX227" s="285"/>
      <c r="CY227" s="285"/>
      <c r="CZ227" s="285"/>
      <c r="DA227" s="285"/>
      <c r="DB227" s="285"/>
      <c r="DC227" s="285"/>
      <c r="DD227" s="285"/>
      <c r="DE227" s="285"/>
      <c r="DF227" s="285"/>
      <c r="DG227" s="285"/>
      <c r="DH227" s="285"/>
      <c r="DI227" s="285"/>
      <c r="DJ227" s="285"/>
      <c r="DK227" s="285"/>
      <c r="DL227" s="285"/>
      <c r="DM227" s="285"/>
      <c r="DN227" s="285"/>
      <c r="DO227" s="285"/>
      <c r="DP227" s="285"/>
      <c r="DQ227" s="285"/>
      <c r="DR227" s="285"/>
      <c r="DS227" s="285"/>
      <c r="DT227" s="285"/>
      <c r="DU227" s="285"/>
      <c r="DV227" s="285"/>
      <c r="DW227" s="285"/>
      <c r="DX227" s="285"/>
      <c r="DY227" s="285"/>
      <c r="DZ227" s="285"/>
      <c r="EA227" s="285"/>
      <c r="EB227" s="285"/>
    </row>
    <row r="228" spans="1:132" s="206" customFormat="1" ht="15" customHeight="1">
      <c r="A228" s="286" t="s">
        <v>401</v>
      </c>
      <c r="B228" s="287"/>
      <c r="C228" s="287"/>
      <c r="D228" s="287"/>
      <c r="E228" s="287"/>
      <c r="F228" s="287"/>
      <c r="G228" s="287"/>
      <c r="H228" s="287"/>
      <c r="I228" s="287"/>
      <c r="J228" s="287"/>
      <c r="K228" s="287"/>
      <c r="L228" s="287"/>
      <c r="M228" s="287"/>
      <c r="N228" s="287"/>
      <c r="O228" s="287"/>
      <c r="P228" s="287"/>
      <c r="Q228" s="287"/>
      <c r="R228" s="287"/>
      <c r="S228" s="287"/>
      <c r="AA228" s="39"/>
      <c r="AB228" s="39"/>
      <c r="AC228" s="39"/>
    </row>
    <row r="229" spans="1:132" s="206" customFormat="1" ht="15" customHeight="1">
      <c r="A229" s="286" t="s">
        <v>402</v>
      </c>
      <c r="B229" s="287"/>
      <c r="C229" s="287"/>
      <c r="D229" s="287"/>
      <c r="E229" s="287"/>
      <c r="F229" s="287"/>
      <c r="G229" s="287"/>
      <c r="H229" s="287"/>
      <c r="I229" s="287"/>
      <c r="J229" s="287"/>
      <c r="K229" s="287"/>
      <c r="L229" s="287"/>
      <c r="M229" s="287"/>
      <c r="N229" s="287"/>
      <c r="O229" s="287"/>
      <c r="P229" s="287"/>
      <c r="Q229" s="287"/>
      <c r="R229" s="287"/>
      <c r="S229" s="287"/>
      <c r="AA229" s="39"/>
      <c r="AB229" s="39"/>
      <c r="AC229" s="39"/>
    </row>
    <row r="230" spans="1:132" s="206" customFormat="1" ht="15" customHeight="1">
      <c r="A230" s="288" t="s">
        <v>403</v>
      </c>
      <c r="B230" s="288"/>
      <c r="C230" s="288"/>
      <c r="D230" s="288"/>
      <c r="E230" s="288"/>
      <c r="F230" s="288"/>
      <c r="AA230" s="39"/>
      <c r="AB230" s="39"/>
      <c r="AC230" s="39"/>
    </row>
    <row r="231" spans="1:132" s="206" customFormat="1" ht="15" customHeight="1">
      <c r="A231" s="289"/>
      <c r="B231" s="289"/>
      <c r="C231" s="289"/>
      <c r="D231" s="289"/>
      <c r="E231" s="289"/>
      <c r="F231" s="289"/>
      <c r="AA231" s="39"/>
      <c r="AB231" s="39"/>
      <c r="AC231" s="39"/>
    </row>
    <row r="232" spans="1:132" s="206" customFormat="1" ht="15" customHeight="1">
      <c r="A232" s="259" t="s">
        <v>404</v>
      </c>
      <c r="B232" s="259"/>
      <c r="C232" s="259"/>
      <c r="D232" s="259"/>
      <c r="E232" s="290" t="s">
        <v>405</v>
      </c>
      <c r="F232" s="290"/>
      <c r="G232" s="291"/>
      <c r="H232" s="291"/>
      <c r="I232" s="291"/>
      <c r="J232" s="291"/>
      <c r="K232" s="291"/>
      <c r="L232" s="291"/>
      <c r="M232" s="291"/>
      <c r="N232" s="267" t="s">
        <v>406</v>
      </c>
      <c r="O232" s="268"/>
      <c r="P232" s="268"/>
      <c r="Q232" s="268"/>
      <c r="R232" s="268"/>
      <c r="S232" s="269"/>
      <c r="AA232" s="39"/>
      <c r="AB232" s="39"/>
      <c r="AC232" s="39"/>
    </row>
    <row r="233" spans="1:132" s="206" customFormat="1" ht="15" customHeight="1">
      <c r="A233" s="259"/>
      <c r="B233" s="259"/>
      <c r="C233" s="259"/>
      <c r="D233" s="259"/>
      <c r="E233" s="292" t="s">
        <v>407</v>
      </c>
      <c r="F233" s="292"/>
      <c r="G233" s="293"/>
      <c r="H233" s="293"/>
      <c r="I233" s="293"/>
      <c r="J233" s="293"/>
      <c r="K233" s="293"/>
      <c r="L233" s="293"/>
      <c r="M233" s="293"/>
      <c r="N233" s="270"/>
      <c r="O233" s="271"/>
      <c r="P233" s="271"/>
      <c r="Q233" s="271"/>
      <c r="R233" s="271"/>
      <c r="S233" s="272"/>
      <c r="AA233" s="39"/>
      <c r="AB233" s="39"/>
      <c r="AC233" s="39"/>
    </row>
    <row r="234" spans="1:132" s="206" customFormat="1" ht="15" customHeight="1">
      <c r="A234" s="259"/>
      <c r="B234" s="259"/>
      <c r="C234" s="259"/>
      <c r="D234" s="259"/>
      <c r="E234" s="292"/>
      <c r="F234" s="292"/>
      <c r="G234" s="293"/>
      <c r="H234" s="293"/>
      <c r="I234" s="293"/>
      <c r="J234" s="293"/>
      <c r="K234" s="293"/>
      <c r="L234" s="293"/>
      <c r="M234" s="293"/>
      <c r="N234" s="267" t="s">
        <v>408</v>
      </c>
      <c r="O234" s="268"/>
      <c r="P234" s="268"/>
      <c r="Q234" s="268"/>
      <c r="R234" s="268"/>
      <c r="S234" s="269"/>
      <c r="AA234" s="39"/>
      <c r="AB234" s="39"/>
      <c r="AC234" s="39"/>
    </row>
    <row r="235" spans="1:132" s="206" customFormat="1" ht="15" customHeight="1">
      <c r="A235" s="259"/>
      <c r="B235" s="259"/>
      <c r="C235" s="259"/>
      <c r="D235" s="259"/>
      <c r="E235" s="294" t="s">
        <v>409</v>
      </c>
      <c r="F235" s="294"/>
      <c r="G235" s="295"/>
      <c r="H235" s="295"/>
      <c r="I235" s="295"/>
      <c r="J235" s="295"/>
      <c r="K235" s="295"/>
      <c r="L235" s="295"/>
      <c r="M235" s="295"/>
      <c r="N235" s="270"/>
      <c r="O235" s="271"/>
      <c r="P235" s="271"/>
      <c r="Q235" s="271"/>
      <c r="R235" s="271"/>
      <c r="S235" s="272"/>
      <c r="AA235" s="39"/>
      <c r="AB235" s="39"/>
      <c r="AC235" s="39"/>
    </row>
    <row r="236" spans="1:132" s="206" customFormat="1" ht="15" customHeight="1">
      <c r="A236" s="259" t="s">
        <v>410</v>
      </c>
      <c r="B236" s="259"/>
      <c r="C236" s="259"/>
      <c r="D236" s="259"/>
      <c r="E236" s="260" t="s">
        <v>411</v>
      </c>
      <c r="F236" s="260"/>
      <c r="G236" s="261"/>
      <c r="H236" s="262"/>
      <c r="I236" s="262"/>
      <c r="J236" s="262"/>
      <c r="K236" s="262"/>
      <c r="L236" s="262"/>
      <c r="M236" s="262"/>
      <c r="N236" s="262"/>
      <c r="O236" s="262"/>
      <c r="P236" s="262"/>
      <c r="Q236" s="262"/>
      <c r="R236" s="262"/>
      <c r="S236" s="263"/>
      <c r="AA236" s="39"/>
      <c r="AB236" s="39"/>
      <c r="AC236" s="39"/>
    </row>
    <row r="237" spans="1:132" s="206" customFormat="1" ht="15" customHeight="1">
      <c r="A237" s="259"/>
      <c r="B237" s="259"/>
      <c r="C237" s="259"/>
      <c r="D237" s="259"/>
      <c r="E237" s="260"/>
      <c r="F237" s="260"/>
      <c r="G237" s="264"/>
      <c r="H237" s="265"/>
      <c r="I237" s="265"/>
      <c r="J237" s="265"/>
      <c r="K237" s="265"/>
      <c r="L237" s="265"/>
      <c r="M237" s="265"/>
      <c r="N237" s="265"/>
      <c r="O237" s="265"/>
      <c r="P237" s="265"/>
      <c r="Q237" s="265"/>
      <c r="R237" s="265"/>
      <c r="S237" s="266"/>
      <c r="AA237" s="39"/>
      <c r="AB237" s="39"/>
      <c r="AC237" s="39"/>
    </row>
    <row r="238" spans="1:132" s="206" customFormat="1" ht="15" customHeight="1">
      <c r="A238" s="259"/>
      <c r="B238" s="259"/>
      <c r="C238" s="259"/>
      <c r="D238" s="259"/>
      <c r="E238" s="260" t="s">
        <v>412</v>
      </c>
      <c r="F238" s="260"/>
      <c r="G238" s="261"/>
      <c r="H238" s="262"/>
      <c r="I238" s="262"/>
      <c r="J238" s="262"/>
      <c r="K238" s="262"/>
      <c r="L238" s="262"/>
      <c r="M238" s="263"/>
      <c r="N238" s="267" t="s">
        <v>406</v>
      </c>
      <c r="O238" s="268"/>
      <c r="P238" s="268"/>
      <c r="Q238" s="268"/>
      <c r="R238" s="268"/>
      <c r="S238" s="269"/>
      <c r="AA238" s="39"/>
      <c r="AB238" s="39"/>
      <c r="AC238" s="39"/>
    </row>
    <row r="239" spans="1:132">
      <c r="A239" s="259"/>
      <c r="B239" s="259"/>
      <c r="C239" s="259"/>
      <c r="D239" s="259"/>
      <c r="E239" s="260"/>
      <c r="F239" s="260"/>
      <c r="G239" s="264"/>
      <c r="H239" s="265"/>
      <c r="I239" s="265"/>
      <c r="J239" s="265"/>
      <c r="K239" s="265"/>
      <c r="L239" s="265"/>
      <c r="M239" s="266"/>
      <c r="N239" s="270"/>
      <c r="O239" s="271"/>
      <c r="P239" s="271"/>
      <c r="Q239" s="271"/>
      <c r="R239" s="271"/>
      <c r="S239" s="272"/>
    </row>
    <row r="241" spans="1:29">
      <c r="A241" s="273" t="s">
        <v>413</v>
      </c>
      <c r="B241" s="273"/>
      <c r="C241" s="273"/>
      <c r="D241" s="273"/>
      <c r="E241" s="273"/>
      <c r="F241" s="273"/>
      <c r="G241" s="273"/>
    </row>
    <row r="242" spans="1:29">
      <c r="A242" s="273"/>
      <c r="B242" s="273"/>
      <c r="C242" s="273"/>
      <c r="D242" s="273"/>
      <c r="E242" s="274"/>
      <c r="F242" s="274"/>
      <c r="G242" s="274"/>
    </row>
    <row r="243" spans="1:29" ht="12" customHeight="1">
      <c r="A243" s="249" t="s">
        <v>414</v>
      </c>
      <c r="B243" s="250"/>
      <c r="C243" s="250"/>
      <c r="D243" s="251"/>
      <c r="E243" s="278"/>
      <c r="F243" s="278"/>
      <c r="G243" s="278"/>
      <c r="H243" s="278"/>
      <c r="I243" s="278"/>
      <c r="J243" s="278"/>
      <c r="K243" s="278"/>
      <c r="L243" s="278"/>
      <c r="M243" s="278"/>
      <c r="N243" s="278"/>
      <c r="O243" s="278"/>
      <c r="P243" s="278"/>
      <c r="Q243" s="278"/>
      <c r="R243" s="278"/>
      <c r="S243" s="279"/>
      <c r="T243" s="299"/>
      <c r="U243" s="300"/>
      <c r="V243" s="300"/>
      <c r="W243" s="300"/>
      <c r="X243" s="300"/>
      <c r="Y243" s="300"/>
      <c r="Z243" s="300"/>
    </row>
    <row r="244" spans="1:29">
      <c r="A244" s="275"/>
      <c r="B244" s="276"/>
      <c r="C244" s="276"/>
      <c r="D244" s="277"/>
      <c r="E244" s="280"/>
      <c r="F244" s="280"/>
      <c r="G244" s="280"/>
      <c r="H244" s="280"/>
      <c r="I244" s="280"/>
      <c r="J244" s="280"/>
      <c r="K244" s="280"/>
      <c r="L244" s="280"/>
      <c r="M244" s="280"/>
      <c r="N244" s="280"/>
      <c r="O244" s="280"/>
      <c r="P244" s="280"/>
      <c r="Q244" s="280"/>
      <c r="R244" s="280"/>
      <c r="S244" s="281"/>
      <c r="T244" s="301"/>
      <c r="U244" s="300"/>
      <c r="V244" s="300"/>
      <c r="W244" s="300"/>
      <c r="X244" s="300"/>
      <c r="Y244" s="300"/>
      <c r="Z244" s="300"/>
    </row>
    <row r="245" spans="1:29" ht="20.25" customHeight="1">
      <c r="A245" s="275"/>
      <c r="B245" s="276"/>
      <c r="C245" s="276"/>
      <c r="D245" s="277"/>
      <c r="E245" s="282"/>
      <c r="F245" s="282"/>
      <c r="G245" s="282"/>
      <c r="H245" s="282"/>
      <c r="I245" s="282"/>
      <c r="J245" s="282"/>
      <c r="K245" s="282"/>
      <c r="L245" s="282"/>
      <c r="M245" s="282"/>
      <c r="N245" s="282"/>
      <c r="O245" s="282"/>
      <c r="P245" s="282"/>
      <c r="Q245" s="282"/>
      <c r="R245" s="282"/>
      <c r="S245" s="283"/>
      <c r="T245" s="301"/>
      <c r="U245" s="300"/>
      <c r="V245" s="300"/>
      <c r="W245" s="300"/>
      <c r="X245" s="300"/>
      <c r="Y245" s="300"/>
      <c r="Z245" s="300"/>
      <c r="AA245" s="206"/>
      <c r="AB245" s="206"/>
      <c r="AC245" s="206"/>
    </row>
    <row r="246" spans="1:29" ht="13.5" customHeight="1">
      <c r="A246" s="173"/>
      <c r="B246" s="249" t="s">
        <v>415</v>
      </c>
      <c r="C246" s="250"/>
      <c r="D246" s="251"/>
      <c r="E246" s="278"/>
      <c r="F246" s="278"/>
      <c r="G246" s="278"/>
      <c r="H246" s="278"/>
      <c r="I246" s="278"/>
      <c r="J246" s="278"/>
      <c r="K246" s="278"/>
      <c r="L246" s="278"/>
      <c r="M246" s="278"/>
      <c r="N246" s="278"/>
      <c r="O246" s="278"/>
      <c r="P246" s="278"/>
      <c r="Q246" s="278"/>
      <c r="R246" s="278"/>
      <c r="S246" s="279"/>
      <c r="T246" s="301"/>
      <c r="U246" s="300"/>
      <c r="V246" s="300"/>
      <c r="W246" s="300"/>
      <c r="X246" s="300"/>
      <c r="Y246" s="300"/>
      <c r="Z246" s="300"/>
      <c r="AA246" s="206"/>
      <c r="AB246" s="206"/>
      <c r="AC246" s="206"/>
    </row>
    <row r="247" spans="1:29">
      <c r="A247" s="173"/>
      <c r="B247" s="275"/>
      <c r="C247" s="276"/>
      <c r="D247" s="277"/>
      <c r="E247" s="280"/>
      <c r="F247" s="280"/>
      <c r="G247" s="280"/>
      <c r="H247" s="280"/>
      <c r="I247" s="280"/>
      <c r="J247" s="280"/>
      <c r="K247" s="280"/>
      <c r="L247" s="280"/>
      <c r="M247" s="280"/>
      <c r="N247" s="280"/>
      <c r="O247" s="280"/>
      <c r="P247" s="280"/>
      <c r="Q247" s="280"/>
      <c r="R247" s="280"/>
      <c r="S247" s="281"/>
      <c r="AA247" s="206"/>
      <c r="AB247" s="206"/>
      <c r="AC247" s="206"/>
    </row>
    <row r="248" spans="1:29" ht="30" customHeight="1">
      <c r="A248" s="174"/>
      <c r="B248" s="252"/>
      <c r="C248" s="253"/>
      <c r="D248" s="254"/>
      <c r="E248" s="282"/>
      <c r="F248" s="282"/>
      <c r="G248" s="282"/>
      <c r="H248" s="282"/>
      <c r="I248" s="282"/>
      <c r="J248" s="282"/>
      <c r="K248" s="282"/>
      <c r="L248" s="282"/>
      <c r="M248" s="282"/>
      <c r="N248" s="282"/>
      <c r="O248" s="282"/>
      <c r="P248" s="282"/>
      <c r="Q248" s="282"/>
      <c r="R248" s="282"/>
      <c r="S248" s="283"/>
      <c r="AA248" s="206"/>
      <c r="AB248" s="206"/>
      <c r="AC248" s="206"/>
    </row>
    <row r="249" spans="1:29">
      <c r="A249" s="249" t="s">
        <v>416</v>
      </c>
      <c r="B249" s="250"/>
      <c r="C249" s="250"/>
      <c r="D249" s="251"/>
      <c r="E249" s="278"/>
      <c r="F249" s="278"/>
      <c r="G249" s="278"/>
      <c r="H249" s="278"/>
      <c r="I249" s="278"/>
      <c r="J249" s="278"/>
      <c r="K249" s="278"/>
      <c r="L249" s="278"/>
      <c r="M249" s="278"/>
      <c r="N249" s="278"/>
      <c r="O249" s="278"/>
      <c r="P249" s="278"/>
      <c r="Q249" s="278"/>
      <c r="R249" s="278"/>
      <c r="S249" s="279"/>
      <c r="AA249" s="206"/>
      <c r="AB249" s="206"/>
      <c r="AC249" s="206"/>
    </row>
    <row r="250" spans="1:29">
      <c r="A250" s="275"/>
      <c r="B250" s="276"/>
      <c r="C250" s="276"/>
      <c r="D250" s="277"/>
      <c r="E250" s="280"/>
      <c r="F250" s="280"/>
      <c r="G250" s="280"/>
      <c r="H250" s="280"/>
      <c r="I250" s="280"/>
      <c r="J250" s="280"/>
      <c r="K250" s="280"/>
      <c r="L250" s="280"/>
      <c r="M250" s="280"/>
      <c r="N250" s="280"/>
      <c r="O250" s="280"/>
      <c r="P250" s="280"/>
      <c r="Q250" s="280"/>
      <c r="R250" s="280"/>
      <c r="S250" s="281"/>
      <c r="AA250" s="206"/>
      <c r="AB250" s="206"/>
      <c r="AC250" s="206"/>
    </row>
    <row r="251" spans="1:29" ht="22.5" customHeight="1">
      <c r="A251" s="275"/>
      <c r="B251" s="276"/>
      <c r="C251" s="276"/>
      <c r="D251" s="277"/>
      <c r="E251" s="282"/>
      <c r="F251" s="282"/>
      <c r="G251" s="282"/>
      <c r="H251" s="282"/>
      <c r="I251" s="282"/>
      <c r="J251" s="282"/>
      <c r="K251" s="282"/>
      <c r="L251" s="282"/>
      <c r="M251" s="282"/>
      <c r="N251" s="282"/>
      <c r="O251" s="282"/>
      <c r="P251" s="282"/>
      <c r="Q251" s="282"/>
      <c r="R251" s="282"/>
      <c r="S251" s="283"/>
      <c r="AA251" s="206"/>
      <c r="AB251" s="206"/>
      <c r="AC251" s="206"/>
    </row>
    <row r="252" spans="1:29" ht="12" customHeight="1">
      <c r="A252" s="173"/>
      <c r="B252" s="249" t="s">
        <v>417</v>
      </c>
      <c r="C252" s="250"/>
      <c r="D252" s="251"/>
      <c r="E252" s="278"/>
      <c r="F252" s="278"/>
      <c r="G252" s="278"/>
      <c r="H252" s="278"/>
      <c r="I252" s="278"/>
      <c r="J252" s="278"/>
      <c r="K252" s="278"/>
      <c r="L252" s="278"/>
      <c r="M252" s="278"/>
      <c r="N252" s="278"/>
      <c r="O252" s="278"/>
      <c r="P252" s="278"/>
      <c r="Q252" s="278"/>
      <c r="R252" s="278"/>
      <c r="S252" s="279"/>
      <c r="AA252" s="206"/>
      <c r="AB252" s="206"/>
      <c r="AC252" s="206"/>
    </row>
    <row r="253" spans="1:29">
      <c r="A253" s="173"/>
      <c r="B253" s="275"/>
      <c r="C253" s="276"/>
      <c r="D253" s="277"/>
      <c r="E253" s="280"/>
      <c r="F253" s="280"/>
      <c r="G253" s="280"/>
      <c r="H253" s="280"/>
      <c r="I253" s="280"/>
      <c r="J253" s="280"/>
      <c r="K253" s="280"/>
      <c r="L253" s="280"/>
      <c r="M253" s="280"/>
      <c r="N253" s="280"/>
      <c r="O253" s="280"/>
      <c r="P253" s="280"/>
      <c r="Q253" s="280"/>
      <c r="R253" s="280"/>
      <c r="S253" s="281"/>
      <c r="AA253" s="206"/>
      <c r="AB253" s="206"/>
      <c r="AC253" s="206"/>
    </row>
    <row r="254" spans="1:29" ht="18.75" customHeight="1">
      <c r="A254" s="174"/>
      <c r="B254" s="252"/>
      <c r="C254" s="253"/>
      <c r="D254" s="254"/>
      <c r="E254" s="282"/>
      <c r="F254" s="282"/>
      <c r="G254" s="282"/>
      <c r="H254" s="282"/>
      <c r="I254" s="282"/>
      <c r="J254" s="282"/>
      <c r="K254" s="282"/>
      <c r="L254" s="282"/>
      <c r="M254" s="282"/>
      <c r="N254" s="282"/>
      <c r="O254" s="282"/>
      <c r="P254" s="282"/>
      <c r="Q254" s="282"/>
      <c r="R254" s="282"/>
      <c r="S254" s="283"/>
    </row>
    <row r="255" spans="1:29">
      <c r="A255" s="250" t="s">
        <v>418</v>
      </c>
      <c r="B255" s="250"/>
      <c r="C255" s="250"/>
      <c r="D255" s="251"/>
      <c r="E255" s="297"/>
      <c r="F255" s="278"/>
      <c r="G255" s="278"/>
      <c r="H255" s="278"/>
      <c r="I255" s="278"/>
      <c r="J255" s="278"/>
      <c r="K255" s="279"/>
      <c r="L255" s="258" t="s">
        <v>311</v>
      </c>
      <c r="M255" s="305"/>
      <c r="N255" s="306"/>
      <c r="O255" s="306"/>
      <c r="P255" s="306"/>
      <c r="Q255" s="306"/>
      <c r="R255" s="306"/>
      <c r="S255" s="306"/>
    </row>
    <row r="256" spans="1:29">
      <c r="A256" s="276"/>
      <c r="B256" s="276"/>
      <c r="C256" s="276"/>
      <c r="D256" s="277"/>
      <c r="E256" s="302"/>
      <c r="F256" s="280"/>
      <c r="G256" s="280"/>
      <c r="H256" s="280"/>
      <c r="I256" s="280"/>
      <c r="J256" s="280"/>
      <c r="K256" s="281"/>
      <c r="L256" s="303"/>
      <c r="M256" s="301"/>
      <c r="N256" s="300"/>
      <c r="O256" s="300"/>
      <c r="P256" s="300"/>
      <c r="Q256" s="300"/>
      <c r="R256" s="300"/>
      <c r="S256" s="300"/>
    </row>
    <row r="257" spans="1:19">
      <c r="A257" s="253"/>
      <c r="B257" s="253"/>
      <c r="C257" s="253"/>
      <c r="D257" s="254"/>
      <c r="E257" s="298"/>
      <c r="F257" s="282"/>
      <c r="G257" s="282"/>
      <c r="H257" s="282"/>
      <c r="I257" s="282"/>
      <c r="J257" s="282"/>
      <c r="K257" s="283"/>
      <c r="L257" s="304"/>
      <c r="M257" s="208"/>
      <c r="N257" s="207"/>
      <c r="O257" s="207"/>
      <c r="P257" s="207"/>
      <c r="Q257" s="207"/>
      <c r="R257" s="207"/>
      <c r="S257" s="207"/>
    </row>
    <row r="258" spans="1:19" ht="17.25" customHeight="1">
      <c r="A258" s="249" t="s">
        <v>419</v>
      </c>
      <c r="B258" s="250"/>
      <c r="C258" s="250"/>
      <c r="D258" s="251"/>
      <c r="E258" s="255"/>
      <c r="F258" s="255"/>
      <c r="G258" s="255"/>
      <c r="H258" s="255"/>
      <c r="I258" s="255"/>
      <c r="J258" s="255"/>
      <c r="K258" s="255"/>
      <c r="L258" s="257" t="s">
        <v>420</v>
      </c>
      <c r="M258" s="51"/>
      <c r="N258" s="39"/>
      <c r="O258" s="39"/>
      <c r="P258" s="39"/>
      <c r="Q258" s="39"/>
    </row>
    <row r="259" spans="1:19" ht="17.25" customHeight="1">
      <c r="A259" s="252"/>
      <c r="B259" s="253"/>
      <c r="C259" s="253"/>
      <c r="D259" s="254"/>
      <c r="E259" s="256"/>
      <c r="F259" s="256"/>
      <c r="G259" s="256"/>
      <c r="H259" s="256"/>
      <c r="I259" s="256"/>
      <c r="J259" s="256"/>
      <c r="K259" s="256"/>
      <c r="L259" s="258"/>
      <c r="M259" s="51"/>
      <c r="N259" s="39"/>
      <c r="O259" s="39"/>
      <c r="P259" s="39"/>
      <c r="Q259" s="39"/>
    </row>
    <row r="260" spans="1:19" ht="14.25" customHeight="1">
      <c r="A260" s="257" t="s">
        <v>421</v>
      </c>
      <c r="B260" s="257"/>
      <c r="C260" s="257"/>
      <c r="D260" s="257"/>
      <c r="E260" s="259" t="s">
        <v>422</v>
      </c>
      <c r="F260" s="259"/>
      <c r="G260" s="259"/>
      <c r="H260" s="259"/>
      <c r="I260" s="259"/>
      <c r="J260" s="259"/>
      <c r="K260" s="259"/>
      <c r="L260" s="259"/>
      <c r="M260" s="259"/>
      <c r="N260" s="259"/>
      <c r="O260" s="259"/>
      <c r="P260" s="259"/>
      <c r="Q260" s="259"/>
      <c r="R260" s="259"/>
      <c r="S260" s="259"/>
    </row>
    <row r="261" spans="1:19" ht="14.25" customHeight="1">
      <c r="A261" s="257"/>
      <c r="B261" s="257"/>
      <c r="C261" s="257"/>
      <c r="D261" s="257"/>
      <c r="E261" s="259"/>
      <c r="F261" s="259"/>
      <c r="G261" s="259"/>
      <c r="H261" s="259"/>
      <c r="I261" s="259"/>
      <c r="J261" s="259"/>
      <c r="K261" s="259"/>
      <c r="L261" s="259"/>
      <c r="M261" s="259"/>
      <c r="N261" s="259"/>
      <c r="O261" s="259"/>
      <c r="P261" s="259"/>
      <c r="Q261" s="259"/>
      <c r="R261" s="259"/>
      <c r="S261" s="259"/>
    </row>
    <row r="262" spans="1:19">
      <c r="A262" s="257"/>
      <c r="B262" s="257"/>
      <c r="C262" s="257"/>
      <c r="D262" s="257"/>
      <c r="E262" s="255"/>
      <c r="F262" s="255"/>
      <c r="G262" s="255"/>
      <c r="H262" s="255"/>
      <c r="I262" s="255"/>
      <c r="J262" s="255"/>
      <c r="K262" s="255"/>
      <c r="L262" s="255"/>
      <c r="M262" s="255"/>
      <c r="N262" s="255"/>
      <c r="O262" s="255"/>
      <c r="P262" s="255"/>
      <c r="Q262" s="255"/>
      <c r="R262" s="255"/>
      <c r="S262" s="255"/>
    </row>
    <row r="263" spans="1:19">
      <c r="A263" s="257"/>
      <c r="B263" s="257"/>
      <c r="C263" s="257"/>
      <c r="D263" s="257"/>
      <c r="E263" s="255"/>
      <c r="F263" s="255"/>
      <c r="G263" s="255"/>
      <c r="H263" s="255"/>
      <c r="I263" s="255"/>
      <c r="J263" s="255"/>
      <c r="K263" s="255"/>
      <c r="L263" s="255"/>
      <c r="M263" s="255"/>
      <c r="N263" s="255"/>
      <c r="O263" s="255"/>
      <c r="P263" s="255"/>
      <c r="Q263" s="255"/>
      <c r="R263" s="255"/>
      <c r="S263" s="255"/>
    </row>
    <row r="264" spans="1:19">
      <c r="A264" s="257"/>
      <c r="B264" s="257"/>
      <c r="C264" s="257"/>
      <c r="D264" s="257"/>
      <c r="E264" s="255"/>
      <c r="F264" s="255"/>
      <c r="G264" s="255"/>
      <c r="H264" s="255"/>
      <c r="I264" s="255"/>
      <c r="J264" s="255"/>
      <c r="K264" s="255"/>
      <c r="L264" s="255"/>
      <c r="M264" s="255"/>
      <c r="N264" s="255"/>
      <c r="O264" s="255"/>
      <c r="P264" s="255"/>
      <c r="Q264" s="255"/>
      <c r="R264" s="255"/>
      <c r="S264" s="255"/>
    </row>
    <row r="265" spans="1:19">
      <c r="A265" s="257"/>
      <c r="B265" s="257"/>
      <c r="C265" s="257"/>
      <c r="D265" s="257"/>
      <c r="E265" s="255"/>
      <c r="F265" s="255"/>
      <c r="G265" s="255"/>
      <c r="H265" s="255"/>
      <c r="I265" s="255"/>
      <c r="J265" s="255"/>
      <c r="K265" s="255"/>
      <c r="L265" s="255"/>
      <c r="M265" s="255"/>
      <c r="N265" s="255"/>
      <c r="O265" s="255"/>
      <c r="P265" s="255"/>
      <c r="Q265" s="255"/>
      <c r="R265" s="255"/>
      <c r="S265" s="255"/>
    </row>
    <row r="266" spans="1:19" ht="18" customHeight="1">
      <c r="A266" s="257" t="s">
        <v>423</v>
      </c>
      <c r="B266" s="257"/>
      <c r="C266" s="257"/>
      <c r="D266" s="257"/>
      <c r="E266" s="259" t="s">
        <v>424</v>
      </c>
      <c r="F266" s="259"/>
      <c r="G266" s="259"/>
      <c r="H266" s="259"/>
      <c r="I266" s="259"/>
      <c r="J266" s="259"/>
      <c r="K266" s="259"/>
      <c r="L266" s="259"/>
      <c r="M266" s="259"/>
      <c r="N266" s="259"/>
      <c r="O266" s="259"/>
      <c r="P266" s="259"/>
      <c r="Q266" s="259"/>
      <c r="R266" s="259"/>
      <c r="S266" s="259"/>
    </row>
    <row r="267" spans="1:19" ht="18" customHeight="1">
      <c r="A267" s="257"/>
      <c r="B267" s="257"/>
      <c r="C267" s="257"/>
      <c r="D267" s="257"/>
      <c r="E267" s="259"/>
      <c r="F267" s="259"/>
      <c r="G267" s="259"/>
      <c r="H267" s="259"/>
      <c r="I267" s="259"/>
      <c r="J267" s="259"/>
      <c r="K267" s="259"/>
      <c r="L267" s="259"/>
      <c r="M267" s="259"/>
      <c r="N267" s="259"/>
      <c r="O267" s="259"/>
      <c r="P267" s="259"/>
      <c r="Q267" s="259"/>
      <c r="R267" s="259"/>
      <c r="S267" s="259"/>
    </row>
    <row r="268" spans="1:19">
      <c r="A268" s="257"/>
      <c r="B268" s="257"/>
      <c r="C268" s="257"/>
      <c r="D268" s="257"/>
      <c r="E268" s="255"/>
      <c r="F268" s="255"/>
      <c r="G268" s="255"/>
      <c r="H268" s="255"/>
      <c r="I268" s="255"/>
      <c r="J268" s="255"/>
      <c r="K268" s="255"/>
      <c r="L268" s="255"/>
      <c r="M268" s="255"/>
      <c r="N268" s="255"/>
      <c r="O268" s="255"/>
      <c r="P268" s="255"/>
      <c r="Q268" s="255"/>
      <c r="R268" s="255"/>
      <c r="S268" s="255"/>
    </row>
    <row r="269" spans="1:19">
      <c r="A269" s="257"/>
      <c r="B269" s="257"/>
      <c r="C269" s="257"/>
      <c r="D269" s="257"/>
      <c r="E269" s="255"/>
      <c r="F269" s="255"/>
      <c r="G269" s="255"/>
      <c r="H269" s="255"/>
      <c r="I269" s="255"/>
      <c r="J269" s="255"/>
      <c r="K269" s="255"/>
      <c r="L269" s="255"/>
      <c r="M269" s="255"/>
      <c r="N269" s="255"/>
      <c r="O269" s="255"/>
      <c r="P269" s="255"/>
      <c r="Q269" s="255"/>
      <c r="R269" s="255"/>
      <c r="S269" s="255"/>
    </row>
    <row r="270" spans="1:19">
      <c r="A270" s="257"/>
      <c r="B270" s="257"/>
      <c r="C270" s="257"/>
      <c r="D270" s="257"/>
      <c r="E270" s="255"/>
      <c r="F270" s="255"/>
      <c r="G270" s="255"/>
      <c r="H270" s="255"/>
      <c r="I270" s="255"/>
      <c r="J270" s="255"/>
      <c r="K270" s="255"/>
      <c r="L270" s="255"/>
      <c r="M270" s="255"/>
      <c r="N270" s="255"/>
      <c r="O270" s="255"/>
      <c r="P270" s="255"/>
      <c r="Q270" s="255"/>
      <c r="R270" s="255"/>
      <c r="S270" s="255"/>
    </row>
    <row r="271" spans="1:19">
      <c r="A271" s="257"/>
      <c r="B271" s="257"/>
      <c r="C271" s="257"/>
      <c r="D271" s="257"/>
      <c r="E271" s="255"/>
      <c r="F271" s="255"/>
      <c r="G271" s="255"/>
      <c r="H271" s="255"/>
      <c r="I271" s="255"/>
      <c r="J271" s="255"/>
      <c r="K271" s="255"/>
      <c r="L271" s="255"/>
      <c r="M271" s="255"/>
      <c r="N271" s="255"/>
      <c r="O271" s="255"/>
      <c r="P271" s="255"/>
      <c r="Q271" s="255"/>
      <c r="R271" s="255"/>
      <c r="S271" s="255"/>
    </row>
    <row r="273" spans="1:1" ht="15.75" customHeight="1">
      <c r="A273" s="176" t="s">
        <v>425</v>
      </c>
    </row>
    <row r="274" spans="1:1">
      <c r="A274" s="39" t="s">
        <v>426</v>
      </c>
    </row>
  </sheetData>
  <sheetProtection algorithmName="SHA-512" hashValue="VWJawFS9/WjckDdPD2pMU9umo72nC6eV7A+f6DYV+FKKouGCyg5W5bJfEn3LPwyvGHZXEzqFhuRQwTi1WTkeAQ==" saltValue="iYAVe2+u1p/iVt2+F4pjLg==" spinCount="100000" sheet="1" formatCells="0" formatRows="0" insertRows="0" selectLockedCells="1"/>
  <mergeCells count="567">
    <mergeCell ref="A7:C8"/>
    <mergeCell ref="D7:R8"/>
    <mergeCell ref="A9:R9"/>
    <mergeCell ref="A10:D14"/>
    <mergeCell ref="E10:R11"/>
    <mergeCell ref="F12:R12"/>
    <mergeCell ref="E13:R13"/>
    <mergeCell ref="F14:R14"/>
    <mergeCell ref="A2:R2"/>
    <mergeCell ref="A4:B4"/>
    <mergeCell ref="C4:M4"/>
    <mergeCell ref="N4:O4"/>
    <mergeCell ref="P4:R4"/>
    <mergeCell ref="A5:B5"/>
    <mergeCell ref="C5:I5"/>
    <mergeCell ref="A21:D25"/>
    <mergeCell ref="E21:R21"/>
    <mergeCell ref="E22:G22"/>
    <mergeCell ref="H22:R22"/>
    <mergeCell ref="E23:R23"/>
    <mergeCell ref="E24:G24"/>
    <mergeCell ref="H24:R24"/>
    <mergeCell ref="E25:R25"/>
    <mergeCell ref="A17:D18"/>
    <mergeCell ref="E17:R17"/>
    <mergeCell ref="F18:R18"/>
    <mergeCell ref="A19:D20"/>
    <mergeCell ref="E19:R19"/>
    <mergeCell ref="E20:R20"/>
    <mergeCell ref="A28:Z28"/>
    <mergeCell ref="A29:A30"/>
    <mergeCell ref="B29:F30"/>
    <mergeCell ref="G29:K30"/>
    <mergeCell ref="L29:M30"/>
    <mergeCell ref="N29:N30"/>
    <mergeCell ref="O29:O30"/>
    <mergeCell ref="P29:P30"/>
    <mergeCell ref="Q29:U29"/>
    <mergeCell ref="V29:Z30"/>
    <mergeCell ref="AA29:AC30"/>
    <mergeCell ref="Q30:R30"/>
    <mergeCell ref="S30:T30"/>
    <mergeCell ref="A31:A36"/>
    <mergeCell ref="B31:F36"/>
    <mergeCell ref="G31:K36"/>
    <mergeCell ref="L31:M35"/>
    <mergeCell ref="N31:N36"/>
    <mergeCell ref="O31:O36"/>
    <mergeCell ref="P31:P36"/>
    <mergeCell ref="Q31:R31"/>
    <mergeCell ref="S31:T31"/>
    <mergeCell ref="V31:Z36"/>
    <mergeCell ref="AA31:AC36"/>
    <mergeCell ref="Q32:R32"/>
    <mergeCell ref="S32:T32"/>
    <mergeCell ref="Q33:R33"/>
    <mergeCell ref="S33:T33"/>
    <mergeCell ref="Q34:R34"/>
    <mergeCell ref="S34:T34"/>
    <mergeCell ref="Q35:R35"/>
    <mergeCell ref="S35:T35"/>
    <mergeCell ref="Q36:R36"/>
    <mergeCell ref="S36:T36"/>
    <mergeCell ref="A37:A42"/>
    <mergeCell ref="B37:F42"/>
    <mergeCell ref="G37:K42"/>
    <mergeCell ref="L37:M41"/>
    <mergeCell ref="N37:N42"/>
    <mergeCell ref="O37:O42"/>
    <mergeCell ref="A43:A48"/>
    <mergeCell ref="B43:F48"/>
    <mergeCell ref="G43:K48"/>
    <mergeCell ref="L43:M47"/>
    <mergeCell ref="N43:N48"/>
    <mergeCell ref="P37:P42"/>
    <mergeCell ref="Q37:R37"/>
    <mergeCell ref="S37:T37"/>
    <mergeCell ref="V37:Z42"/>
    <mergeCell ref="Q38:R38"/>
    <mergeCell ref="S38:T38"/>
    <mergeCell ref="Q39:R39"/>
    <mergeCell ref="S39:T39"/>
    <mergeCell ref="Q40:R40"/>
    <mergeCell ref="V43:Z48"/>
    <mergeCell ref="AA43:AC48"/>
    <mergeCell ref="Q44:R44"/>
    <mergeCell ref="S44:T44"/>
    <mergeCell ref="Q45:R45"/>
    <mergeCell ref="S45:T45"/>
    <mergeCell ref="S40:T40"/>
    <mergeCell ref="Q41:R41"/>
    <mergeCell ref="S41:T41"/>
    <mergeCell ref="Q42:R42"/>
    <mergeCell ref="S42:T42"/>
    <mergeCell ref="AA37:AC42"/>
    <mergeCell ref="Q46:R46"/>
    <mergeCell ref="S46:T46"/>
    <mergeCell ref="Q47:R47"/>
    <mergeCell ref="S47:T47"/>
    <mergeCell ref="Q48:R48"/>
    <mergeCell ref="S48:T48"/>
    <mergeCell ref="O43:O48"/>
    <mergeCell ref="P43:P48"/>
    <mergeCell ref="Q43:R43"/>
    <mergeCell ref="S43:T43"/>
    <mergeCell ref="A55:A60"/>
    <mergeCell ref="B55:F60"/>
    <mergeCell ref="G55:K60"/>
    <mergeCell ref="L55:M59"/>
    <mergeCell ref="N55:N60"/>
    <mergeCell ref="P49:P54"/>
    <mergeCell ref="Q49:R49"/>
    <mergeCell ref="S49:T49"/>
    <mergeCell ref="V49:Z54"/>
    <mergeCell ref="Q50:R50"/>
    <mergeCell ref="S50:T50"/>
    <mergeCell ref="Q51:R51"/>
    <mergeCell ref="S51:T51"/>
    <mergeCell ref="Q52:R52"/>
    <mergeCell ref="A49:A54"/>
    <mergeCell ref="B49:F54"/>
    <mergeCell ref="G49:K54"/>
    <mergeCell ref="L49:M53"/>
    <mergeCell ref="N49:N54"/>
    <mergeCell ref="O49:O54"/>
    <mergeCell ref="V55:Z60"/>
    <mergeCell ref="AA55:AC60"/>
    <mergeCell ref="Q56:R56"/>
    <mergeCell ref="S56:T56"/>
    <mergeCell ref="Q57:R57"/>
    <mergeCell ref="S57:T57"/>
    <mergeCell ref="S52:T52"/>
    <mergeCell ref="Q53:R53"/>
    <mergeCell ref="S53:T53"/>
    <mergeCell ref="Q54:R54"/>
    <mergeCell ref="S54:T54"/>
    <mergeCell ref="AA49:AC54"/>
    <mergeCell ref="Q58:R58"/>
    <mergeCell ref="S58:T58"/>
    <mergeCell ref="Q59:R59"/>
    <mergeCell ref="S59:T59"/>
    <mergeCell ref="Q60:R60"/>
    <mergeCell ref="S60:T60"/>
    <mergeCell ref="O55:O60"/>
    <mergeCell ref="P55:P60"/>
    <mergeCell ref="Q55:R55"/>
    <mergeCell ref="S55:T55"/>
    <mergeCell ref="A67:A72"/>
    <mergeCell ref="B67:F72"/>
    <mergeCell ref="G67:K72"/>
    <mergeCell ref="L67:M71"/>
    <mergeCell ref="N67:N72"/>
    <mergeCell ref="P61:P66"/>
    <mergeCell ref="Q61:R61"/>
    <mergeCell ref="S61:T61"/>
    <mergeCell ref="V61:Z66"/>
    <mergeCell ref="Q62:R62"/>
    <mergeCell ref="S62:T62"/>
    <mergeCell ref="Q63:R63"/>
    <mergeCell ref="S63:T63"/>
    <mergeCell ref="Q64:R64"/>
    <mergeCell ref="A61:A66"/>
    <mergeCell ref="B61:F66"/>
    <mergeCell ref="G61:K66"/>
    <mergeCell ref="L61:M65"/>
    <mergeCell ref="N61:N66"/>
    <mergeCell ref="O61:O66"/>
    <mergeCell ref="V67:Z72"/>
    <mergeCell ref="AA67:AC72"/>
    <mergeCell ref="Q68:R68"/>
    <mergeCell ref="S68:T68"/>
    <mergeCell ref="Q69:R69"/>
    <mergeCell ref="S69:T69"/>
    <mergeCell ref="S64:T64"/>
    <mergeCell ref="Q65:R65"/>
    <mergeCell ref="S65:T65"/>
    <mergeCell ref="Q66:R66"/>
    <mergeCell ref="S66:T66"/>
    <mergeCell ref="AA61:AC66"/>
    <mergeCell ref="Q70:R70"/>
    <mergeCell ref="S70:T70"/>
    <mergeCell ref="Q71:R71"/>
    <mergeCell ref="S71:T71"/>
    <mergeCell ref="Q72:R72"/>
    <mergeCell ref="S72:T72"/>
    <mergeCell ref="O67:O72"/>
    <mergeCell ref="P67:P72"/>
    <mergeCell ref="Q67:R67"/>
    <mergeCell ref="S67:T67"/>
    <mergeCell ref="A79:A84"/>
    <mergeCell ref="B79:F84"/>
    <mergeCell ref="G79:K84"/>
    <mergeCell ref="L79:M83"/>
    <mergeCell ref="N79:N84"/>
    <mergeCell ref="P73:P78"/>
    <mergeCell ref="Q73:R73"/>
    <mergeCell ref="S73:T73"/>
    <mergeCell ref="V73:Z78"/>
    <mergeCell ref="Q74:R74"/>
    <mergeCell ref="S74:T74"/>
    <mergeCell ref="Q75:R75"/>
    <mergeCell ref="S75:T75"/>
    <mergeCell ref="Q76:R76"/>
    <mergeCell ref="A73:A78"/>
    <mergeCell ref="B73:F78"/>
    <mergeCell ref="G73:K78"/>
    <mergeCell ref="L73:M77"/>
    <mergeCell ref="N73:N78"/>
    <mergeCell ref="O73:O78"/>
    <mergeCell ref="V79:Z84"/>
    <mergeCell ref="AA79:AC84"/>
    <mergeCell ref="Q80:R80"/>
    <mergeCell ref="S80:T80"/>
    <mergeCell ref="Q81:R81"/>
    <mergeCell ref="S81:T81"/>
    <mergeCell ref="S76:T76"/>
    <mergeCell ref="Q77:R77"/>
    <mergeCell ref="S77:T77"/>
    <mergeCell ref="Q78:R78"/>
    <mergeCell ref="S78:T78"/>
    <mergeCell ref="AA73:AC78"/>
    <mergeCell ref="Q82:R82"/>
    <mergeCell ref="S82:T82"/>
    <mergeCell ref="Q83:R83"/>
    <mergeCell ref="S83:T83"/>
    <mergeCell ref="Q84:R84"/>
    <mergeCell ref="S84:T84"/>
    <mergeCell ref="O79:O84"/>
    <mergeCell ref="P79:P84"/>
    <mergeCell ref="Q79:R79"/>
    <mergeCell ref="S79:T79"/>
    <mergeCell ref="A91:A96"/>
    <mergeCell ref="B91:F96"/>
    <mergeCell ref="G91:K96"/>
    <mergeCell ref="L91:M95"/>
    <mergeCell ref="N91:N96"/>
    <mergeCell ref="P85:P90"/>
    <mergeCell ref="Q85:R85"/>
    <mergeCell ref="S85:T85"/>
    <mergeCell ref="V85:Z90"/>
    <mergeCell ref="Q86:R86"/>
    <mergeCell ref="S86:T86"/>
    <mergeCell ref="Q87:R87"/>
    <mergeCell ref="S87:T87"/>
    <mergeCell ref="Q88:R88"/>
    <mergeCell ref="A85:A90"/>
    <mergeCell ref="B85:F90"/>
    <mergeCell ref="G85:K90"/>
    <mergeCell ref="L85:M89"/>
    <mergeCell ref="N85:N90"/>
    <mergeCell ref="O85:O90"/>
    <mergeCell ref="V91:Z96"/>
    <mergeCell ref="AA91:AC96"/>
    <mergeCell ref="Q92:R92"/>
    <mergeCell ref="S92:T92"/>
    <mergeCell ref="Q93:R93"/>
    <mergeCell ref="S93:T93"/>
    <mergeCell ref="S88:T88"/>
    <mergeCell ref="Q89:R89"/>
    <mergeCell ref="S89:T89"/>
    <mergeCell ref="Q90:R90"/>
    <mergeCell ref="S90:T90"/>
    <mergeCell ref="AA85:AC90"/>
    <mergeCell ref="Q94:R94"/>
    <mergeCell ref="S94:T94"/>
    <mergeCell ref="Q95:R95"/>
    <mergeCell ref="S95:T95"/>
    <mergeCell ref="Q96:R96"/>
    <mergeCell ref="S96:T96"/>
    <mergeCell ref="O91:O96"/>
    <mergeCell ref="P91:P96"/>
    <mergeCell ref="Q91:R91"/>
    <mergeCell ref="S91:T91"/>
    <mergeCell ref="A103:A108"/>
    <mergeCell ref="B103:F108"/>
    <mergeCell ref="G103:K108"/>
    <mergeCell ref="L103:M107"/>
    <mergeCell ref="N103:N108"/>
    <mergeCell ref="P97:P102"/>
    <mergeCell ref="Q97:R97"/>
    <mergeCell ref="S97:T97"/>
    <mergeCell ref="V97:Z102"/>
    <mergeCell ref="Q98:R98"/>
    <mergeCell ref="S98:T98"/>
    <mergeCell ref="Q99:R99"/>
    <mergeCell ref="S99:T99"/>
    <mergeCell ref="Q100:R100"/>
    <mergeCell ref="A97:A102"/>
    <mergeCell ref="B97:F102"/>
    <mergeCell ref="G97:K102"/>
    <mergeCell ref="L97:M101"/>
    <mergeCell ref="N97:N102"/>
    <mergeCell ref="O97:O102"/>
    <mergeCell ref="V103:Z108"/>
    <mergeCell ref="AA103:AC108"/>
    <mergeCell ref="Q104:R104"/>
    <mergeCell ref="S104:T104"/>
    <mergeCell ref="Q105:R105"/>
    <mergeCell ref="S105:T105"/>
    <mergeCell ref="S100:T100"/>
    <mergeCell ref="Q101:R101"/>
    <mergeCell ref="S101:T101"/>
    <mergeCell ref="Q102:R102"/>
    <mergeCell ref="S102:T102"/>
    <mergeCell ref="AA97:AC102"/>
    <mergeCell ref="Q106:R106"/>
    <mergeCell ref="S106:T106"/>
    <mergeCell ref="Q107:R107"/>
    <mergeCell ref="S107:T107"/>
    <mergeCell ref="Q108:R108"/>
    <mergeCell ref="S108:T108"/>
    <mergeCell ref="O103:O108"/>
    <mergeCell ref="P103:P108"/>
    <mergeCell ref="Q103:R103"/>
    <mergeCell ref="S103:T103"/>
    <mergeCell ref="A115:A120"/>
    <mergeCell ref="B115:F120"/>
    <mergeCell ref="G115:K120"/>
    <mergeCell ref="L115:M119"/>
    <mergeCell ref="N115:N120"/>
    <mergeCell ref="P109:P114"/>
    <mergeCell ref="Q109:R109"/>
    <mergeCell ref="S109:T109"/>
    <mergeCell ref="V109:Z114"/>
    <mergeCell ref="Q110:R110"/>
    <mergeCell ref="S110:T110"/>
    <mergeCell ref="Q111:R111"/>
    <mergeCell ref="S111:T111"/>
    <mergeCell ref="Q112:R112"/>
    <mergeCell ref="A109:A114"/>
    <mergeCell ref="B109:F114"/>
    <mergeCell ref="G109:K114"/>
    <mergeCell ref="L109:M113"/>
    <mergeCell ref="N109:N114"/>
    <mergeCell ref="O109:O114"/>
    <mergeCell ref="V115:Z120"/>
    <mergeCell ref="AA115:AC120"/>
    <mergeCell ref="Q116:R116"/>
    <mergeCell ref="S116:T116"/>
    <mergeCell ref="Q117:R117"/>
    <mergeCell ref="S117:T117"/>
    <mergeCell ref="S112:T112"/>
    <mergeCell ref="Q113:R113"/>
    <mergeCell ref="S113:T113"/>
    <mergeCell ref="Q114:R114"/>
    <mergeCell ref="S114:T114"/>
    <mergeCell ref="AA109:AC114"/>
    <mergeCell ref="Q118:R118"/>
    <mergeCell ref="S118:T118"/>
    <mergeCell ref="Q119:R119"/>
    <mergeCell ref="S119:T119"/>
    <mergeCell ref="Q120:R120"/>
    <mergeCell ref="S120:T120"/>
    <mergeCell ref="O115:O120"/>
    <mergeCell ref="P115:P120"/>
    <mergeCell ref="Q115:R115"/>
    <mergeCell ref="S115:T115"/>
    <mergeCell ref="A121:K122"/>
    <mergeCell ref="L121:M121"/>
    <mergeCell ref="N121:AC122"/>
    <mergeCell ref="L122:M122"/>
    <mergeCell ref="A123:Z126"/>
    <mergeCell ref="A129:D130"/>
    <mergeCell ref="E129:E130"/>
    <mergeCell ref="F129:R129"/>
    <mergeCell ref="F130:R130"/>
    <mergeCell ref="A133:D133"/>
    <mergeCell ref="E133:R133"/>
    <mergeCell ref="A134:D134"/>
    <mergeCell ref="E134:R134"/>
    <mergeCell ref="A135:R135"/>
    <mergeCell ref="A136:D138"/>
    <mergeCell ref="E136:F136"/>
    <mergeCell ref="G136:H136"/>
    <mergeCell ref="I136:J136"/>
    <mergeCell ref="K136:N136"/>
    <mergeCell ref="Q139:R139"/>
    <mergeCell ref="E140:R140"/>
    <mergeCell ref="E141:R141"/>
    <mergeCell ref="A142:D142"/>
    <mergeCell ref="E142:R142"/>
    <mergeCell ref="A143:D143"/>
    <mergeCell ref="E143:R143"/>
    <mergeCell ref="O136:P136"/>
    <mergeCell ref="Q136:R136"/>
    <mergeCell ref="E137:R137"/>
    <mergeCell ref="E138:R138"/>
    <mergeCell ref="A139:D141"/>
    <mergeCell ref="E139:F139"/>
    <mergeCell ref="G139:H139"/>
    <mergeCell ref="I139:J139"/>
    <mergeCell ref="K139:N139"/>
    <mergeCell ref="O139:P139"/>
    <mergeCell ref="A144:B145"/>
    <mergeCell ref="C144:D144"/>
    <mergeCell ref="E144:R144"/>
    <mergeCell ref="C145:D145"/>
    <mergeCell ref="E145:R145"/>
    <mergeCell ref="A149:A150"/>
    <mergeCell ref="B149:D150"/>
    <mergeCell ref="E149:J150"/>
    <mergeCell ref="K149:R150"/>
    <mergeCell ref="U153:U154"/>
    <mergeCell ref="S149:T150"/>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65:A166"/>
    <mergeCell ref="B165:D166"/>
    <mergeCell ref="E165:R166"/>
    <mergeCell ref="B167:C167"/>
    <mergeCell ref="E167:R167"/>
    <mergeCell ref="A170:N170"/>
    <mergeCell ref="B163:D163"/>
    <mergeCell ref="E163:J163"/>
    <mergeCell ref="K163:R163"/>
    <mergeCell ref="A174:K174"/>
    <mergeCell ref="L174:N174"/>
    <mergeCell ref="A175:K175"/>
    <mergeCell ref="L175:N175"/>
    <mergeCell ref="A176:E177"/>
    <mergeCell ref="A181:E181"/>
    <mergeCell ref="A171:K171"/>
    <mergeCell ref="L171:N171"/>
    <mergeCell ref="A172:K172"/>
    <mergeCell ref="L172:N172"/>
    <mergeCell ref="A173:K173"/>
    <mergeCell ref="L173:N173"/>
    <mergeCell ref="J189:J190"/>
    <mergeCell ref="A191:F192"/>
    <mergeCell ref="G191:I192"/>
    <mergeCell ref="J191:J192"/>
    <mergeCell ref="A193:F194"/>
    <mergeCell ref="G193:I194"/>
    <mergeCell ref="J193:J194"/>
    <mergeCell ref="A182:E183"/>
    <mergeCell ref="M183:Y193"/>
    <mergeCell ref="A185:F186"/>
    <mergeCell ref="G185:I186"/>
    <mergeCell ref="J185:J186"/>
    <mergeCell ref="A187:F188"/>
    <mergeCell ref="G187:I188"/>
    <mergeCell ref="J187:J188"/>
    <mergeCell ref="A189:F190"/>
    <mergeCell ref="G189:I190"/>
    <mergeCell ref="A199:F200"/>
    <mergeCell ref="G199:I200"/>
    <mergeCell ref="J199:J200"/>
    <mergeCell ref="A201:F202"/>
    <mergeCell ref="G201:I202"/>
    <mergeCell ref="J201:J202"/>
    <mergeCell ref="K194:P195"/>
    <mergeCell ref="A195:F196"/>
    <mergeCell ref="G195:I196"/>
    <mergeCell ref="J195:J196"/>
    <mergeCell ref="A197:F198"/>
    <mergeCell ref="G197:I198"/>
    <mergeCell ref="J197:J198"/>
    <mergeCell ref="A213:D214"/>
    <mergeCell ref="E213:S214"/>
    <mergeCell ref="A215:D216"/>
    <mergeCell ref="E215:S216"/>
    <mergeCell ref="A217:D218"/>
    <mergeCell ref="E217:S218"/>
    <mergeCell ref="A205:G206"/>
    <mergeCell ref="A207:D208"/>
    <mergeCell ref="A209:D210"/>
    <mergeCell ref="E209:S210"/>
    <mergeCell ref="A211:D212"/>
    <mergeCell ref="E211:S212"/>
    <mergeCell ref="A225:D226"/>
    <mergeCell ref="E225:S226"/>
    <mergeCell ref="A227:XFD227"/>
    <mergeCell ref="A228:S228"/>
    <mergeCell ref="A229:S229"/>
    <mergeCell ref="A230:F231"/>
    <mergeCell ref="A219:D220"/>
    <mergeCell ref="E219:S220"/>
    <mergeCell ref="A221:D222"/>
    <mergeCell ref="E221:S222"/>
    <mergeCell ref="A223:D224"/>
    <mergeCell ref="E223:S224"/>
    <mergeCell ref="A232:D235"/>
    <mergeCell ref="E232:F232"/>
    <mergeCell ref="G232:M232"/>
    <mergeCell ref="N232:S233"/>
    <mergeCell ref="E233:F234"/>
    <mergeCell ref="G233:M234"/>
    <mergeCell ref="N234:S235"/>
    <mergeCell ref="E235:F235"/>
    <mergeCell ref="G235:M235"/>
    <mergeCell ref="T243:Z246"/>
    <mergeCell ref="B246:D248"/>
    <mergeCell ref="E246:S248"/>
    <mergeCell ref="A236:D239"/>
    <mergeCell ref="E236:F237"/>
    <mergeCell ref="G236:S237"/>
    <mergeCell ref="E238:F239"/>
    <mergeCell ref="G238:M239"/>
    <mergeCell ref="N238:S239"/>
    <mergeCell ref="A249:D251"/>
    <mergeCell ref="E249:S251"/>
    <mergeCell ref="B252:D254"/>
    <mergeCell ref="E252:S254"/>
    <mergeCell ref="A255:D257"/>
    <mergeCell ref="E255:K257"/>
    <mergeCell ref="L255:L257"/>
    <mergeCell ref="M255:S256"/>
    <mergeCell ref="A241:G242"/>
    <mergeCell ref="A243:D245"/>
    <mergeCell ref="E243:S245"/>
    <mergeCell ref="A266:D271"/>
    <mergeCell ref="E266:S267"/>
    <mergeCell ref="E268:S271"/>
    <mergeCell ref="A258:D259"/>
    <mergeCell ref="E258:K259"/>
    <mergeCell ref="L258:L259"/>
    <mergeCell ref="A260:D265"/>
    <mergeCell ref="E260:S261"/>
    <mergeCell ref="E262:S265"/>
  </mergeCells>
  <phoneticPr fontId="16"/>
  <conditionalFormatting sqref="F130">
    <cfRule type="expression" dxfId="45" priority="5">
      <formula>"P73=""なし"""</formula>
    </cfRule>
  </conditionalFormatting>
  <conditionalFormatting sqref="G199:I202">
    <cfRule type="cellIs" dxfId="44" priority="1" operator="equal">
      <formula>"自動で入力されます"</formula>
    </cfRule>
  </conditionalFormatting>
  <conditionalFormatting sqref="H22:R22">
    <cfRule type="cellIs" dxfId="43" priority="4" operator="equal">
      <formula>"自動で入力されます"</formula>
    </cfRule>
  </conditionalFormatting>
  <conditionalFormatting sqref="H24:R24">
    <cfRule type="cellIs" dxfId="42" priority="3" operator="equal">
      <formula>"自動で入力されます"</formula>
    </cfRule>
  </conditionalFormatting>
  <conditionalFormatting sqref="N121">
    <cfRule type="cellIs" dxfId="41" priority="2" operator="equal">
      <formula>"「ロール対応表」シートと一致していないスキル項目があります"</formula>
    </cfRule>
  </conditionalFormatting>
  <conditionalFormatting sqref="N4:P4 C5">
    <cfRule type="cellIs" dxfId="40" priority="6" operator="equal">
      <formula>0</formula>
    </cfRule>
  </conditionalFormatting>
  <dataValidations count="20">
    <dataValidation type="list" allowBlank="1" showInputMessage="1" showErrorMessage="1" sqref="S151:T152 S155:T164" xr:uid="{ECC54A85-3F71-4C03-A081-0CA88D876BCD}">
      <formula1>"直接雇用（常勤）,直接雇用（非常勤）,委託・派遣等"</formula1>
    </dataValidation>
    <dataValidation type="list" allowBlank="1" showInputMessage="1" showErrorMessage="1" sqref="U155:U164" xr:uid="{4FCFFD78-1AB2-40C2-8AC6-2E6245C8D03A}">
      <formula1>"主担当講師,担当講師"</formula1>
    </dataValidation>
    <dataValidation type="list" allowBlank="1" showErrorMessage="1" sqref="N31:N90" xr:uid="{6FC4836A-41EC-46BD-AE02-61D767144426}">
      <formula1>"全部,一部,実施なし"</formula1>
    </dataValidation>
    <dataValidation type="list" allowBlank="1" showInputMessage="1" showErrorMessage="1" sqref="E249:S251" xr:uid="{5AFCD790-0BF4-4C1E-BBA1-4C4149263807}">
      <formula1>"定期的に見直している,見直していない"</formula1>
    </dataValidation>
    <dataValidation type="list" allowBlank="1" showInputMessage="1" showErrorMessage="1" sqref="E243:S245" xr:uid="{486C36F1-FEF1-40A0-A7AB-9A5FBCEE53EB}">
      <formula1>"講座実績の検証を行っている,検証を行っていない"</formula1>
    </dataValidation>
    <dataValidation type="list" allowBlank="1" showInputMessage="1" showErrorMessage="1" sqref="E209:S210" xr:uid="{28A55AE7-D1CD-411D-9A1E-26184DC286F7}">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8AACF8DB-03FD-428E-93B3-EF11CC4084C0}">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5 N109 N97 N103 N91" xr:uid="{ABE48D24-88AD-43D4-B9C8-8AD37BABCCD7}">
      <formula1>"全部,一部,実施なし"</formula1>
    </dataValidation>
    <dataValidation allowBlank="1" showInputMessage="1" showErrorMessage="1" prompt="講義（演習）の内容と到達目標が分かるように具体的に記載。" sqref="G31 G37 G43 G49 G55 G61 G67 G73 G79 G85 G91 G97 G103 G109 G115" xr:uid="{F55EDBE2-63C5-4D25-9426-39C7ABE16B09}"/>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1 B37 B43 B49 B55 B61 B67 B73 B79 B85 B91 B97 B103 B109 B115" xr:uid="{F5BA4CEB-B978-4C4A-9A83-AB6751668A1F}"/>
    <dataValidation allowBlank="1" showInputMessage="1" showErrorMessage="1" prompt="身に付けられるスキルの具体的な内容を記載。" sqref="E20:R20" xr:uid="{F13A5A58-E0A6-4BC3-8CF6-47D2814B57E8}"/>
    <dataValidation type="list" allowBlank="1" showInputMessage="1" showErrorMessage="1" sqref="E129:E130 O31:P31 O37:P37 O43:P43 O49:P49 O55:P55 O61:P61 O67:P67 O73:P73 O79:P79 O85:P85 O91:P91 O97:P97 O103:P103 O109:P109 O115:P115" xr:uid="{8607B6F6-E1D1-4D2B-867F-78D9F8928253}">
      <formula1>"有,無"</formula1>
    </dataValidation>
    <dataValidation type="list" allowBlank="1" showInputMessage="1" showErrorMessage="1" sqref="E144" xr:uid="{E35AAD04-F688-490D-9EFD-708CC51C44A4}">
      <formula1>"あり（必須）,あり（任意）,なし"</formula1>
    </dataValidation>
    <dataValidation type="list" allowBlank="1" showInputMessage="1" showErrorMessage="1" sqref="AB6" xr:uid="{841344F2-C194-4945-A817-0DC104DE7581}">
      <formula1>"通学,通信"</formula1>
    </dataValidation>
    <dataValidation type="list" allowBlank="1" showInputMessage="1" showErrorMessage="1" sqref="G136:H136 G139:H139" xr:uid="{2BED5C62-3165-4D8C-A7E6-4A2F97B7C252}">
      <formula1>"100％,90%以上,70%以上,66%(2/3)以上,60%以上,50%以上,50%未満でも可,その他"</formula1>
    </dataValidation>
    <dataValidation type="list" allowBlank="1" showInputMessage="1" showErrorMessage="1" sqref="K136 K139" xr:uid="{6DECF6C9-4452-4A18-AB9A-6A76CF598EDE}">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3E69CE12-CED4-45F5-9DA5-95729F318892}">
      <formula1>"認める,認めない,その他"</formula1>
    </dataValidation>
    <dataValidation type="list" allowBlank="1" showInputMessage="1" showErrorMessage="1" sqref="L175:N175" xr:uid="{AC62F4C9-88B7-41E1-AFB5-AD10FC3E422E}">
      <formula1>"該当する,該当しない"</formula1>
    </dataValidation>
    <dataValidation type="list" allowBlank="1" showInputMessage="1" showErrorMessage="1" sqref="E18" xr:uid="{EEAFE12D-828E-4869-AEEF-89B918855B9A}">
      <formula1>"○"</formula1>
    </dataValidation>
    <dataValidation allowBlank="1" showErrorMessage="1" prompt="受講前に経験しておくことが推奨される実務経験を記載。" sqref="E134:R134" xr:uid="{96E23383-D0C8-46D2-A4C3-0888484EED30}"/>
  </dataValidations>
  <printOptions horizontalCentered="1"/>
  <pageMargins left="0.7" right="0.7" top="0.75" bottom="0.75" header="0.3" footer="0.3"/>
  <pageSetup paperSize="9" scale="38" fitToHeight="0" orientation="portrait" cellComments="asDisplayed" r:id="rId1"/>
  <rowBreaks count="5" manualBreakCount="5">
    <brk id="6" max="28" man="1"/>
    <brk id="26" max="28" man="1"/>
    <brk id="127" max="28" man="1"/>
    <brk id="175" max="28" man="1"/>
    <brk id="28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DEB641C-CE7D-427A-B56E-B3F80F47BF3B}">
          <x14:formula1>
            <xm:f>ロール対応表ｰ2004!$D$59:$S$59</xm:f>
          </x14:formula1>
          <xm:sqref>F14:R14</xm:sqref>
        </x14:dataValidation>
        <x14:dataValidation type="list" allowBlank="1" showInputMessage="1" showErrorMessage="1" xr:uid="{6D57C5F0-EFE1-4FA0-9C63-A943125515A0}">
          <x14:formula1>
            <xm:f>ロール対応表ｰ2004!$D$58:$S$58</xm:f>
          </x14:formula1>
          <xm:sqref>F12:R12</xm:sqref>
        </x14:dataValidation>
        <x14:dataValidation type="list" allowBlank="1" showInputMessage="1" showErrorMessage="1" errorTitle="選択可能なスキル項目" error="「ロール対応表」シートでの手順①で入力したスキル項目から選んでください。" xr:uid="{D7E58BA5-C36A-4392-BE84-317957B39A8B}">
          <x14:formula1>
            <xm:f>ロール対応表ｰ2004!$V$14:$V$56</xm:f>
          </x14:formula1>
          <xm:sqref>U31:U120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F579E-3ABF-46F7-8566-F4691189834C}">
  <sheetPr>
    <pageSetUpPr fitToPage="1"/>
  </sheetPr>
  <dimension ref="A1:W62"/>
  <sheetViews>
    <sheetView showGridLines="0" view="pageBreakPreview" zoomScaleNormal="100" zoomScaleSheetLayoutView="100"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5" hidden="1" customWidth="1"/>
    <col min="24" max="24" width="0" style="10" hidden="1" customWidth="1"/>
    <col min="25" max="25" width="9" style="10" bestFit="1" customWidth="1"/>
    <col min="26" max="16384" width="9" style="10"/>
  </cols>
  <sheetData>
    <row r="1" spans="1:22" ht="28.5">
      <c r="A1" s="591" t="s">
        <v>427</v>
      </c>
      <c r="B1" s="591"/>
      <c r="C1" s="591"/>
      <c r="D1" s="591"/>
      <c r="E1" s="591"/>
      <c r="F1" s="591"/>
      <c r="G1" s="591"/>
      <c r="H1" s="591"/>
      <c r="I1" s="591"/>
      <c r="J1" s="591"/>
      <c r="K1" s="591"/>
      <c r="L1" s="591"/>
      <c r="M1" s="591"/>
      <c r="N1" s="591"/>
      <c r="O1" s="591"/>
      <c r="P1" s="591"/>
      <c r="Q1" s="591"/>
      <c r="R1" s="591"/>
      <c r="S1" s="591"/>
    </row>
    <row r="2" spans="1:22" ht="12" customHeight="1">
      <c r="A2" s="9"/>
      <c r="B2" s="9"/>
      <c r="C2" s="9"/>
      <c r="D2" s="9"/>
      <c r="E2" s="9"/>
      <c r="F2" s="9"/>
      <c r="G2" s="9"/>
      <c r="H2" s="9"/>
      <c r="I2" s="9"/>
      <c r="J2" s="9"/>
      <c r="K2" s="9"/>
      <c r="L2" s="9"/>
      <c r="M2" s="9"/>
      <c r="N2" s="9"/>
      <c r="O2" s="9"/>
      <c r="P2" s="9"/>
      <c r="Q2" s="9"/>
      <c r="R2" s="9"/>
      <c r="S2" s="9"/>
    </row>
    <row r="3" spans="1:22" ht="19.5">
      <c r="A3" s="605" t="s">
        <v>428</v>
      </c>
      <c r="B3" s="605"/>
      <c r="C3" s="605"/>
      <c r="D3" s="605"/>
      <c r="E3" s="605"/>
      <c r="F3" s="605"/>
      <c r="G3" s="605"/>
      <c r="H3" s="605"/>
      <c r="I3" s="605"/>
      <c r="J3" s="605"/>
      <c r="K3" s="605"/>
      <c r="L3" s="605"/>
      <c r="M3" s="605"/>
      <c r="N3" s="605"/>
      <c r="O3" s="605"/>
      <c r="P3" s="605"/>
      <c r="Q3" s="605"/>
      <c r="R3" s="605"/>
      <c r="S3" s="605"/>
      <c r="T3" s="134"/>
    </row>
    <row r="4" spans="1:22" ht="41.25" customHeight="1">
      <c r="A4" s="603" t="s">
        <v>429</v>
      </c>
      <c r="B4" s="603"/>
      <c r="C4" s="603"/>
      <c r="D4" s="603"/>
      <c r="E4" s="603"/>
      <c r="F4" s="603"/>
      <c r="G4" s="603"/>
      <c r="H4" s="603"/>
      <c r="I4" s="603"/>
      <c r="J4" s="603"/>
      <c r="K4" s="603"/>
      <c r="L4" s="603"/>
      <c r="M4" s="603"/>
      <c r="N4" s="603"/>
      <c r="O4" s="603"/>
      <c r="P4" s="603"/>
      <c r="Q4" s="603"/>
      <c r="R4" s="603"/>
      <c r="S4" s="603"/>
    </row>
    <row r="5" spans="1:22" ht="18.75" customHeight="1">
      <c r="A5" s="604" t="s">
        <v>430</v>
      </c>
      <c r="B5" s="604"/>
      <c r="C5" s="604"/>
      <c r="D5" s="604"/>
      <c r="E5" s="604"/>
      <c r="F5" s="604"/>
      <c r="G5" s="604"/>
      <c r="H5" s="604"/>
      <c r="I5" s="604"/>
      <c r="J5" s="604"/>
      <c r="K5" s="604"/>
      <c r="L5" s="604"/>
      <c r="M5" s="604"/>
      <c r="N5" s="604"/>
      <c r="O5" s="604"/>
      <c r="P5" s="604"/>
      <c r="Q5" s="604"/>
      <c r="R5" s="604"/>
      <c r="S5" s="604"/>
    </row>
    <row r="6" spans="1:22" ht="40.5" customHeight="1">
      <c r="A6" s="602" t="s">
        <v>431</v>
      </c>
      <c r="B6" s="602"/>
      <c r="C6" s="602"/>
      <c r="D6" s="602"/>
      <c r="E6" s="602"/>
      <c r="F6" s="602"/>
      <c r="G6" s="602"/>
      <c r="H6" s="602"/>
      <c r="I6" s="602"/>
      <c r="J6" s="602"/>
      <c r="K6" s="602"/>
      <c r="L6" s="602"/>
      <c r="M6" s="602"/>
      <c r="N6" s="602"/>
      <c r="O6" s="602"/>
      <c r="P6" s="602"/>
      <c r="Q6" s="602"/>
      <c r="R6" s="602"/>
      <c r="S6" s="602"/>
    </row>
    <row r="7" spans="1:22" ht="65.25" customHeight="1">
      <c r="A7" s="602" t="s">
        <v>432</v>
      </c>
      <c r="B7" s="602"/>
      <c r="C7" s="602"/>
      <c r="D7" s="602"/>
      <c r="E7" s="602"/>
      <c r="F7" s="602"/>
      <c r="G7" s="602"/>
      <c r="H7" s="602"/>
      <c r="I7" s="602"/>
      <c r="J7" s="602"/>
      <c r="K7" s="602"/>
      <c r="L7" s="602"/>
      <c r="M7" s="602"/>
      <c r="N7" s="602"/>
      <c r="O7" s="602"/>
      <c r="P7" s="602"/>
      <c r="Q7" s="602"/>
      <c r="R7" s="602"/>
      <c r="S7" s="602"/>
    </row>
    <row r="8" spans="1:22" ht="17.25" customHeight="1">
      <c r="A8" s="606" t="s">
        <v>433</v>
      </c>
      <c r="B8" s="606"/>
      <c r="C8" s="606"/>
      <c r="D8" s="606"/>
      <c r="E8" s="606"/>
      <c r="F8" s="606"/>
      <c r="G8" s="606"/>
      <c r="H8" s="606"/>
      <c r="I8" s="606"/>
      <c r="J8" s="606"/>
      <c r="K8" s="606"/>
      <c r="L8" s="606"/>
      <c r="M8" s="606"/>
      <c r="N8" s="606"/>
      <c r="O8" s="606"/>
      <c r="P8" s="606"/>
      <c r="Q8" s="606"/>
      <c r="R8" s="606"/>
      <c r="S8" s="606"/>
    </row>
    <row r="9" spans="1:22" ht="27" customHeight="1">
      <c r="A9" s="602" t="s">
        <v>434</v>
      </c>
      <c r="B9" s="602"/>
      <c r="C9" s="602"/>
      <c r="D9" s="602"/>
      <c r="E9" s="602"/>
      <c r="F9" s="602"/>
      <c r="G9" s="602"/>
      <c r="H9" s="602"/>
      <c r="I9" s="602"/>
      <c r="J9" s="602"/>
      <c r="K9" s="602"/>
      <c r="L9" s="602"/>
      <c r="M9" s="602"/>
      <c r="N9" s="602"/>
      <c r="O9" s="602"/>
      <c r="P9" s="602"/>
      <c r="Q9" s="602"/>
      <c r="R9" s="602"/>
      <c r="S9" s="602"/>
    </row>
    <row r="10" spans="1:22" ht="18.600000000000001" customHeight="1" thickBot="1">
      <c r="A10" s="182" t="s">
        <v>435</v>
      </c>
    </row>
    <row r="11" spans="1:22" ht="19.5" customHeight="1" thickBot="1">
      <c r="A11" s="592" t="s">
        <v>436</v>
      </c>
      <c r="B11" s="593"/>
      <c r="C11" s="593"/>
      <c r="D11" s="594"/>
      <c r="E11" s="598" t="s">
        <v>437</v>
      </c>
      <c r="F11" s="599"/>
      <c r="G11" s="600"/>
      <c r="H11" s="598" t="s">
        <v>438</v>
      </c>
      <c r="I11" s="599"/>
      <c r="J11" s="600"/>
      <c r="K11" s="598" t="s">
        <v>439</v>
      </c>
      <c r="L11" s="599"/>
      <c r="M11" s="600"/>
      <c r="N11" s="598" t="s">
        <v>272</v>
      </c>
      <c r="O11" s="599"/>
      <c r="P11" s="599"/>
      <c r="Q11" s="600"/>
      <c r="R11" s="601" t="s">
        <v>273</v>
      </c>
      <c r="S11" s="600"/>
    </row>
    <row r="12" spans="1:22" ht="131.25" customHeight="1">
      <c r="A12" s="595"/>
      <c r="B12" s="596"/>
      <c r="C12" s="596"/>
      <c r="D12" s="597"/>
      <c r="E12" s="188" t="s">
        <v>440</v>
      </c>
      <c r="F12" s="189" t="s">
        <v>441</v>
      </c>
      <c r="G12" s="190" t="s">
        <v>442</v>
      </c>
      <c r="H12" s="188" t="s">
        <v>443</v>
      </c>
      <c r="I12" s="189" t="s">
        <v>444</v>
      </c>
      <c r="J12" s="190" t="s">
        <v>445</v>
      </c>
      <c r="K12" s="188" t="s">
        <v>446</v>
      </c>
      <c r="L12" s="189" t="s">
        <v>447</v>
      </c>
      <c r="M12" s="191" t="s">
        <v>448</v>
      </c>
      <c r="N12" s="188" t="s">
        <v>449</v>
      </c>
      <c r="O12" s="189" t="s">
        <v>450</v>
      </c>
      <c r="P12" s="189" t="s">
        <v>451</v>
      </c>
      <c r="Q12" s="190" t="s">
        <v>452</v>
      </c>
      <c r="R12" s="188" t="s">
        <v>453</v>
      </c>
      <c r="S12" s="190" t="s">
        <v>454</v>
      </c>
    </row>
    <row r="13" spans="1:22">
      <c r="A13" s="11" t="s">
        <v>29</v>
      </c>
      <c r="B13" s="12" t="s">
        <v>30</v>
      </c>
      <c r="C13" s="12" t="s">
        <v>28</v>
      </c>
      <c r="D13" s="13" t="s">
        <v>455</v>
      </c>
      <c r="E13" s="14" t="s">
        <v>456</v>
      </c>
      <c r="F13" s="14"/>
      <c r="G13" s="14"/>
      <c r="H13" s="14"/>
      <c r="I13" s="14"/>
      <c r="J13" s="14"/>
      <c r="K13" s="14"/>
      <c r="L13" s="14"/>
      <c r="M13" s="14"/>
      <c r="N13" s="14"/>
      <c r="O13" s="14"/>
      <c r="P13" s="14"/>
      <c r="Q13" s="14"/>
      <c r="R13" s="14"/>
      <c r="S13" s="15"/>
    </row>
    <row r="14" spans="1:22" ht="13.5" customHeight="1">
      <c r="A14" s="590" t="s">
        <v>60</v>
      </c>
      <c r="B14" s="587" t="s">
        <v>61</v>
      </c>
      <c r="C14" s="192" t="s">
        <v>59</v>
      </c>
      <c r="D14" s="132"/>
      <c r="E14" s="16" t="s">
        <v>457</v>
      </c>
      <c r="F14" s="16" t="s">
        <v>457</v>
      </c>
      <c r="G14" s="17" t="s">
        <v>458</v>
      </c>
      <c r="H14" s="17" t="s">
        <v>459</v>
      </c>
      <c r="I14" s="17" t="s">
        <v>458</v>
      </c>
      <c r="J14" s="17" t="s">
        <v>458</v>
      </c>
      <c r="K14" s="17" t="s">
        <v>459</v>
      </c>
      <c r="L14" s="17" t="s">
        <v>458</v>
      </c>
      <c r="M14" s="17" t="s">
        <v>458</v>
      </c>
      <c r="N14" s="17" t="s">
        <v>458</v>
      </c>
      <c r="O14" s="17" t="s">
        <v>458</v>
      </c>
      <c r="P14" s="17" t="s">
        <v>458</v>
      </c>
      <c r="Q14" s="17" t="s">
        <v>458</v>
      </c>
      <c r="R14" s="17" t="s">
        <v>459</v>
      </c>
      <c r="S14" s="18" t="s">
        <v>460</v>
      </c>
      <c r="T14" s="25" t="str">
        <f>IF(D14=U14,"",$D$61)</f>
        <v/>
      </c>
      <c r="U14" s="135" t="str">
        <f>IF(COUNTIF(個票ｰ2004!$U$31:$U$120,$C14),"○","")</f>
        <v/>
      </c>
      <c r="V14" s="135" t="str">
        <f>IF(D14="○",C14,"")</f>
        <v/>
      </c>
    </row>
    <row r="15" spans="1:22" ht="14.25">
      <c r="A15" s="590"/>
      <c r="B15" s="587"/>
      <c r="C15" s="193" t="s">
        <v>84</v>
      </c>
      <c r="D15" s="132"/>
      <c r="E15" s="16" t="s">
        <v>457</v>
      </c>
      <c r="F15" s="16" t="s">
        <v>457</v>
      </c>
      <c r="G15" s="17" t="s">
        <v>458</v>
      </c>
      <c r="H15" s="17" t="s">
        <v>459</v>
      </c>
      <c r="I15" s="17" t="s">
        <v>460</v>
      </c>
      <c r="J15" s="17" t="s">
        <v>458</v>
      </c>
      <c r="K15" s="17" t="s">
        <v>460</v>
      </c>
      <c r="L15" s="17" t="s">
        <v>460</v>
      </c>
      <c r="M15" s="17" t="s">
        <v>460</v>
      </c>
      <c r="N15" s="17" t="s">
        <v>459</v>
      </c>
      <c r="O15" s="17" t="s">
        <v>460</v>
      </c>
      <c r="P15" s="17" t="s">
        <v>460</v>
      </c>
      <c r="Q15" s="17" t="s">
        <v>460</v>
      </c>
      <c r="R15" s="17" t="s">
        <v>460</v>
      </c>
      <c r="S15" s="18" t="s">
        <v>460</v>
      </c>
      <c r="T15" s="25" t="str">
        <f t="shared" ref="T15:T56" si="0">IF(D15=U15,"",$D$61)</f>
        <v/>
      </c>
      <c r="U15" s="135" t="str">
        <f>IF(COUNTIF(個票ｰ2004!$U$31:$U$120,$C15),"○","")</f>
        <v/>
      </c>
      <c r="V15" s="135" t="str">
        <f t="shared" ref="V15:V56" si="1">IF(D15="○",C15,"")</f>
        <v/>
      </c>
    </row>
    <row r="16" spans="1:22" ht="14.25">
      <c r="A16" s="590"/>
      <c r="B16" s="587"/>
      <c r="C16" s="193" t="s">
        <v>97</v>
      </c>
      <c r="D16" s="132"/>
      <c r="E16" s="16" t="s">
        <v>457</v>
      </c>
      <c r="F16" s="16" t="s">
        <v>457</v>
      </c>
      <c r="G16" s="16" t="s">
        <v>457</v>
      </c>
      <c r="H16" s="17" t="s">
        <v>459</v>
      </c>
      <c r="I16" s="17" t="s">
        <v>458</v>
      </c>
      <c r="J16" s="17" t="s">
        <v>458</v>
      </c>
      <c r="K16" s="17" t="s">
        <v>460</v>
      </c>
      <c r="L16" s="17" t="s">
        <v>460</v>
      </c>
      <c r="M16" s="17" t="s">
        <v>460</v>
      </c>
      <c r="N16" s="17" t="s">
        <v>458</v>
      </c>
      <c r="O16" s="17" t="s">
        <v>458</v>
      </c>
      <c r="P16" s="17" t="s">
        <v>458</v>
      </c>
      <c r="Q16" s="17" t="s">
        <v>458</v>
      </c>
      <c r="R16" s="17" t="s">
        <v>459</v>
      </c>
      <c r="S16" s="18" t="s">
        <v>460</v>
      </c>
      <c r="T16" s="25" t="str">
        <f t="shared" si="0"/>
        <v/>
      </c>
      <c r="U16" s="135" t="str">
        <f>IF(COUNTIF(個票ｰ2004!$U$31:$U$120,$C16),"○","")</f>
        <v/>
      </c>
      <c r="V16" s="135" t="str">
        <f t="shared" si="1"/>
        <v/>
      </c>
    </row>
    <row r="17" spans="1:22" ht="14.25">
      <c r="A17" s="590"/>
      <c r="B17" s="587"/>
      <c r="C17" s="193" t="s">
        <v>107</v>
      </c>
      <c r="D17" s="132"/>
      <c r="E17" s="16" t="s">
        <v>457</v>
      </c>
      <c r="F17" s="16" t="s">
        <v>457</v>
      </c>
      <c r="G17" s="17" t="s">
        <v>460</v>
      </c>
      <c r="H17" s="17" t="s">
        <v>460</v>
      </c>
      <c r="I17" s="17" t="s">
        <v>458</v>
      </c>
      <c r="J17" s="17" t="s">
        <v>458</v>
      </c>
      <c r="K17" s="17" t="s">
        <v>460</v>
      </c>
      <c r="L17" s="17" t="s">
        <v>460</v>
      </c>
      <c r="M17" s="17" t="s">
        <v>459</v>
      </c>
      <c r="N17" s="17" t="s">
        <v>460</v>
      </c>
      <c r="O17" s="17" t="s">
        <v>460</v>
      </c>
      <c r="P17" s="17" t="s">
        <v>460</v>
      </c>
      <c r="Q17" s="17" t="s">
        <v>459</v>
      </c>
      <c r="R17" s="17" t="s">
        <v>460</v>
      </c>
      <c r="S17" s="18" t="s">
        <v>460</v>
      </c>
      <c r="T17" s="25" t="str">
        <f t="shared" si="0"/>
        <v/>
      </c>
      <c r="U17" s="135" t="str">
        <f>IF(COUNTIF(個票ｰ2004!$U$31:$U$120,$C17),"○","")</f>
        <v/>
      </c>
      <c r="V17" s="135" t="str">
        <f t="shared" si="1"/>
        <v/>
      </c>
    </row>
    <row r="18" spans="1:22" ht="14.25">
      <c r="A18" s="590"/>
      <c r="B18" s="587"/>
      <c r="C18" s="193" t="s">
        <v>461</v>
      </c>
      <c r="D18" s="132"/>
      <c r="E18" s="16" t="s">
        <v>457</v>
      </c>
      <c r="F18" s="16" t="s">
        <v>457</v>
      </c>
      <c r="G18" s="17" t="s">
        <v>460</v>
      </c>
      <c r="H18" s="17" t="s">
        <v>460</v>
      </c>
      <c r="I18" s="17" t="s">
        <v>458</v>
      </c>
      <c r="J18" s="17" t="s">
        <v>458</v>
      </c>
      <c r="K18" s="17" t="s">
        <v>460</v>
      </c>
      <c r="L18" s="17" t="s">
        <v>458</v>
      </c>
      <c r="M18" s="17" t="s">
        <v>459</v>
      </c>
      <c r="N18" s="17" t="s">
        <v>458</v>
      </c>
      <c r="O18" s="17" t="s">
        <v>460</v>
      </c>
      <c r="P18" s="17" t="s">
        <v>458</v>
      </c>
      <c r="Q18" s="17" t="s">
        <v>458</v>
      </c>
      <c r="R18" s="17" t="s">
        <v>460</v>
      </c>
      <c r="S18" s="18" t="s">
        <v>460</v>
      </c>
      <c r="T18" s="25" t="str">
        <f t="shared" si="0"/>
        <v/>
      </c>
      <c r="U18" s="135" t="str">
        <f>IF(COUNTIF(個票ｰ2004!$U$31:$U$120,$C18),"○","")</f>
        <v/>
      </c>
      <c r="V18" s="135" t="str">
        <f t="shared" si="1"/>
        <v/>
      </c>
    </row>
    <row r="19" spans="1:22" ht="14.25">
      <c r="A19" s="590"/>
      <c r="B19" s="587"/>
      <c r="C19" s="193" t="s">
        <v>124</v>
      </c>
      <c r="D19" s="132"/>
      <c r="E19" s="17" t="s">
        <v>459</v>
      </c>
      <c r="F19" s="17" t="s">
        <v>459</v>
      </c>
      <c r="G19" s="17" t="s">
        <v>459</v>
      </c>
      <c r="H19" s="17" t="s">
        <v>460</v>
      </c>
      <c r="I19" s="17" t="s">
        <v>460</v>
      </c>
      <c r="J19" s="17" t="s">
        <v>460</v>
      </c>
      <c r="K19" s="17" t="s">
        <v>459</v>
      </c>
      <c r="L19" s="17" t="s">
        <v>460</v>
      </c>
      <c r="M19" s="17" t="s">
        <v>460</v>
      </c>
      <c r="N19" s="17" t="s">
        <v>459</v>
      </c>
      <c r="O19" s="17" t="s">
        <v>459</v>
      </c>
      <c r="P19" s="17" t="s">
        <v>459</v>
      </c>
      <c r="Q19" s="17" t="s">
        <v>460</v>
      </c>
      <c r="R19" s="17" t="s">
        <v>459</v>
      </c>
      <c r="S19" s="18" t="s">
        <v>460</v>
      </c>
      <c r="T19" s="25" t="str">
        <f t="shared" si="0"/>
        <v/>
      </c>
      <c r="U19" s="135" t="str">
        <f>IF(COUNTIF(個票ｰ2004!$U$31:$U$120,$C19),"○","")</f>
        <v/>
      </c>
      <c r="V19" s="135" t="str">
        <f t="shared" si="1"/>
        <v/>
      </c>
    </row>
    <row r="20" spans="1:22" ht="14.25">
      <c r="A20" s="590"/>
      <c r="B20" s="587" t="s">
        <v>462</v>
      </c>
      <c r="C20" s="193" t="s">
        <v>130</v>
      </c>
      <c r="D20" s="132"/>
      <c r="E20" s="16" t="s">
        <v>457</v>
      </c>
      <c r="F20" s="16" t="s">
        <v>457</v>
      </c>
      <c r="G20" s="17" t="s">
        <v>460</v>
      </c>
      <c r="H20" s="17" t="s">
        <v>459</v>
      </c>
      <c r="I20" s="17" t="s">
        <v>458</v>
      </c>
      <c r="J20" s="17" t="s">
        <v>458</v>
      </c>
      <c r="K20" s="17" t="s">
        <v>459</v>
      </c>
      <c r="L20" s="17" t="s">
        <v>458</v>
      </c>
      <c r="M20" s="17" t="s">
        <v>458</v>
      </c>
      <c r="N20" s="17" t="s">
        <v>458</v>
      </c>
      <c r="O20" s="17" t="s">
        <v>458</v>
      </c>
      <c r="P20" s="17" t="s">
        <v>458</v>
      </c>
      <c r="Q20" s="17" t="s">
        <v>458</v>
      </c>
      <c r="R20" s="17" t="s">
        <v>460</v>
      </c>
      <c r="S20" s="18" t="s">
        <v>458</v>
      </c>
      <c r="T20" s="25" t="str">
        <f t="shared" si="0"/>
        <v/>
      </c>
      <c r="U20" s="135" t="str">
        <f>IF(COUNTIF(個票ｰ2004!$U$31:$U$120,$C20),"○","")</f>
        <v/>
      </c>
      <c r="V20" s="135" t="str">
        <f t="shared" si="1"/>
        <v/>
      </c>
    </row>
    <row r="21" spans="1:22" ht="14.25">
      <c r="A21" s="590"/>
      <c r="B21" s="587"/>
      <c r="C21" s="193" t="s">
        <v>137</v>
      </c>
      <c r="D21" s="132"/>
      <c r="E21" s="16" t="s">
        <v>457</v>
      </c>
      <c r="F21" s="16" t="s">
        <v>457</v>
      </c>
      <c r="G21" s="17" t="s">
        <v>458</v>
      </c>
      <c r="H21" s="17" t="s">
        <v>459</v>
      </c>
      <c r="I21" s="17" t="s">
        <v>458</v>
      </c>
      <c r="J21" s="17" t="s">
        <v>458</v>
      </c>
      <c r="K21" s="17" t="s">
        <v>459</v>
      </c>
      <c r="L21" s="17" t="s">
        <v>460</v>
      </c>
      <c r="M21" s="17" t="s">
        <v>458</v>
      </c>
      <c r="N21" s="17" t="s">
        <v>458</v>
      </c>
      <c r="O21" s="17" t="s">
        <v>458</v>
      </c>
      <c r="P21" s="17" t="s">
        <v>458</v>
      </c>
      <c r="Q21" s="17" t="s">
        <v>458</v>
      </c>
      <c r="R21" s="17" t="s">
        <v>460</v>
      </c>
      <c r="S21" s="18" t="s">
        <v>458</v>
      </c>
      <c r="T21" s="25" t="str">
        <f t="shared" si="0"/>
        <v/>
      </c>
      <c r="U21" s="135" t="str">
        <f>IF(COUNTIF(個票ｰ2004!$U$31:$U$120,$C21),"○","")</f>
        <v/>
      </c>
      <c r="V21" s="135" t="str">
        <f t="shared" si="1"/>
        <v/>
      </c>
    </row>
    <row r="22" spans="1:22" ht="14.25">
      <c r="A22" s="590"/>
      <c r="B22" s="587"/>
      <c r="C22" s="193" t="s">
        <v>143</v>
      </c>
      <c r="D22" s="132"/>
      <c r="E22" s="16" t="s">
        <v>457</v>
      </c>
      <c r="F22" s="16" t="s">
        <v>457</v>
      </c>
      <c r="G22" s="17" t="s">
        <v>460</v>
      </c>
      <c r="H22" s="17" t="s">
        <v>459</v>
      </c>
      <c r="I22" s="17" t="s">
        <v>458</v>
      </c>
      <c r="J22" s="17" t="s">
        <v>458</v>
      </c>
      <c r="K22" s="17" t="s">
        <v>459</v>
      </c>
      <c r="L22" s="17" t="s">
        <v>460</v>
      </c>
      <c r="M22" s="17" t="s">
        <v>460</v>
      </c>
      <c r="N22" s="17" t="s">
        <v>460</v>
      </c>
      <c r="O22" s="17" t="s">
        <v>460</v>
      </c>
      <c r="P22" s="17" t="s">
        <v>458</v>
      </c>
      <c r="Q22" s="17" t="s">
        <v>458</v>
      </c>
      <c r="R22" s="17" t="s">
        <v>460</v>
      </c>
      <c r="S22" s="18" t="s">
        <v>458</v>
      </c>
      <c r="T22" s="25" t="str">
        <f t="shared" si="0"/>
        <v/>
      </c>
      <c r="U22" s="135" t="str">
        <f>IF(COUNTIF(個票ｰ2004!$U$31:$U$120,$C22),"○","")</f>
        <v/>
      </c>
      <c r="V22" s="135" t="str">
        <f t="shared" si="1"/>
        <v/>
      </c>
    </row>
    <row r="23" spans="1:22" ht="14.25">
      <c r="A23" s="590"/>
      <c r="B23" s="587"/>
      <c r="C23" s="193" t="s">
        <v>463</v>
      </c>
      <c r="D23" s="132"/>
      <c r="E23" s="16" t="s">
        <v>457</v>
      </c>
      <c r="F23" s="16" t="s">
        <v>457</v>
      </c>
      <c r="G23" s="17" t="s">
        <v>460</v>
      </c>
      <c r="H23" s="17" t="s">
        <v>459</v>
      </c>
      <c r="I23" s="17" t="s">
        <v>458</v>
      </c>
      <c r="J23" s="17" t="s">
        <v>458</v>
      </c>
      <c r="K23" s="17" t="s">
        <v>459</v>
      </c>
      <c r="L23" s="17" t="s">
        <v>460</v>
      </c>
      <c r="M23" s="17" t="s">
        <v>458</v>
      </c>
      <c r="N23" s="17" t="s">
        <v>458</v>
      </c>
      <c r="O23" s="17" t="s">
        <v>458</v>
      </c>
      <c r="P23" s="17" t="s">
        <v>458</v>
      </c>
      <c r="Q23" s="17" t="s">
        <v>458</v>
      </c>
      <c r="R23" s="17" t="s">
        <v>460</v>
      </c>
      <c r="S23" s="18" t="s">
        <v>458</v>
      </c>
      <c r="T23" s="25" t="str">
        <f t="shared" si="0"/>
        <v/>
      </c>
      <c r="U23" s="135" t="str">
        <f>IF(COUNTIF(個票ｰ2004!$U$31:$U$120,$C23),"○","")</f>
        <v/>
      </c>
      <c r="V23" s="135" t="str">
        <f t="shared" si="1"/>
        <v/>
      </c>
    </row>
    <row r="24" spans="1:22" ht="14.25">
      <c r="A24" s="590"/>
      <c r="B24" s="587"/>
      <c r="C24" s="193" t="s">
        <v>153</v>
      </c>
      <c r="D24" s="132"/>
      <c r="E24" s="17" t="s">
        <v>459</v>
      </c>
      <c r="F24" s="17" t="s">
        <v>459</v>
      </c>
      <c r="G24" s="17" t="s">
        <v>458</v>
      </c>
      <c r="H24" s="17" t="s">
        <v>459</v>
      </c>
      <c r="I24" s="17" t="s">
        <v>459</v>
      </c>
      <c r="J24" s="17" t="s">
        <v>459</v>
      </c>
      <c r="K24" s="17" t="s">
        <v>460</v>
      </c>
      <c r="L24" s="17" t="s">
        <v>458</v>
      </c>
      <c r="M24" s="17" t="s">
        <v>458</v>
      </c>
      <c r="N24" s="17" t="s">
        <v>458</v>
      </c>
      <c r="O24" s="17" t="s">
        <v>458</v>
      </c>
      <c r="P24" s="17" t="s">
        <v>458</v>
      </c>
      <c r="Q24" s="17" t="s">
        <v>458</v>
      </c>
      <c r="R24" s="17" t="s">
        <v>460</v>
      </c>
      <c r="S24" s="18" t="s">
        <v>458</v>
      </c>
      <c r="T24" s="25" t="str">
        <f t="shared" si="0"/>
        <v/>
      </c>
      <c r="U24" s="135" t="str">
        <f>IF(COUNTIF(個票ｰ2004!$U$31:$U$120,$C24),"○","")</f>
        <v/>
      </c>
      <c r="V24" s="135" t="str">
        <f t="shared" si="1"/>
        <v/>
      </c>
    </row>
    <row r="25" spans="1:22" ht="14.25">
      <c r="A25" s="590"/>
      <c r="B25" s="587"/>
      <c r="C25" s="193" t="s">
        <v>156</v>
      </c>
      <c r="D25" s="132"/>
      <c r="E25" s="17" t="s">
        <v>459</v>
      </c>
      <c r="F25" s="17" t="s">
        <v>459</v>
      </c>
      <c r="G25" s="17" t="s">
        <v>458</v>
      </c>
      <c r="H25" s="17" t="s">
        <v>460</v>
      </c>
      <c r="I25" s="17" t="s">
        <v>460</v>
      </c>
      <c r="J25" s="17" t="s">
        <v>459</v>
      </c>
      <c r="K25" s="17" t="s">
        <v>460</v>
      </c>
      <c r="L25" s="17" t="s">
        <v>458</v>
      </c>
      <c r="M25" s="17" t="s">
        <v>458</v>
      </c>
      <c r="N25" s="17" t="s">
        <v>458</v>
      </c>
      <c r="O25" s="17" t="s">
        <v>458</v>
      </c>
      <c r="P25" s="17" t="s">
        <v>458</v>
      </c>
      <c r="Q25" s="17" t="s">
        <v>458</v>
      </c>
      <c r="R25" s="17" t="s">
        <v>460</v>
      </c>
      <c r="S25" s="18" t="s">
        <v>458</v>
      </c>
      <c r="T25" s="25" t="str">
        <f t="shared" si="0"/>
        <v/>
      </c>
      <c r="U25" s="135" t="str">
        <f>IF(COUNTIF(個票ｰ2004!$U$31:$U$120,$C25),"○","")</f>
        <v/>
      </c>
      <c r="V25" s="135" t="str">
        <f t="shared" si="1"/>
        <v/>
      </c>
    </row>
    <row r="26" spans="1:22" ht="14.25">
      <c r="A26" s="590"/>
      <c r="B26" s="587" t="s">
        <v>159</v>
      </c>
      <c r="C26" s="193" t="s">
        <v>158</v>
      </c>
      <c r="D26" s="132"/>
      <c r="E26" s="17" t="s">
        <v>459</v>
      </c>
      <c r="F26" s="17" t="s">
        <v>459</v>
      </c>
      <c r="G26" s="17" t="s">
        <v>460</v>
      </c>
      <c r="H26" s="16" t="s">
        <v>457</v>
      </c>
      <c r="I26" s="16" t="s">
        <v>457</v>
      </c>
      <c r="J26" s="17" t="s">
        <v>460</v>
      </c>
      <c r="K26" s="17" t="s">
        <v>459</v>
      </c>
      <c r="L26" s="17" t="s">
        <v>460</v>
      </c>
      <c r="M26" s="17" t="s">
        <v>460</v>
      </c>
      <c r="N26" s="17" t="s">
        <v>460</v>
      </c>
      <c r="O26" s="17" t="s">
        <v>460</v>
      </c>
      <c r="P26" s="17" t="s">
        <v>458</v>
      </c>
      <c r="Q26" s="17" t="s">
        <v>460</v>
      </c>
      <c r="R26" s="17" t="s">
        <v>460</v>
      </c>
      <c r="S26" s="18" t="s">
        <v>458</v>
      </c>
      <c r="T26" s="25" t="str">
        <f t="shared" si="0"/>
        <v/>
      </c>
      <c r="U26" s="135" t="str">
        <f>IF(COUNTIF(個票ｰ2004!$U$31:$U$120,$C26),"○","")</f>
        <v/>
      </c>
      <c r="V26" s="135" t="str">
        <f t="shared" si="1"/>
        <v/>
      </c>
    </row>
    <row r="27" spans="1:22" ht="14.25">
      <c r="A27" s="590"/>
      <c r="B27" s="587"/>
      <c r="C27" s="193" t="s">
        <v>161</v>
      </c>
      <c r="D27" s="132"/>
      <c r="E27" s="17" t="s">
        <v>459</v>
      </c>
      <c r="F27" s="17" t="s">
        <v>459</v>
      </c>
      <c r="G27" s="17" t="s">
        <v>460</v>
      </c>
      <c r="H27" s="16" t="s">
        <v>457</v>
      </c>
      <c r="I27" s="16" t="s">
        <v>457</v>
      </c>
      <c r="J27" s="17" t="s">
        <v>460</v>
      </c>
      <c r="K27" s="17" t="s">
        <v>459</v>
      </c>
      <c r="L27" s="17" t="s">
        <v>460</v>
      </c>
      <c r="M27" s="17" t="s">
        <v>460</v>
      </c>
      <c r="N27" s="17" t="s">
        <v>460</v>
      </c>
      <c r="O27" s="17" t="s">
        <v>460</v>
      </c>
      <c r="P27" s="17" t="s">
        <v>458</v>
      </c>
      <c r="Q27" s="17" t="s">
        <v>460</v>
      </c>
      <c r="R27" s="17" t="s">
        <v>460</v>
      </c>
      <c r="S27" s="18" t="s">
        <v>458</v>
      </c>
      <c r="T27" s="25" t="str">
        <f t="shared" si="0"/>
        <v/>
      </c>
      <c r="U27" s="135" t="str">
        <f>IF(COUNTIF(個票ｰ2004!$U$31:$U$120,$C27),"○","")</f>
        <v/>
      </c>
      <c r="V27" s="135" t="str">
        <f t="shared" si="1"/>
        <v/>
      </c>
    </row>
    <row r="28" spans="1:22" ht="14.25">
      <c r="A28" s="590"/>
      <c r="B28" s="587"/>
      <c r="C28" s="193" t="s">
        <v>163</v>
      </c>
      <c r="D28" s="132"/>
      <c r="E28" s="17" t="s">
        <v>458</v>
      </c>
      <c r="F28" s="17" t="s">
        <v>458</v>
      </c>
      <c r="G28" s="17" t="s">
        <v>458</v>
      </c>
      <c r="H28" s="17" t="s">
        <v>459</v>
      </c>
      <c r="I28" s="16" t="s">
        <v>457</v>
      </c>
      <c r="J28" s="17" t="s">
        <v>460</v>
      </c>
      <c r="K28" s="17" t="s">
        <v>460</v>
      </c>
      <c r="L28" s="17" t="s">
        <v>458</v>
      </c>
      <c r="M28" s="17" t="s">
        <v>460</v>
      </c>
      <c r="N28" s="17" t="s">
        <v>459</v>
      </c>
      <c r="O28" s="17" t="s">
        <v>458</v>
      </c>
      <c r="P28" s="17" t="s">
        <v>458</v>
      </c>
      <c r="Q28" s="17" t="s">
        <v>458</v>
      </c>
      <c r="R28" s="17" t="s">
        <v>460</v>
      </c>
      <c r="S28" s="18" t="s">
        <v>458</v>
      </c>
      <c r="T28" s="25" t="str">
        <f t="shared" si="0"/>
        <v/>
      </c>
      <c r="U28" s="135" t="str">
        <f>IF(COUNTIF(個票ｰ2004!$U$31:$U$120,$C28),"○","")</f>
        <v/>
      </c>
      <c r="V28" s="135" t="str">
        <f t="shared" si="1"/>
        <v/>
      </c>
    </row>
    <row r="29" spans="1:22" ht="14.25">
      <c r="A29" s="590"/>
      <c r="B29" s="587"/>
      <c r="C29" s="193" t="s">
        <v>165</v>
      </c>
      <c r="D29" s="132"/>
      <c r="E29" s="17" t="s">
        <v>460</v>
      </c>
      <c r="F29" s="17" t="s">
        <v>460</v>
      </c>
      <c r="G29" s="17" t="s">
        <v>460</v>
      </c>
      <c r="H29" s="16" t="s">
        <v>457</v>
      </c>
      <c r="I29" s="16" t="s">
        <v>457</v>
      </c>
      <c r="J29" s="17" t="s">
        <v>460</v>
      </c>
      <c r="K29" s="17" t="s">
        <v>459</v>
      </c>
      <c r="L29" s="17" t="s">
        <v>459</v>
      </c>
      <c r="M29" s="17" t="s">
        <v>460</v>
      </c>
      <c r="N29" s="17" t="s">
        <v>459</v>
      </c>
      <c r="O29" s="17" t="s">
        <v>458</v>
      </c>
      <c r="P29" s="17" t="s">
        <v>460</v>
      </c>
      <c r="Q29" s="17" t="s">
        <v>458</v>
      </c>
      <c r="R29" s="17" t="s">
        <v>460</v>
      </c>
      <c r="S29" s="18" t="s">
        <v>458</v>
      </c>
      <c r="T29" s="25" t="str">
        <f t="shared" si="0"/>
        <v/>
      </c>
      <c r="U29" s="135" t="str">
        <f>IF(COUNTIF(個票ｰ2004!$U$31:$U$120,$C29),"○","")</f>
        <v/>
      </c>
      <c r="V29" s="135" t="str">
        <f t="shared" si="1"/>
        <v/>
      </c>
    </row>
    <row r="30" spans="1:22" ht="14.25">
      <c r="A30" s="590"/>
      <c r="B30" s="587"/>
      <c r="C30" s="193" t="s">
        <v>167</v>
      </c>
      <c r="D30" s="132"/>
      <c r="E30" s="17" t="s">
        <v>458</v>
      </c>
      <c r="F30" s="17" t="s">
        <v>458</v>
      </c>
      <c r="G30" s="17" t="s">
        <v>458</v>
      </c>
      <c r="H30" s="17" t="s">
        <v>460</v>
      </c>
      <c r="I30" s="17" t="s">
        <v>460</v>
      </c>
      <c r="J30" s="16" t="s">
        <v>457</v>
      </c>
      <c r="K30" s="17" t="s">
        <v>458</v>
      </c>
      <c r="L30" s="17" t="s">
        <v>458</v>
      </c>
      <c r="M30" s="17" t="s">
        <v>458</v>
      </c>
      <c r="N30" s="17" t="s">
        <v>460</v>
      </c>
      <c r="O30" s="17" t="s">
        <v>458</v>
      </c>
      <c r="P30" s="17" t="s">
        <v>458</v>
      </c>
      <c r="Q30" s="17" t="s">
        <v>458</v>
      </c>
      <c r="R30" s="17" t="s">
        <v>460</v>
      </c>
      <c r="S30" s="18" t="s">
        <v>458</v>
      </c>
      <c r="T30" s="25" t="str">
        <f t="shared" si="0"/>
        <v/>
      </c>
      <c r="U30" s="135" t="str">
        <f>IF(COUNTIF(個票ｰ2004!$U$31:$U$120,$C30),"○","")</f>
        <v/>
      </c>
      <c r="V30" s="135" t="str">
        <f t="shared" si="1"/>
        <v/>
      </c>
    </row>
    <row r="31" spans="1:22" ht="13.5" customHeight="1">
      <c r="A31" s="586" t="s">
        <v>170</v>
      </c>
      <c r="B31" s="587" t="s">
        <v>464</v>
      </c>
      <c r="C31" s="193" t="s">
        <v>169</v>
      </c>
      <c r="D31" s="132"/>
      <c r="E31" s="17" t="s">
        <v>459</v>
      </c>
      <c r="F31" s="17" t="s">
        <v>459</v>
      </c>
      <c r="G31" s="17" t="s">
        <v>459</v>
      </c>
      <c r="H31" s="17" t="s">
        <v>460</v>
      </c>
      <c r="I31" s="17" t="s">
        <v>458</v>
      </c>
      <c r="J31" s="17" t="s">
        <v>458</v>
      </c>
      <c r="K31" s="16" t="s">
        <v>457</v>
      </c>
      <c r="L31" s="17" t="s">
        <v>459</v>
      </c>
      <c r="M31" s="17" t="s">
        <v>459</v>
      </c>
      <c r="N31" s="17" t="s">
        <v>459</v>
      </c>
      <c r="O31" s="17" t="s">
        <v>459</v>
      </c>
      <c r="P31" s="17" t="s">
        <v>459</v>
      </c>
      <c r="Q31" s="17" t="s">
        <v>459</v>
      </c>
      <c r="R31" s="17" t="s">
        <v>459</v>
      </c>
      <c r="S31" s="18" t="s">
        <v>460</v>
      </c>
      <c r="T31" s="25" t="str">
        <f t="shared" si="0"/>
        <v/>
      </c>
      <c r="U31" s="135" t="str">
        <f>IF(COUNTIF(個票ｰ2004!$U$31:$U$120,$C31),"○","")</f>
        <v/>
      </c>
      <c r="V31" s="135" t="str">
        <f t="shared" si="1"/>
        <v/>
      </c>
    </row>
    <row r="32" spans="1:22" ht="14.25">
      <c r="A32" s="586"/>
      <c r="B32" s="587"/>
      <c r="C32" s="193" t="s">
        <v>172</v>
      </c>
      <c r="D32" s="132"/>
      <c r="E32" s="17" t="s">
        <v>459</v>
      </c>
      <c r="F32" s="17" t="s">
        <v>459</v>
      </c>
      <c r="G32" s="17" t="s">
        <v>460</v>
      </c>
      <c r="H32" s="17" t="s">
        <v>460</v>
      </c>
      <c r="I32" s="17" t="s">
        <v>458</v>
      </c>
      <c r="J32" s="17" t="s">
        <v>458</v>
      </c>
      <c r="K32" s="16" t="s">
        <v>457</v>
      </c>
      <c r="L32" s="17" t="s">
        <v>460</v>
      </c>
      <c r="M32" s="17" t="s">
        <v>460</v>
      </c>
      <c r="N32" s="17" t="s">
        <v>460</v>
      </c>
      <c r="O32" s="17" t="s">
        <v>460</v>
      </c>
      <c r="P32" s="17" t="s">
        <v>460</v>
      </c>
      <c r="Q32" s="17" t="s">
        <v>460</v>
      </c>
      <c r="R32" s="17" t="s">
        <v>459</v>
      </c>
      <c r="S32" s="18" t="s">
        <v>460</v>
      </c>
      <c r="T32" s="25" t="str">
        <f t="shared" si="0"/>
        <v/>
      </c>
      <c r="U32" s="135" t="str">
        <f>IF(COUNTIF(個票ｰ2004!$U$31:$U$120,$C32),"○","")</f>
        <v/>
      </c>
      <c r="V32" s="135" t="str">
        <f t="shared" si="1"/>
        <v/>
      </c>
    </row>
    <row r="33" spans="1:22" ht="14.25">
      <c r="A33" s="586"/>
      <c r="B33" s="587"/>
      <c r="C33" s="193" t="s">
        <v>173</v>
      </c>
      <c r="D33" s="132"/>
      <c r="E33" s="17" t="s">
        <v>460</v>
      </c>
      <c r="F33" s="17" t="s">
        <v>460</v>
      </c>
      <c r="G33" s="17" t="s">
        <v>460</v>
      </c>
      <c r="H33" s="17" t="s">
        <v>460</v>
      </c>
      <c r="I33" s="17" t="s">
        <v>458</v>
      </c>
      <c r="J33" s="17" t="s">
        <v>458</v>
      </c>
      <c r="K33" s="16" t="s">
        <v>457</v>
      </c>
      <c r="L33" s="17" t="s">
        <v>459</v>
      </c>
      <c r="M33" s="17" t="s">
        <v>460</v>
      </c>
      <c r="N33" s="17" t="s">
        <v>460</v>
      </c>
      <c r="O33" s="17" t="s">
        <v>460</v>
      </c>
      <c r="P33" s="17" t="s">
        <v>460</v>
      </c>
      <c r="Q33" s="17" t="s">
        <v>460</v>
      </c>
      <c r="R33" s="17" t="s">
        <v>459</v>
      </c>
      <c r="S33" s="18" t="s">
        <v>460</v>
      </c>
      <c r="T33" s="25" t="str">
        <f t="shared" si="0"/>
        <v/>
      </c>
      <c r="U33" s="135" t="str">
        <f>IF(COUNTIF(個票ｰ2004!$U$31:$U$120,$C33),"○","")</f>
        <v/>
      </c>
      <c r="V33" s="135" t="str">
        <f t="shared" si="1"/>
        <v/>
      </c>
    </row>
    <row r="34" spans="1:22" ht="14.25">
      <c r="A34" s="586"/>
      <c r="B34" s="587" t="s">
        <v>465</v>
      </c>
      <c r="C34" s="193" t="s">
        <v>174</v>
      </c>
      <c r="D34" s="132"/>
      <c r="E34" s="17" t="s">
        <v>458</v>
      </c>
      <c r="F34" s="17" t="s">
        <v>458</v>
      </c>
      <c r="G34" s="17" t="s">
        <v>458</v>
      </c>
      <c r="H34" s="17" t="s">
        <v>458</v>
      </c>
      <c r="I34" s="17" t="s">
        <v>458</v>
      </c>
      <c r="J34" s="17" t="s">
        <v>458</v>
      </c>
      <c r="K34" s="17" t="s">
        <v>460</v>
      </c>
      <c r="L34" s="16" t="s">
        <v>457</v>
      </c>
      <c r="M34" s="17" t="s">
        <v>460</v>
      </c>
      <c r="N34" s="17" t="s">
        <v>460</v>
      </c>
      <c r="O34" s="17" t="s">
        <v>460</v>
      </c>
      <c r="P34" s="17" t="s">
        <v>460</v>
      </c>
      <c r="Q34" s="17" t="s">
        <v>460</v>
      </c>
      <c r="R34" s="17" t="s">
        <v>460</v>
      </c>
      <c r="S34" s="18" t="s">
        <v>460</v>
      </c>
      <c r="T34" s="25" t="str">
        <f t="shared" si="0"/>
        <v/>
      </c>
      <c r="U34" s="135" t="str">
        <f>IF(COUNTIF(個票ｰ2004!$U$31:$U$120,$C34),"○","")</f>
        <v/>
      </c>
      <c r="V34" s="135" t="str">
        <f t="shared" si="1"/>
        <v/>
      </c>
    </row>
    <row r="35" spans="1:22" ht="14.25">
      <c r="A35" s="586"/>
      <c r="B35" s="587"/>
      <c r="C35" s="193" t="s">
        <v>176</v>
      </c>
      <c r="D35" s="132"/>
      <c r="E35" s="17" t="s">
        <v>458</v>
      </c>
      <c r="F35" s="17" t="s">
        <v>458</v>
      </c>
      <c r="G35" s="17" t="s">
        <v>458</v>
      </c>
      <c r="H35" s="17" t="s">
        <v>458</v>
      </c>
      <c r="I35" s="17" t="s">
        <v>458</v>
      </c>
      <c r="J35" s="17" t="s">
        <v>458</v>
      </c>
      <c r="K35" s="17" t="s">
        <v>460</v>
      </c>
      <c r="L35" s="16" t="s">
        <v>457</v>
      </c>
      <c r="M35" s="17" t="s">
        <v>460</v>
      </c>
      <c r="N35" s="17" t="s">
        <v>460</v>
      </c>
      <c r="O35" s="17" t="s">
        <v>460</v>
      </c>
      <c r="P35" s="17" t="s">
        <v>460</v>
      </c>
      <c r="Q35" s="17" t="s">
        <v>460</v>
      </c>
      <c r="R35" s="17" t="s">
        <v>460</v>
      </c>
      <c r="S35" s="18" t="s">
        <v>460</v>
      </c>
      <c r="T35" s="25" t="str">
        <f t="shared" si="0"/>
        <v/>
      </c>
      <c r="U35" s="135" t="str">
        <f>IF(COUNTIF(個票ｰ2004!$U$31:$U$120,$C35),"○","")</f>
        <v/>
      </c>
      <c r="V35" s="135" t="str">
        <f t="shared" si="1"/>
        <v/>
      </c>
    </row>
    <row r="36" spans="1:22" ht="14.25">
      <c r="A36" s="586"/>
      <c r="B36" s="587" t="s">
        <v>466</v>
      </c>
      <c r="C36" s="193" t="s">
        <v>177</v>
      </c>
      <c r="D36" s="132"/>
      <c r="E36" s="17" t="s">
        <v>458</v>
      </c>
      <c r="F36" s="17" t="s">
        <v>458</v>
      </c>
      <c r="G36" s="17" t="s">
        <v>458</v>
      </c>
      <c r="H36" s="17" t="s">
        <v>458</v>
      </c>
      <c r="I36" s="17" t="s">
        <v>458</v>
      </c>
      <c r="J36" s="17" t="s">
        <v>458</v>
      </c>
      <c r="K36" s="17" t="s">
        <v>460</v>
      </c>
      <c r="L36" s="17" t="s">
        <v>460</v>
      </c>
      <c r="M36" s="16" t="s">
        <v>457</v>
      </c>
      <c r="N36" s="17" t="s">
        <v>460</v>
      </c>
      <c r="O36" s="17" t="s">
        <v>459</v>
      </c>
      <c r="P36" s="17" t="s">
        <v>459</v>
      </c>
      <c r="Q36" s="17" t="s">
        <v>460</v>
      </c>
      <c r="R36" s="17" t="s">
        <v>460</v>
      </c>
      <c r="S36" s="18" t="s">
        <v>460</v>
      </c>
      <c r="T36" s="25" t="str">
        <f t="shared" si="0"/>
        <v/>
      </c>
      <c r="U36" s="135" t="str">
        <f>IF(COUNTIF(個票ｰ2004!$U$31:$U$120,$C36),"○","")</f>
        <v/>
      </c>
      <c r="V36" s="135" t="str">
        <f t="shared" si="1"/>
        <v/>
      </c>
    </row>
    <row r="37" spans="1:22" ht="14.25">
      <c r="A37" s="586"/>
      <c r="B37" s="587"/>
      <c r="C37" s="193" t="s">
        <v>179</v>
      </c>
      <c r="D37" s="132"/>
      <c r="E37" s="17" t="s">
        <v>458</v>
      </c>
      <c r="F37" s="17" t="s">
        <v>458</v>
      </c>
      <c r="G37" s="17" t="s">
        <v>458</v>
      </c>
      <c r="H37" s="17" t="s">
        <v>458</v>
      </c>
      <c r="I37" s="17" t="s">
        <v>458</v>
      </c>
      <c r="J37" s="17" t="s">
        <v>458</v>
      </c>
      <c r="K37" s="17" t="s">
        <v>460</v>
      </c>
      <c r="L37" s="17" t="s">
        <v>460</v>
      </c>
      <c r="M37" s="16" t="s">
        <v>457</v>
      </c>
      <c r="N37" s="17" t="s">
        <v>460</v>
      </c>
      <c r="O37" s="17" t="s">
        <v>459</v>
      </c>
      <c r="P37" s="17" t="s">
        <v>459</v>
      </c>
      <c r="Q37" s="17" t="s">
        <v>460</v>
      </c>
      <c r="R37" s="17" t="s">
        <v>460</v>
      </c>
      <c r="S37" s="18" t="s">
        <v>460</v>
      </c>
      <c r="T37" s="25" t="str">
        <f t="shared" si="0"/>
        <v/>
      </c>
      <c r="U37" s="135" t="str">
        <f>IF(COUNTIF(個票ｰ2004!$U$31:$U$120,$C37),"○","")</f>
        <v/>
      </c>
      <c r="V37" s="135" t="str">
        <f t="shared" si="1"/>
        <v/>
      </c>
    </row>
    <row r="38" spans="1:22" ht="13.5" customHeight="1">
      <c r="A38" s="586" t="s">
        <v>181</v>
      </c>
      <c r="B38" s="587" t="s">
        <v>182</v>
      </c>
      <c r="C38" s="193" t="s">
        <v>180</v>
      </c>
      <c r="D38" s="132"/>
      <c r="E38" s="17" t="s">
        <v>458</v>
      </c>
      <c r="F38" s="17" t="s">
        <v>458</v>
      </c>
      <c r="G38" s="17" t="s">
        <v>458</v>
      </c>
      <c r="H38" s="17" t="s">
        <v>458</v>
      </c>
      <c r="I38" s="17" t="s">
        <v>460</v>
      </c>
      <c r="J38" s="17" t="s">
        <v>458</v>
      </c>
      <c r="K38" s="17" t="s">
        <v>458</v>
      </c>
      <c r="L38" s="17" t="s">
        <v>459</v>
      </c>
      <c r="M38" s="17" t="s">
        <v>459</v>
      </c>
      <c r="N38" s="16" t="s">
        <v>457</v>
      </c>
      <c r="O38" s="16" t="s">
        <v>457</v>
      </c>
      <c r="P38" s="16" t="s">
        <v>457</v>
      </c>
      <c r="Q38" s="17" t="s">
        <v>459</v>
      </c>
      <c r="R38" s="17" t="s">
        <v>460</v>
      </c>
      <c r="S38" s="18" t="s">
        <v>459</v>
      </c>
      <c r="T38" s="25" t="str">
        <f t="shared" si="0"/>
        <v/>
      </c>
      <c r="U38" s="135" t="str">
        <f>IF(COUNTIF(個票ｰ2004!$U$31:$U$120,$C38),"○","")</f>
        <v/>
      </c>
      <c r="V38" s="135" t="str">
        <f t="shared" si="1"/>
        <v/>
      </c>
    </row>
    <row r="39" spans="1:22" ht="14.25">
      <c r="A39" s="586"/>
      <c r="B39" s="587"/>
      <c r="C39" s="193" t="s">
        <v>183</v>
      </c>
      <c r="D39" s="132"/>
      <c r="E39" s="17" t="s">
        <v>458</v>
      </c>
      <c r="F39" s="17" t="s">
        <v>458</v>
      </c>
      <c r="G39" s="17" t="s">
        <v>458</v>
      </c>
      <c r="H39" s="17" t="s">
        <v>458</v>
      </c>
      <c r="I39" s="17" t="s">
        <v>459</v>
      </c>
      <c r="J39" s="17" t="s">
        <v>458</v>
      </c>
      <c r="K39" s="17" t="s">
        <v>459</v>
      </c>
      <c r="L39" s="17" t="s">
        <v>459</v>
      </c>
      <c r="M39" s="17" t="s">
        <v>459</v>
      </c>
      <c r="N39" s="16" t="s">
        <v>457</v>
      </c>
      <c r="O39" s="16" t="s">
        <v>457</v>
      </c>
      <c r="P39" s="17" t="s">
        <v>459</v>
      </c>
      <c r="Q39" s="17" t="s">
        <v>459</v>
      </c>
      <c r="R39" s="17" t="s">
        <v>458</v>
      </c>
      <c r="S39" s="18" t="s">
        <v>459</v>
      </c>
      <c r="T39" s="25" t="str">
        <f t="shared" si="0"/>
        <v/>
      </c>
      <c r="U39" s="135" t="str">
        <f>IF(COUNTIF(個票ｰ2004!$U$31:$U$120,$C39),"○","")</f>
        <v/>
      </c>
      <c r="V39" s="135" t="str">
        <f t="shared" si="1"/>
        <v/>
      </c>
    </row>
    <row r="40" spans="1:22" ht="14.25">
      <c r="A40" s="586"/>
      <c r="B40" s="587"/>
      <c r="C40" s="193" t="s">
        <v>184</v>
      </c>
      <c r="D40" s="132"/>
      <c r="E40" s="17" t="s">
        <v>458</v>
      </c>
      <c r="F40" s="17" t="s">
        <v>458</v>
      </c>
      <c r="G40" s="17" t="s">
        <v>458</v>
      </c>
      <c r="H40" s="17" t="s">
        <v>458</v>
      </c>
      <c r="I40" s="17" t="s">
        <v>460</v>
      </c>
      <c r="J40" s="17" t="s">
        <v>458</v>
      </c>
      <c r="K40" s="17" t="s">
        <v>460</v>
      </c>
      <c r="L40" s="17" t="s">
        <v>460</v>
      </c>
      <c r="M40" s="17" t="s">
        <v>459</v>
      </c>
      <c r="N40" s="16" t="s">
        <v>457</v>
      </c>
      <c r="O40" s="16" t="s">
        <v>457</v>
      </c>
      <c r="P40" s="17" t="s">
        <v>459</v>
      </c>
      <c r="Q40" s="17" t="s">
        <v>459</v>
      </c>
      <c r="R40" s="17" t="s">
        <v>460</v>
      </c>
      <c r="S40" s="18" t="s">
        <v>459</v>
      </c>
      <c r="T40" s="25" t="str">
        <f t="shared" si="0"/>
        <v/>
      </c>
      <c r="U40" s="135" t="str">
        <f>IF(COUNTIF(個票ｰ2004!$U$31:$U$120,$C40),"○","")</f>
        <v/>
      </c>
      <c r="V40" s="135" t="str">
        <f t="shared" si="1"/>
        <v/>
      </c>
    </row>
    <row r="41" spans="1:22" ht="14.25">
      <c r="A41" s="586"/>
      <c r="B41" s="587"/>
      <c r="C41" s="193" t="s">
        <v>185</v>
      </c>
      <c r="D41" s="132"/>
      <c r="E41" s="17" t="s">
        <v>460</v>
      </c>
      <c r="F41" s="17" t="s">
        <v>460</v>
      </c>
      <c r="G41" s="17" t="s">
        <v>460</v>
      </c>
      <c r="H41" s="17" t="s">
        <v>458</v>
      </c>
      <c r="I41" s="17" t="s">
        <v>460</v>
      </c>
      <c r="J41" s="17" t="s">
        <v>458</v>
      </c>
      <c r="K41" s="17" t="s">
        <v>460</v>
      </c>
      <c r="L41" s="17" t="s">
        <v>460</v>
      </c>
      <c r="M41" s="17" t="s">
        <v>459</v>
      </c>
      <c r="N41" s="16" t="s">
        <v>457</v>
      </c>
      <c r="O41" s="16" t="s">
        <v>457</v>
      </c>
      <c r="P41" s="17" t="s">
        <v>459</v>
      </c>
      <c r="Q41" s="17" t="s">
        <v>459</v>
      </c>
      <c r="R41" s="17" t="s">
        <v>458</v>
      </c>
      <c r="S41" s="18" t="s">
        <v>459</v>
      </c>
      <c r="T41" s="25" t="str">
        <f t="shared" si="0"/>
        <v/>
      </c>
      <c r="U41" s="135" t="str">
        <f>IF(COUNTIF(個票ｰ2004!$U$31:$U$120,$C41),"○","")</f>
        <v/>
      </c>
      <c r="V41" s="135" t="str">
        <f t="shared" si="1"/>
        <v/>
      </c>
    </row>
    <row r="42" spans="1:22" ht="14.25">
      <c r="A42" s="586"/>
      <c r="B42" s="587"/>
      <c r="C42" s="193" t="s">
        <v>186</v>
      </c>
      <c r="D42" s="132"/>
      <c r="E42" s="17" t="s">
        <v>458</v>
      </c>
      <c r="F42" s="17" t="s">
        <v>458</v>
      </c>
      <c r="G42" s="17" t="s">
        <v>458</v>
      </c>
      <c r="H42" s="17" t="s">
        <v>458</v>
      </c>
      <c r="I42" s="17" t="s">
        <v>460</v>
      </c>
      <c r="J42" s="17" t="s">
        <v>458</v>
      </c>
      <c r="K42" s="17" t="s">
        <v>458</v>
      </c>
      <c r="L42" s="17" t="s">
        <v>458</v>
      </c>
      <c r="M42" s="17" t="s">
        <v>460</v>
      </c>
      <c r="N42" s="16" t="s">
        <v>457</v>
      </c>
      <c r="O42" s="16" t="s">
        <v>457</v>
      </c>
      <c r="P42" s="17" t="s">
        <v>459</v>
      </c>
      <c r="Q42" s="17" t="s">
        <v>459</v>
      </c>
      <c r="R42" s="17" t="s">
        <v>458</v>
      </c>
      <c r="S42" s="18" t="s">
        <v>459</v>
      </c>
      <c r="T42" s="25" t="str">
        <f t="shared" si="0"/>
        <v/>
      </c>
      <c r="U42" s="135" t="str">
        <f>IF(COUNTIF(個票ｰ2004!$U$31:$U$120,$C42),"○","")</f>
        <v/>
      </c>
      <c r="V42" s="135" t="str">
        <f t="shared" si="1"/>
        <v/>
      </c>
    </row>
    <row r="43" spans="1:22" ht="14.25">
      <c r="A43" s="586"/>
      <c r="B43" s="587"/>
      <c r="C43" s="193" t="s">
        <v>187</v>
      </c>
      <c r="D43" s="132"/>
      <c r="E43" s="17" t="s">
        <v>458</v>
      </c>
      <c r="F43" s="17" t="s">
        <v>458</v>
      </c>
      <c r="G43" s="17" t="s">
        <v>458</v>
      </c>
      <c r="H43" s="17" t="s">
        <v>458</v>
      </c>
      <c r="I43" s="17" t="s">
        <v>460</v>
      </c>
      <c r="J43" s="17" t="s">
        <v>458</v>
      </c>
      <c r="K43" s="17" t="s">
        <v>458</v>
      </c>
      <c r="L43" s="17" t="s">
        <v>458</v>
      </c>
      <c r="M43" s="17" t="s">
        <v>460</v>
      </c>
      <c r="N43" s="16" t="s">
        <v>457</v>
      </c>
      <c r="O43" s="17" t="s">
        <v>459</v>
      </c>
      <c r="P43" s="17" t="s">
        <v>459</v>
      </c>
      <c r="Q43" s="17" t="s">
        <v>459</v>
      </c>
      <c r="R43" s="17" t="s">
        <v>458</v>
      </c>
      <c r="S43" s="18" t="s">
        <v>459</v>
      </c>
      <c r="T43" s="25" t="str">
        <f t="shared" si="0"/>
        <v/>
      </c>
      <c r="U43" s="135" t="str">
        <f>IF(COUNTIF(個票ｰ2004!$U$31:$U$120,$C43),"○","")</f>
        <v/>
      </c>
      <c r="V43" s="135" t="str">
        <f t="shared" si="1"/>
        <v/>
      </c>
    </row>
    <row r="44" spans="1:22" ht="14.25">
      <c r="A44" s="586"/>
      <c r="B44" s="587"/>
      <c r="C44" s="193" t="s">
        <v>188</v>
      </c>
      <c r="D44" s="132"/>
      <c r="E44" s="17" t="s">
        <v>458</v>
      </c>
      <c r="F44" s="17" t="s">
        <v>458</v>
      </c>
      <c r="G44" s="17" t="s">
        <v>458</v>
      </c>
      <c r="H44" s="17" t="s">
        <v>458</v>
      </c>
      <c r="I44" s="17" t="s">
        <v>460</v>
      </c>
      <c r="J44" s="17" t="s">
        <v>458</v>
      </c>
      <c r="K44" s="17" t="s">
        <v>458</v>
      </c>
      <c r="L44" s="17" t="s">
        <v>458</v>
      </c>
      <c r="M44" s="17" t="s">
        <v>459</v>
      </c>
      <c r="N44" s="17" t="s">
        <v>459</v>
      </c>
      <c r="O44" s="16" t="s">
        <v>457</v>
      </c>
      <c r="P44" s="17" t="s">
        <v>459</v>
      </c>
      <c r="Q44" s="17" t="s">
        <v>459</v>
      </c>
      <c r="R44" s="17" t="s">
        <v>458</v>
      </c>
      <c r="S44" s="18" t="s">
        <v>459</v>
      </c>
      <c r="T44" s="25" t="str">
        <f t="shared" si="0"/>
        <v/>
      </c>
      <c r="U44" s="135" t="str">
        <f>IF(COUNTIF(個票ｰ2004!$U$31:$U$120,$C44),"○","")</f>
        <v/>
      </c>
      <c r="V44" s="135" t="str">
        <f t="shared" si="1"/>
        <v/>
      </c>
    </row>
    <row r="45" spans="1:22" ht="14.25">
      <c r="A45" s="586"/>
      <c r="B45" s="587"/>
      <c r="C45" s="193" t="s">
        <v>189</v>
      </c>
      <c r="D45" s="132"/>
      <c r="E45" s="17" t="s">
        <v>458</v>
      </c>
      <c r="F45" s="17" t="s">
        <v>458</v>
      </c>
      <c r="G45" s="17" t="s">
        <v>458</v>
      </c>
      <c r="H45" s="17" t="s">
        <v>458</v>
      </c>
      <c r="I45" s="17" t="s">
        <v>460</v>
      </c>
      <c r="J45" s="17" t="s">
        <v>458</v>
      </c>
      <c r="K45" s="17" t="s">
        <v>458</v>
      </c>
      <c r="L45" s="17" t="s">
        <v>458</v>
      </c>
      <c r="M45" s="17" t="s">
        <v>459</v>
      </c>
      <c r="N45" s="17" t="s">
        <v>459</v>
      </c>
      <c r="O45" s="16" t="s">
        <v>457</v>
      </c>
      <c r="P45" s="16" t="s">
        <v>457</v>
      </c>
      <c r="Q45" s="17" t="s">
        <v>459</v>
      </c>
      <c r="R45" s="17" t="s">
        <v>459</v>
      </c>
      <c r="S45" s="20" t="s">
        <v>457</v>
      </c>
      <c r="T45" s="25" t="str">
        <f t="shared" si="0"/>
        <v/>
      </c>
      <c r="U45" s="135" t="str">
        <f>IF(COUNTIF(個票ｰ2004!$U$31:$U$120,$C45),"○","")</f>
        <v/>
      </c>
      <c r="V45" s="135" t="str">
        <f t="shared" si="1"/>
        <v/>
      </c>
    </row>
    <row r="46" spans="1:22" ht="14.25">
      <c r="A46" s="586"/>
      <c r="B46" s="587"/>
      <c r="C46" s="193" t="s">
        <v>190</v>
      </c>
      <c r="D46" s="132"/>
      <c r="E46" s="17" t="s">
        <v>458</v>
      </c>
      <c r="F46" s="17" t="s">
        <v>458</v>
      </c>
      <c r="G46" s="17" t="s">
        <v>458</v>
      </c>
      <c r="H46" s="17" t="s">
        <v>458</v>
      </c>
      <c r="I46" s="17" t="s">
        <v>460</v>
      </c>
      <c r="J46" s="17" t="s">
        <v>458</v>
      </c>
      <c r="K46" s="17" t="s">
        <v>460</v>
      </c>
      <c r="L46" s="17" t="s">
        <v>460</v>
      </c>
      <c r="M46" s="17" t="s">
        <v>460</v>
      </c>
      <c r="N46" s="17" t="s">
        <v>459</v>
      </c>
      <c r="O46" s="17" t="s">
        <v>459</v>
      </c>
      <c r="P46" s="16" t="s">
        <v>457</v>
      </c>
      <c r="Q46" s="17" t="s">
        <v>459</v>
      </c>
      <c r="R46" s="17" t="s">
        <v>460</v>
      </c>
      <c r="S46" s="20" t="s">
        <v>457</v>
      </c>
      <c r="T46" s="25" t="str">
        <f t="shared" si="0"/>
        <v/>
      </c>
      <c r="U46" s="135" t="str">
        <f>IF(COUNTIF(個票ｰ2004!$U$31:$U$120,$C46),"○","")</f>
        <v/>
      </c>
      <c r="V46" s="135" t="str">
        <f t="shared" si="1"/>
        <v/>
      </c>
    </row>
    <row r="47" spans="1:22" ht="14.25">
      <c r="A47" s="586"/>
      <c r="B47" s="587"/>
      <c r="C47" s="193" t="s">
        <v>191</v>
      </c>
      <c r="D47" s="132"/>
      <c r="E47" s="17" t="s">
        <v>458</v>
      </c>
      <c r="F47" s="17" t="s">
        <v>458</v>
      </c>
      <c r="G47" s="17" t="s">
        <v>460</v>
      </c>
      <c r="H47" s="17" t="s">
        <v>458</v>
      </c>
      <c r="I47" s="17" t="s">
        <v>460</v>
      </c>
      <c r="J47" s="17" t="s">
        <v>458</v>
      </c>
      <c r="K47" s="17" t="s">
        <v>460</v>
      </c>
      <c r="L47" s="17" t="s">
        <v>460</v>
      </c>
      <c r="M47" s="17" t="s">
        <v>459</v>
      </c>
      <c r="N47" s="17" t="s">
        <v>460</v>
      </c>
      <c r="O47" s="17" t="s">
        <v>459</v>
      </c>
      <c r="P47" s="17" t="s">
        <v>460</v>
      </c>
      <c r="Q47" s="17" t="s">
        <v>460</v>
      </c>
      <c r="R47" s="17" t="s">
        <v>460</v>
      </c>
      <c r="S47" s="18" t="s">
        <v>459</v>
      </c>
      <c r="T47" s="25" t="str">
        <f t="shared" si="0"/>
        <v/>
      </c>
      <c r="U47" s="135" t="str">
        <f>IF(COUNTIF(個票ｰ2004!$U$31:$U$120,$C47),"○","")</f>
        <v/>
      </c>
      <c r="V47" s="135" t="str">
        <f t="shared" si="1"/>
        <v/>
      </c>
    </row>
    <row r="48" spans="1:22" ht="14.25">
      <c r="A48" s="586"/>
      <c r="B48" s="587" t="s">
        <v>467</v>
      </c>
      <c r="C48" s="193" t="s">
        <v>192</v>
      </c>
      <c r="D48" s="132"/>
      <c r="E48" s="17" t="s">
        <v>460</v>
      </c>
      <c r="F48" s="17" t="s">
        <v>460</v>
      </c>
      <c r="G48" s="17" t="s">
        <v>460</v>
      </c>
      <c r="H48" s="17" t="s">
        <v>460</v>
      </c>
      <c r="I48" s="17" t="s">
        <v>460</v>
      </c>
      <c r="J48" s="17" t="s">
        <v>458</v>
      </c>
      <c r="K48" s="17" t="s">
        <v>460</v>
      </c>
      <c r="L48" s="17" t="s">
        <v>460</v>
      </c>
      <c r="M48" s="17" t="s">
        <v>460</v>
      </c>
      <c r="N48" s="17" t="s">
        <v>460</v>
      </c>
      <c r="O48" s="17" t="s">
        <v>460</v>
      </c>
      <c r="P48" s="17" t="s">
        <v>460</v>
      </c>
      <c r="Q48" s="16" t="s">
        <v>457</v>
      </c>
      <c r="R48" s="17" t="s">
        <v>460</v>
      </c>
      <c r="S48" s="18" t="s">
        <v>459</v>
      </c>
      <c r="T48" s="25" t="str">
        <f t="shared" si="0"/>
        <v/>
      </c>
      <c r="U48" s="135" t="str">
        <f>IF(COUNTIF(個票ｰ2004!$U$31:$U$120,$C48),"○","")</f>
        <v/>
      </c>
      <c r="V48" s="135" t="str">
        <f t="shared" si="1"/>
        <v/>
      </c>
    </row>
    <row r="49" spans="1:23" ht="14.25">
      <c r="A49" s="586"/>
      <c r="B49" s="587"/>
      <c r="C49" s="193" t="s">
        <v>194</v>
      </c>
      <c r="D49" s="132"/>
      <c r="E49" s="17" t="s">
        <v>458</v>
      </c>
      <c r="F49" s="17" t="s">
        <v>458</v>
      </c>
      <c r="G49" s="17" t="s">
        <v>458</v>
      </c>
      <c r="H49" s="17" t="s">
        <v>458</v>
      </c>
      <c r="I49" s="17" t="s">
        <v>458</v>
      </c>
      <c r="J49" s="17" t="s">
        <v>458</v>
      </c>
      <c r="K49" s="17" t="s">
        <v>460</v>
      </c>
      <c r="L49" s="17" t="s">
        <v>460</v>
      </c>
      <c r="M49" s="17" t="s">
        <v>459</v>
      </c>
      <c r="N49" s="17" t="s">
        <v>460</v>
      </c>
      <c r="O49" s="17" t="s">
        <v>460</v>
      </c>
      <c r="P49" s="17" t="s">
        <v>460</v>
      </c>
      <c r="Q49" s="17" t="s">
        <v>460</v>
      </c>
      <c r="R49" s="17" t="s">
        <v>460</v>
      </c>
      <c r="S49" s="18" t="s">
        <v>459</v>
      </c>
      <c r="T49" s="25" t="str">
        <f t="shared" si="0"/>
        <v/>
      </c>
      <c r="U49" s="135" t="str">
        <f>IF(COUNTIF(個票ｰ2004!$U$31:$U$120,$C49),"○","")</f>
        <v/>
      </c>
      <c r="V49" s="135" t="str">
        <f t="shared" si="1"/>
        <v/>
      </c>
    </row>
    <row r="50" spans="1:23" ht="14.25">
      <c r="A50" s="586"/>
      <c r="B50" s="587"/>
      <c r="C50" s="193" t="s">
        <v>195</v>
      </c>
      <c r="D50" s="132"/>
      <c r="E50" s="17" t="s">
        <v>460</v>
      </c>
      <c r="F50" s="17" t="s">
        <v>460</v>
      </c>
      <c r="G50" s="17" t="s">
        <v>460</v>
      </c>
      <c r="H50" s="17" t="s">
        <v>460</v>
      </c>
      <c r="I50" s="17" t="s">
        <v>460</v>
      </c>
      <c r="J50" s="17" t="s">
        <v>458</v>
      </c>
      <c r="K50" s="17" t="s">
        <v>460</v>
      </c>
      <c r="L50" s="17" t="s">
        <v>460</v>
      </c>
      <c r="M50" s="17" t="s">
        <v>460</v>
      </c>
      <c r="N50" s="17" t="s">
        <v>460</v>
      </c>
      <c r="O50" s="17" t="s">
        <v>460</v>
      </c>
      <c r="P50" s="17" t="s">
        <v>460</v>
      </c>
      <c r="Q50" s="17" t="s">
        <v>460</v>
      </c>
      <c r="R50" s="17" t="s">
        <v>460</v>
      </c>
      <c r="S50" s="18" t="s">
        <v>460</v>
      </c>
      <c r="T50" s="25" t="str">
        <f t="shared" si="0"/>
        <v/>
      </c>
      <c r="U50" s="135" t="str">
        <f>IF(COUNTIF(個票ｰ2004!$U$31:$U$120,$C50),"○","")</f>
        <v/>
      </c>
      <c r="V50" s="135" t="str">
        <f t="shared" si="1"/>
        <v/>
      </c>
    </row>
    <row r="51" spans="1:23" ht="13.5" customHeight="1">
      <c r="A51" s="586" t="s">
        <v>197</v>
      </c>
      <c r="B51" s="587" t="s">
        <v>468</v>
      </c>
      <c r="C51" s="193" t="s">
        <v>196</v>
      </c>
      <c r="D51" s="132"/>
      <c r="E51" s="17" t="s">
        <v>458</v>
      </c>
      <c r="F51" s="17" t="s">
        <v>458</v>
      </c>
      <c r="G51" s="17" t="s">
        <v>458</v>
      </c>
      <c r="H51" s="17" t="s">
        <v>458</v>
      </c>
      <c r="I51" s="17" t="s">
        <v>458</v>
      </c>
      <c r="J51" s="17" t="s">
        <v>458</v>
      </c>
      <c r="K51" s="17" t="s">
        <v>458</v>
      </c>
      <c r="L51" s="17" t="s">
        <v>458</v>
      </c>
      <c r="M51" s="17" t="s">
        <v>458</v>
      </c>
      <c r="N51" s="17" t="s">
        <v>460</v>
      </c>
      <c r="O51" s="17" t="s">
        <v>460</v>
      </c>
      <c r="P51" s="17" t="s">
        <v>458</v>
      </c>
      <c r="Q51" s="17" t="s">
        <v>458</v>
      </c>
      <c r="R51" s="16" t="s">
        <v>457</v>
      </c>
      <c r="S51" s="18" t="s">
        <v>238</v>
      </c>
      <c r="T51" s="25" t="str">
        <f t="shared" si="0"/>
        <v/>
      </c>
      <c r="U51" s="135" t="str">
        <f>IF(COUNTIF(個票ｰ2004!$U$31:$U$120,$C51),"○","")</f>
        <v/>
      </c>
      <c r="V51" s="135" t="str">
        <f t="shared" si="1"/>
        <v/>
      </c>
    </row>
    <row r="52" spans="1:23" ht="14.25">
      <c r="A52" s="586"/>
      <c r="B52" s="587"/>
      <c r="C52" s="193" t="s">
        <v>199</v>
      </c>
      <c r="D52" s="132"/>
      <c r="E52" s="17" t="s">
        <v>460</v>
      </c>
      <c r="F52" s="17" t="s">
        <v>460</v>
      </c>
      <c r="G52" s="17" t="s">
        <v>460</v>
      </c>
      <c r="H52" s="17" t="s">
        <v>460</v>
      </c>
      <c r="I52" s="17" t="s">
        <v>458</v>
      </c>
      <c r="J52" s="17" t="s">
        <v>458</v>
      </c>
      <c r="K52" s="17" t="s">
        <v>460</v>
      </c>
      <c r="L52" s="17" t="s">
        <v>460</v>
      </c>
      <c r="M52" s="17" t="s">
        <v>460</v>
      </c>
      <c r="N52" s="17" t="s">
        <v>460</v>
      </c>
      <c r="O52" s="17" t="s">
        <v>460</v>
      </c>
      <c r="P52" s="17" t="s">
        <v>460</v>
      </c>
      <c r="Q52" s="17" t="s">
        <v>460</v>
      </c>
      <c r="R52" s="16" t="s">
        <v>457</v>
      </c>
      <c r="S52" s="18" t="s">
        <v>459</v>
      </c>
      <c r="T52" s="25" t="str">
        <f t="shared" si="0"/>
        <v/>
      </c>
      <c r="U52" s="135" t="str">
        <f>IF(COUNTIF(個票ｰ2004!$U$31:$U$120,$C52),"○","")</f>
        <v/>
      </c>
      <c r="V52" s="135" t="str">
        <f t="shared" si="1"/>
        <v/>
      </c>
    </row>
    <row r="53" spans="1:23" ht="14.25">
      <c r="A53" s="586"/>
      <c r="B53" s="587"/>
      <c r="C53" s="193" t="s">
        <v>200</v>
      </c>
      <c r="D53" s="132"/>
      <c r="E53" s="17" t="s">
        <v>460</v>
      </c>
      <c r="F53" s="17" t="s">
        <v>460</v>
      </c>
      <c r="G53" s="17" t="s">
        <v>460</v>
      </c>
      <c r="H53" s="17" t="s">
        <v>460</v>
      </c>
      <c r="I53" s="17" t="s">
        <v>458</v>
      </c>
      <c r="J53" s="17" t="s">
        <v>458</v>
      </c>
      <c r="K53" s="17" t="s">
        <v>460</v>
      </c>
      <c r="L53" s="17" t="s">
        <v>460</v>
      </c>
      <c r="M53" s="17" t="s">
        <v>459</v>
      </c>
      <c r="N53" s="17" t="s">
        <v>460</v>
      </c>
      <c r="O53" s="17" t="s">
        <v>460</v>
      </c>
      <c r="P53" s="17" t="s">
        <v>460</v>
      </c>
      <c r="Q53" s="17" t="s">
        <v>460</v>
      </c>
      <c r="R53" s="16" t="s">
        <v>457</v>
      </c>
      <c r="S53" s="18" t="s">
        <v>459</v>
      </c>
      <c r="T53" s="25" t="str">
        <f t="shared" si="0"/>
        <v/>
      </c>
      <c r="U53" s="135" t="str">
        <f>IF(COUNTIF(個票ｰ2004!$U$31:$U$120,$C53),"○","")</f>
        <v/>
      </c>
      <c r="V53" s="135" t="str">
        <f t="shared" si="1"/>
        <v/>
      </c>
    </row>
    <row r="54" spans="1:23" ht="14.25">
      <c r="A54" s="586"/>
      <c r="B54" s="587"/>
      <c r="C54" s="193" t="s">
        <v>201</v>
      </c>
      <c r="D54" s="132"/>
      <c r="E54" s="17" t="s">
        <v>459</v>
      </c>
      <c r="F54" s="17" t="s">
        <v>459</v>
      </c>
      <c r="G54" s="17" t="s">
        <v>459</v>
      </c>
      <c r="H54" s="17" t="s">
        <v>460</v>
      </c>
      <c r="I54" s="17" t="s">
        <v>460</v>
      </c>
      <c r="J54" s="17" t="s">
        <v>458</v>
      </c>
      <c r="K54" s="17" t="s">
        <v>459</v>
      </c>
      <c r="L54" s="17" t="s">
        <v>459</v>
      </c>
      <c r="M54" s="17" t="s">
        <v>459</v>
      </c>
      <c r="N54" s="17" t="s">
        <v>458</v>
      </c>
      <c r="O54" s="17" t="s">
        <v>458</v>
      </c>
      <c r="P54" s="17" t="s">
        <v>458</v>
      </c>
      <c r="Q54" s="17" t="s">
        <v>458</v>
      </c>
      <c r="R54" s="16" t="s">
        <v>457</v>
      </c>
      <c r="S54" s="18" t="s">
        <v>459</v>
      </c>
      <c r="T54" s="25" t="str">
        <f t="shared" si="0"/>
        <v/>
      </c>
      <c r="U54" s="135" t="str">
        <f>IF(COUNTIF(個票ｰ2004!$U$31:$U$120,$C54),"○","")</f>
        <v/>
      </c>
      <c r="V54" s="135" t="str">
        <f t="shared" si="1"/>
        <v/>
      </c>
    </row>
    <row r="55" spans="1:23" ht="14.25">
      <c r="A55" s="586"/>
      <c r="B55" s="587" t="s">
        <v>203</v>
      </c>
      <c r="C55" s="193" t="s">
        <v>202</v>
      </c>
      <c r="D55" s="132"/>
      <c r="E55" s="17" t="s">
        <v>458</v>
      </c>
      <c r="F55" s="17" t="s">
        <v>458</v>
      </c>
      <c r="G55" s="17" t="s">
        <v>458</v>
      </c>
      <c r="H55" s="17" t="s">
        <v>458</v>
      </c>
      <c r="I55" s="17" t="s">
        <v>458</v>
      </c>
      <c r="J55" s="17" t="s">
        <v>458</v>
      </c>
      <c r="K55" s="17" t="s">
        <v>458</v>
      </c>
      <c r="L55" s="17" t="s">
        <v>458</v>
      </c>
      <c r="M55" s="17" t="s">
        <v>459</v>
      </c>
      <c r="N55" s="17" t="s">
        <v>459</v>
      </c>
      <c r="O55" s="17" t="s">
        <v>459</v>
      </c>
      <c r="P55" s="17" t="s">
        <v>459</v>
      </c>
      <c r="Q55" s="17" t="s">
        <v>459</v>
      </c>
      <c r="R55" s="17" t="s">
        <v>459</v>
      </c>
      <c r="S55" s="20" t="s">
        <v>457</v>
      </c>
      <c r="T55" s="25" t="str">
        <f t="shared" si="0"/>
        <v/>
      </c>
      <c r="U55" s="135" t="str">
        <f>IF(COUNTIF(個票ｰ2004!$U$31:$U$120,$C55),"○","")</f>
        <v/>
      </c>
      <c r="V55" s="135" t="str">
        <f t="shared" si="1"/>
        <v/>
      </c>
    </row>
    <row r="56" spans="1:23" ht="15" thickBot="1">
      <c r="A56" s="588"/>
      <c r="B56" s="589"/>
      <c r="C56" s="194" t="s">
        <v>204</v>
      </c>
      <c r="D56" s="133"/>
      <c r="E56" s="22" t="s">
        <v>458</v>
      </c>
      <c r="F56" s="22" t="s">
        <v>458</v>
      </c>
      <c r="G56" s="22" t="s">
        <v>458</v>
      </c>
      <c r="H56" s="22" t="s">
        <v>458</v>
      </c>
      <c r="I56" s="22" t="s">
        <v>458</v>
      </c>
      <c r="J56" s="22" t="s">
        <v>458</v>
      </c>
      <c r="K56" s="22" t="s">
        <v>458</v>
      </c>
      <c r="L56" s="22" t="s">
        <v>458</v>
      </c>
      <c r="M56" s="22" t="s">
        <v>460</v>
      </c>
      <c r="N56" s="22" t="s">
        <v>460</v>
      </c>
      <c r="O56" s="22" t="s">
        <v>460</v>
      </c>
      <c r="P56" s="23" t="s">
        <v>457</v>
      </c>
      <c r="Q56" s="22" t="s">
        <v>460</v>
      </c>
      <c r="R56" s="22" t="s">
        <v>459</v>
      </c>
      <c r="S56" s="24" t="s">
        <v>457</v>
      </c>
      <c r="T56" s="25" t="str">
        <f t="shared" si="0"/>
        <v/>
      </c>
      <c r="U56" s="135" t="str">
        <f>IF(COUNTIF(個票ｰ2004!$U$31:$U$120,$C56),"○","")</f>
        <v/>
      </c>
      <c r="V56" s="135" t="str">
        <f t="shared" si="1"/>
        <v/>
      </c>
    </row>
    <row r="57" spans="1:23" s="135" customFormat="1" ht="14.25" hidden="1">
      <c r="E57" s="136">
        <f>IF(OR(D14="○",D15="○",D16="○",D17="○",D18="○",D20="○",D21="○",D22="○",D23="○"),1,0)</f>
        <v>0</v>
      </c>
      <c r="F57" s="136">
        <f>IF(OR(D14="○",D15="○",D16="○",D17="○",D18="○",D20="○",D21="○",D22="○",D23="○",),1,0)</f>
        <v>0</v>
      </c>
      <c r="G57" s="136">
        <f>IF(D16="○",1,0)</f>
        <v>0</v>
      </c>
      <c r="H57" s="136">
        <f>IF(OR(D26="○",D27="○",D29="○",),1,0)</f>
        <v>0</v>
      </c>
      <c r="I57" s="136">
        <f>IF(OR(D26="○",D27="○",D28="○",D29="○"),1,0)</f>
        <v>0</v>
      </c>
      <c r="J57" s="136">
        <f>IF(D30="○",1,0)</f>
        <v>0</v>
      </c>
      <c r="K57" s="136">
        <f>IF(OR(D31="○",D32="○",D33="○"),1,0)</f>
        <v>0</v>
      </c>
      <c r="L57" s="136">
        <f>IF(OR(D34="○",D35="○"),1,0)</f>
        <v>0</v>
      </c>
      <c r="M57" s="136">
        <f>IF(OR(D36="○",D37="○"),1,0)</f>
        <v>0</v>
      </c>
      <c r="N57" s="136">
        <f>IF(OR(D38="○",D39="○",D40="○",D41="○",D42="○",D43="○"),1,0)</f>
        <v>0</v>
      </c>
      <c r="O57" s="136">
        <f>IF(OR(D38="○",D39="○",D40="○",D41="○",D42="○",D44="○",D45="○"),1,0)</f>
        <v>0</v>
      </c>
      <c r="P57" s="136">
        <f>IF(OR(D38="○",D45="○",D46="○",D56="○"),1,0)</f>
        <v>0</v>
      </c>
      <c r="Q57" s="136">
        <f>IF(D48="○",1,0)</f>
        <v>0</v>
      </c>
      <c r="R57" s="136">
        <f>IF(OR(D51="○",D52="○",D53="○",D54="○"),1,0)</f>
        <v>0</v>
      </c>
      <c r="S57" s="136">
        <f>IF(OR(D45="○",D46="○",D55="○",D56="○"),1,0)</f>
        <v>0</v>
      </c>
      <c r="T57" s="135">
        <f>COUNTIF($T$14:$T$56,$D$61)</f>
        <v>0</v>
      </c>
    </row>
    <row r="58" spans="1:23" s="137" customFormat="1" ht="11.25" hidden="1">
      <c r="D58" s="137" t="s">
        <v>322</v>
      </c>
      <c r="E58" s="137" t="str">
        <f>IF(E$57=1,E$60,"")</f>
        <v/>
      </c>
      <c r="F58" s="137" t="str">
        <f t="shared" ref="F58:S59" si="2">IF(F$57=1,F$60,"")</f>
        <v/>
      </c>
      <c r="G58" s="137" t="str">
        <f t="shared" si="2"/>
        <v/>
      </c>
      <c r="H58" s="137" t="str">
        <f t="shared" si="2"/>
        <v/>
      </c>
      <c r="I58" s="137" t="str">
        <f t="shared" si="2"/>
        <v/>
      </c>
      <c r="J58" s="137" t="str">
        <f t="shared" si="2"/>
        <v/>
      </c>
      <c r="K58" s="137" t="str">
        <f t="shared" si="2"/>
        <v/>
      </c>
      <c r="L58" s="137" t="str">
        <f t="shared" si="2"/>
        <v/>
      </c>
      <c r="M58" s="137" t="str">
        <f t="shared" si="2"/>
        <v/>
      </c>
      <c r="N58" s="137" t="str">
        <f t="shared" si="2"/>
        <v/>
      </c>
      <c r="O58" s="137" t="str">
        <f t="shared" si="2"/>
        <v/>
      </c>
      <c r="P58" s="137" t="str">
        <f t="shared" si="2"/>
        <v/>
      </c>
      <c r="Q58" s="137" t="str">
        <f t="shared" si="2"/>
        <v/>
      </c>
      <c r="R58" s="137" t="str">
        <f t="shared" si="2"/>
        <v/>
      </c>
      <c r="S58" s="137" t="str">
        <f t="shared" si="2"/>
        <v/>
      </c>
    </row>
    <row r="59" spans="1:23" s="137" customFormat="1" ht="11.25" hidden="1">
      <c r="D59" s="137" t="s">
        <v>324</v>
      </c>
      <c r="E59" s="137" t="str">
        <f>IF(E$57=1,E$60,"")</f>
        <v/>
      </c>
      <c r="F59" s="137" t="str">
        <f t="shared" si="2"/>
        <v/>
      </c>
      <c r="G59" s="137" t="str">
        <f t="shared" si="2"/>
        <v/>
      </c>
      <c r="H59" s="137" t="str">
        <f t="shared" si="2"/>
        <v/>
      </c>
      <c r="I59" s="137" t="str">
        <f t="shared" si="2"/>
        <v/>
      </c>
      <c r="J59" s="137" t="str">
        <f t="shared" si="2"/>
        <v/>
      </c>
      <c r="K59" s="137" t="str">
        <f t="shared" si="2"/>
        <v/>
      </c>
      <c r="L59" s="137" t="str">
        <f t="shared" si="2"/>
        <v/>
      </c>
      <c r="M59" s="137" t="str">
        <f t="shared" si="2"/>
        <v/>
      </c>
      <c r="N59" s="137" t="str">
        <f t="shared" si="2"/>
        <v/>
      </c>
      <c r="O59" s="137" t="str">
        <f t="shared" si="2"/>
        <v/>
      </c>
      <c r="P59" s="137" t="str">
        <f t="shared" si="2"/>
        <v/>
      </c>
      <c r="Q59" s="137" t="str">
        <f t="shared" si="2"/>
        <v/>
      </c>
      <c r="R59" s="137" t="str">
        <f t="shared" si="2"/>
        <v/>
      </c>
      <c r="S59" s="137" t="str">
        <f t="shared" si="2"/>
        <v/>
      </c>
    </row>
    <row r="60" spans="1:23" s="137" customFormat="1" ht="19.5" hidden="1" customHeight="1">
      <c r="E60" s="138" t="s">
        <v>469</v>
      </c>
      <c r="F60" s="138" t="s">
        <v>470</v>
      </c>
      <c r="G60" s="138" t="s">
        <v>471</v>
      </c>
      <c r="H60" s="138" t="s">
        <v>276</v>
      </c>
      <c r="I60" s="138" t="s">
        <v>282</v>
      </c>
      <c r="J60" s="138" t="s">
        <v>472</v>
      </c>
      <c r="K60" s="138" t="s">
        <v>277</v>
      </c>
      <c r="L60" s="138" t="s">
        <v>473</v>
      </c>
      <c r="M60" s="139" t="s">
        <v>289</v>
      </c>
      <c r="N60" s="138" t="s">
        <v>278</v>
      </c>
      <c r="O60" s="138" t="s">
        <v>284</v>
      </c>
      <c r="P60" s="138" t="s">
        <v>290</v>
      </c>
      <c r="Q60" s="138" t="s">
        <v>474</v>
      </c>
      <c r="R60" s="138" t="s">
        <v>279</v>
      </c>
      <c r="S60" s="138" t="s">
        <v>475</v>
      </c>
    </row>
    <row r="61" spans="1:23" s="135" customFormat="1" hidden="1">
      <c r="D61" s="135" t="s">
        <v>476</v>
      </c>
    </row>
    <row r="62" spans="1:23" s="25" customFormat="1" hidden="1">
      <c r="U62" s="135"/>
      <c r="V62" s="135"/>
      <c r="W62" s="135"/>
    </row>
  </sheetData>
  <sheetProtection algorithmName="SHA-512" hashValue="BGtoP8n4rTdco/r+D5KH0cziQZ/dQ/H4a6/tt9jiMOUZXvYxd7UBZ6mvktISRwd8d3s9J/Ig/GC5HqAnttXVug==" saltValue="SeKQU5KrjHv6IMlGi5H5h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6"/>
  <conditionalFormatting sqref="E12">
    <cfRule type="expression" dxfId="39" priority="15">
      <formula>$E$57=1</formula>
    </cfRule>
  </conditionalFormatting>
  <conditionalFormatting sqref="F12">
    <cfRule type="expression" dxfId="38" priority="14">
      <formula>$F$57=1</formula>
    </cfRule>
  </conditionalFormatting>
  <conditionalFormatting sqref="G12">
    <cfRule type="expression" dxfId="37" priority="13">
      <formula>$G$57=1</formula>
    </cfRule>
  </conditionalFormatting>
  <conditionalFormatting sqref="H12">
    <cfRule type="expression" dxfId="36" priority="12">
      <formula>$H$57=1</formula>
    </cfRule>
  </conditionalFormatting>
  <conditionalFormatting sqref="I12">
    <cfRule type="expression" dxfId="35" priority="11">
      <formula>$I$57=1</formula>
    </cfRule>
  </conditionalFormatting>
  <conditionalFormatting sqref="J12">
    <cfRule type="expression" dxfId="34" priority="10">
      <formula>$J$57=1</formula>
    </cfRule>
  </conditionalFormatting>
  <conditionalFormatting sqref="K12">
    <cfRule type="expression" dxfId="33" priority="9">
      <formula>$K$57=1</formula>
    </cfRule>
  </conditionalFormatting>
  <conditionalFormatting sqref="L12">
    <cfRule type="expression" dxfId="32" priority="8">
      <formula>$L$57=1</formula>
    </cfRule>
  </conditionalFormatting>
  <conditionalFormatting sqref="M12">
    <cfRule type="expression" dxfId="31" priority="7">
      <formula>$M$57=1</formula>
    </cfRule>
  </conditionalFormatting>
  <conditionalFormatting sqref="N12">
    <cfRule type="expression" dxfId="30" priority="6">
      <formula>$N$57=1</formula>
    </cfRule>
  </conditionalFormatting>
  <conditionalFormatting sqref="O12">
    <cfRule type="expression" dxfId="29" priority="5">
      <formula>$O$57=1</formula>
    </cfRule>
  </conditionalFormatting>
  <conditionalFormatting sqref="P12">
    <cfRule type="expression" dxfId="28" priority="4">
      <formula>$P$57=1</formula>
    </cfRule>
  </conditionalFormatting>
  <conditionalFormatting sqref="Q12">
    <cfRule type="expression" dxfId="27" priority="3">
      <formula>$Q$57=1</formula>
    </cfRule>
  </conditionalFormatting>
  <conditionalFormatting sqref="R12">
    <cfRule type="expression" dxfId="26" priority="2">
      <formula>$R$57=1</formula>
    </cfRule>
  </conditionalFormatting>
  <conditionalFormatting sqref="S12">
    <cfRule type="expression" dxfId="25" priority="1">
      <formula>$S$57=1</formula>
    </cfRule>
  </conditionalFormatting>
  <hyperlinks>
    <hyperlink ref="A5:F5" r:id="rId1" location="page=70　　" display="＜各スキル項目における具体的な学習項目例等について＞" xr:uid="{F476134F-1EEA-4134-B8E9-9DE665712C7C}"/>
    <hyperlink ref="A8:S8" r:id="rId2" location="page=73" display="＜各人材類型における「ロール」の定義について＞" xr:uid="{95C5ABB7-42AC-42EF-A3DB-B7AED323291F}"/>
    <hyperlink ref="A5:S5" r:id="rId3" location="page=84" display="＜各スキル項目における具体的な学習項目例等について＞" xr:uid="{E91BF349-6B0B-460C-B1B6-0569080D0DB8}"/>
    <hyperlink ref="E12" r:id="rId4" location="page=100" display="https://www.ipa.go.jp/jinzai/skill-standard/dss/ps6vr700000083ki-att/000106872.pdf - page=100" xr:uid="{8FC46CB1-CC83-4CDA-AB7E-60DC14883F1E}"/>
    <hyperlink ref="F12" r:id="rId5" location="page=101" display="https://www.ipa.go.jp/jinzai/skill-standard/dss/ps6vr700000083ki-att/000106872.pdf - page=101" xr:uid="{354D4175-CB22-480C-ACE0-71BE5D652974}"/>
    <hyperlink ref="G12" r:id="rId6" location="page=102" display="https://www.ipa.go.jp/jinzai/skill-standard/dss/ps6vr700000083ki-att/000106872.pdf - page=102" xr:uid="{7843B5A9-507D-43FB-942F-5110EA7AC56E}"/>
    <hyperlink ref="H12" r:id="rId7" location="page=115" display="https://www.ipa.go.jp/jinzai/skill-standard/dss/ps6vr700000083ki-att/000106872.pdf - page=115" xr:uid="{151079C4-6C40-4617-BACB-359DE21522F4}"/>
    <hyperlink ref="I12" r:id="rId8" location="page=116" display="https://www.ipa.go.jp/jinzai/skill-standard/dss/ps6vr700000083ki-att/000106872.pdf - page=116" xr:uid="{3D5B1F03-1C07-4FB1-98D0-8B1B83BA448D}"/>
    <hyperlink ref="J12" r:id="rId9" location="page=117" display="https://www.ipa.go.jp/jinzai/skill-standard/dss/ps6vr700000083ki-att/000106872.pdf - page=117" xr:uid="{08BB16DC-6B06-4866-BBD5-A9712218B59F}"/>
    <hyperlink ref="K12" r:id="rId10" location="page=126" display="https://www.ipa.go.jp/jinzai/skill-standard/dss/ps6vr700000083ki-att/000106872.pdf - page=126" xr:uid="{66370CD6-C5E0-495E-A460-8540702F9ED3}"/>
    <hyperlink ref="L12" r:id="rId11" location="page=127" display="https://www.ipa.go.jp/jinzai/skill-standard/dss/ps6vr700000083ki-att/000106872.pdf - page=127" xr:uid="{02689152-B679-4330-897A-B884CB5804E4}"/>
    <hyperlink ref="M12" r:id="rId12" location="page=128" xr:uid="{A6A800DA-5372-4435-8A19-D2C09E3015B4}"/>
    <hyperlink ref="N12" r:id="rId13" location="page=135" display="https://www.ipa.go.jp/jinzai/skill-standard/dss/ps6vr700000083ki-att/000106872.pdf - page=135" xr:uid="{3CA05FA4-3C28-4F19-B1AC-E61622BD908A}"/>
    <hyperlink ref="O12" r:id="rId14" location="page=136" display="https://www.ipa.go.jp/jinzai/skill-standard/dss/ps6vr700000083ki-att/000106872.pdf - page=136" xr:uid="{095D4EA5-6F85-4CD5-BCC6-33EF2189FC5F}"/>
    <hyperlink ref="P12" r:id="rId15" location="page=137" display="https://www.ipa.go.jp/jinzai/skill-standard/dss/ps6vr700000083ki-att/000106872.pdf - page=137" xr:uid="{A035A4F5-FD48-47E0-B0F4-5E773DB38676}"/>
    <hyperlink ref="Q12" r:id="rId16" location="page=138" display="https://www.ipa.go.jp/jinzai/skill-standard/dss/ps6vr700000083ki-att/000106872.pdf - page=138" xr:uid="{1DA25581-099A-491D-8D20-E801AF3FD6BA}"/>
    <hyperlink ref="R12" r:id="rId17" location="page=145" display="https://www.ipa.go.jp/jinzai/skill-standard/dss/ps6vr700000083ki-att/000106872.pdf - page=145" xr:uid="{4EB9BEB0-15A9-49F2-A515-16481C133981}"/>
    <hyperlink ref="S12" r:id="rId18" location="page=146" display="https://www.ipa.go.jp/jinzai/skill-standard/dss/ps6vr700000083ki-att/000106872.pdf - page=146" xr:uid="{33178439-C2FC-4C80-860D-8E8A4F0E4E9E}"/>
    <hyperlink ref="C14:C19" r:id="rId19" location="page=85" display="ビジネス戦略策定・実行" xr:uid="{BE2400BB-AC56-4C15-976A-CC709B2E0067}"/>
    <hyperlink ref="C20:C25" r:id="rId20" location="page=86" display="ビジネス調査" xr:uid="{2C92EE84-62D9-4204-8DF5-E561E90F4782}"/>
    <hyperlink ref="C26:C30" r:id="rId21" location="page=87" display="顧客・ユーザー理解" xr:uid="{7567909D-9043-4860-9E41-FF56056F615B}"/>
    <hyperlink ref="C31:C35" r:id="rId22" location="page=88" display="データ理解・活用" xr:uid="{9FF3C83F-3350-40E0-8BE0-D500902B481B}"/>
    <hyperlink ref="C36:C37" r:id="rId23" location="page=89" display="データ活用基盤設計" xr:uid="{AB3B58A9-EA83-4AB3-8801-68451BD2DF73}"/>
    <hyperlink ref="C38:C50" r:id="rId24" location="page=90" display="コンピュータサイエンス" xr:uid="{BAD7A226-2680-499C-9451-2FD1D759B56A}"/>
    <hyperlink ref="C51:C56" r:id="rId25" location="page=91" display="セキュリティ体制構築・運営" xr:uid="{C982C8FF-6DF2-46F2-88A5-DDBEC55BEC99}"/>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87242ABD-8145-4D59-9E97-4DD1BE14D637}">
          <x14:formula1>
            <xm:f>リスト!$AZ$1:$AZ$2</xm:f>
          </x14:formula1>
          <xm:sqref>D14:D56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BE8DA-DDFF-46D5-BC34-41B29513935A}">
  <sheetPr>
    <tabColor theme="0" tint="-0.14999847407452621"/>
  </sheetPr>
  <dimension ref="A1:X86"/>
  <sheetViews>
    <sheetView showGridLines="0" view="pageBreakPreview" zoomScale="115" zoomScaleNormal="100" zoomScaleSheetLayoutView="115" workbookViewId="0"/>
  </sheetViews>
  <sheetFormatPr defaultColWidth="9" defaultRowHeight="12"/>
  <cols>
    <col min="1" max="4" width="6.125" style="39" customWidth="1"/>
    <col min="5" max="6" width="8" style="39" customWidth="1"/>
    <col min="7" max="19" width="6.125" style="39" customWidth="1"/>
    <col min="20" max="23" width="6.125" style="1" customWidth="1"/>
    <col min="24" max="24" width="6.125" style="39" customWidth="1"/>
    <col min="25" max="16384" width="9" style="39"/>
  </cols>
  <sheetData>
    <row r="1" spans="1:24" ht="11.25" customHeight="1">
      <c r="A1" s="213"/>
      <c r="B1" s="213"/>
      <c r="C1" s="213"/>
      <c r="D1" s="213"/>
      <c r="E1" s="213"/>
      <c r="F1" s="213"/>
      <c r="G1" s="213"/>
      <c r="H1" s="213"/>
      <c r="I1" s="213"/>
      <c r="J1" s="213"/>
      <c r="K1" s="213"/>
      <c r="L1" s="213"/>
      <c r="M1" s="213"/>
      <c r="N1" s="213"/>
      <c r="O1" s="213"/>
      <c r="P1" s="213"/>
      <c r="Q1" s="213"/>
      <c r="R1" s="213"/>
      <c r="S1" s="213"/>
      <c r="T1" s="27"/>
      <c r="U1" s="213"/>
      <c r="V1" s="213"/>
      <c r="W1" s="213"/>
      <c r="X1" s="213"/>
    </row>
    <row r="2" spans="1:24" ht="18.75" customHeight="1">
      <c r="A2" s="746" t="s">
        <v>317</v>
      </c>
      <c r="B2" s="747"/>
      <c r="C2" s="747"/>
      <c r="D2" s="748"/>
      <c r="E2" s="755">
        <f>個票ｰ2004!C4</f>
        <v>0</v>
      </c>
      <c r="F2" s="756"/>
      <c r="G2" s="756"/>
      <c r="H2" s="756"/>
      <c r="I2" s="756"/>
      <c r="J2" s="756"/>
      <c r="K2" s="756"/>
      <c r="L2" s="756"/>
      <c r="M2" s="756"/>
      <c r="N2" s="756"/>
      <c r="O2" s="756"/>
      <c r="P2" s="756"/>
      <c r="Q2" s="757"/>
      <c r="R2" s="764" t="s">
        <v>477</v>
      </c>
      <c r="S2" s="765"/>
      <c r="T2" s="766"/>
      <c r="U2" s="767">
        <f>個票ｰ2004!P4</f>
        <v>2004</v>
      </c>
      <c r="V2" s="768"/>
      <c r="W2" s="768"/>
      <c r="X2" s="769"/>
    </row>
    <row r="3" spans="1:24" ht="22.5" customHeight="1">
      <c r="A3" s="749"/>
      <c r="B3" s="750"/>
      <c r="C3" s="750"/>
      <c r="D3" s="751"/>
      <c r="E3" s="758"/>
      <c r="F3" s="759"/>
      <c r="G3" s="759"/>
      <c r="H3" s="759"/>
      <c r="I3" s="759"/>
      <c r="J3" s="759"/>
      <c r="K3" s="759"/>
      <c r="L3" s="759"/>
      <c r="M3" s="759"/>
      <c r="N3" s="759"/>
      <c r="O3" s="759"/>
      <c r="P3" s="759"/>
      <c r="Q3" s="760"/>
      <c r="R3" s="770" t="s">
        <v>478</v>
      </c>
      <c r="S3" s="771"/>
      <c r="T3" s="772"/>
      <c r="U3" s="773">
        <f>個票ｰ2004!C5</f>
        <v>0</v>
      </c>
      <c r="V3" s="774"/>
      <c r="W3" s="774"/>
      <c r="X3" s="775"/>
    </row>
    <row r="4" spans="1:24" ht="18.75" customHeight="1">
      <c r="A4" s="752"/>
      <c r="B4" s="753"/>
      <c r="C4" s="753"/>
      <c r="D4" s="754"/>
      <c r="E4" s="761"/>
      <c r="F4" s="762"/>
      <c r="G4" s="762"/>
      <c r="H4" s="762"/>
      <c r="I4" s="762"/>
      <c r="J4" s="762"/>
      <c r="K4" s="762"/>
      <c r="L4" s="762"/>
      <c r="M4" s="762"/>
      <c r="N4" s="762"/>
      <c r="O4" s="762"/>
      <c r="P4" s="762"/>
      <c r="Q4" s="763"/>
      <c r="R4" s="413"/>
      <c r="S4" s="414"/>
      <c r="T4" s="415"/>
      <c r="U4" s="776"/>
      <c r="V4" s="777"/>
      <c r="W4" s="777"/>
      <c r="X4" s="778"/>
    </row>
    <row r="5" spans="1:24" ht="15" customHeight="1">
      <c r="X5" s="1"/>
    </row>
    <row r="6" spans="1:24" ht="18" customHeight="1">
      <c r="A6" s="29" t="s">
        <v>479</v>
      </c>
      <c r="H6" s="2"/>
      <c r="J6" s="2"/>
      <c r="K6" s="2"/>
      <c r="L6" s="2"/>
      <c r="M6" s="2"/>
      <c r="N6" s="2"/>
      <c r="O6" s="2"/>
      <c r="P6" s="2"/>
      <c r="Q6" s="2"/>
      <c r="R6" s="2"/>
      <c r="S6" s="59"/>
      <c r="T6" s="60"/>
      <c r="U6" s="60"/>
      <c r="V6" s="61"/>
      <c r="W6" s="61"/>
      <c r="X6" s="62"/>
    </row>
    <row r="7" spans="1:24" ht="4.5" customHeight="1">
      <c r="A7" s="46"/>
      <c r="H7" s="2"/>
      <c r="J7" s="2"/>
      <c r="K7" s="2"/>
      <c r="L7" s="2"/>
      <c r="M7" s="2"/>
      <c r="N7" s="2"/>
      <c r="O7" s="2"/>
      <c r="P7" s="2"/>
      <c r="Q7" s="2"/>
      <c r="R7" s="2"/>
      <c r="S7" s="59"/>
      <c r="T7" s="60"/>
      <c r="U7" s="60"/>
      <c r="V7" s="61"/>
      <c r="W7" s="61"/>
      <c r="X7" s="62"/>
    </row>
    <row r="8" spans="1:24" ht="34.35" customHeight="1">
      <c r="A8" s="833"/>
      <c r="B8" s="834"/>
      <c r="C8" s="843" t="s">
        <v>480</v>
      </c>
      <c r="D8" s="844"/>
      <c r="E8" s="844"/>
      <c r="F8" s="845"/>
      <c r="G8" s="835" t="s">
        <v>481</v>
      </c>
      <c r="H8" s="836"/>
      <c r="I8" s="458" t="s">
        <v>482</v>
      </c>
      <c r="J8" s="251"/>
      <c r="K8" s="249" t="s">
        <v>483</v>
      </c>
      <c r="L8" s="837"/>
      <c r="M8" s="458" t="s">
        <v>484</v>
      </c>
      <c r="N8" s="872"/>
      <c r="O8" s="249" t="s">
        <v>485</v>
      </c>
      <c r="P8" s="362"/>
      <c r="Q8" s="873" t="s">
        <v>486</v>
      </c>
      <c r="R8" s="874"/>
      <c r="S8" s="875"/>
      <c r="T8" s="62"/>
      <c r="U8" s="39"/>
      <c r="V8" s="39"/>
      <c r="W8" s="39"/>
    </row>
    <row r="9" spans="1:24" ht="18" customHeight="1">
      <c r="A9" s="675" t="s">
        <v>487</v>
      </c>
      <c r="B9" s="676"/>
      <c r="C9" s="307" t="s">
        <v>488</v>
      </c>
      <c r="D9" s="846"/>
      <c r="E9" s="846"/>
      <c r="F9" s="847"/>
      <c r="G9" s="716"/>
      <c r="H9" s="717"/>
      <c r="I9" s="718"/>
      <c r="J9" s="719"/>
      <c r="K9" s="719"/>
      <c r="L9" s="716"/>
      <c r="M9" s="718"/>
      <c r="N9" s="719"/>
      <c r="O9" s="719"/>
      <c r="P9" s="720"/>
      <c r="Q9" s="721">
        <f>SUM(G9:P9)</f>
        <v>0</v>
      </c>
      <c r="R9" s="721"/>
      <c r="S9" s="721"/>
      <c r="T9" s="62"/>
      <c r="U9" s="39"/>
      <c r="V9" s="39"/>
      <c r="W9" s="39"/>
    </row>
    <row r="10" spans="1:24" ht="18" customHeight="1">
      <c r="A10" s="677"/>
      <c r="B10" s="678"/>
      <c r="C10" s="323" t="s">
        <v>489</v>
      </c>
      <c r="D10" s="848" t="s">
        <v>490</v>
      </c>
      <c r="E10" s="849"/>
      <c r="F10" s="850"/>
      <c r="G10" s="724"/>
      <c r="H10" s="725"/>
      <c r="I10" s="725"/>
      <c r="J10" s="737"/>
      <c r="K10" s="738"/>
      <c r="L10" s="739"/>
      <c r="M10" s="740"/>
      <c r="N10" s="741"/>
      <c r="O10" s="738"/>
      <c r="P10" s="742"/>
      <c r="Q10" s="726">
        <f>SUM(G10:P10)</f>
        <v>0</v>
      </c>
      <c r="R10" s="727"/>
      <c r="S10" s="728"/>
      <c r="T10" s="62"/>
      <c r="U10" s="39"/>
      <c r="V10" s="39"/>
      <c r="W10" s="39"/>
    </row>
    <row r="11" spans="1:24" ht="18" customHeight="1">
      <c r="A11" s="677"/>
      <c r="B11" s="678"/>
      <c r="C11" s="722"/>
      <c r="D11" s="851" t="s">
        <v>491</v>
      </c>
      <c r="E11" s="852"/>
      <c r="F11" s="853"/>
      <c r="G11" s="838">
        <f>M84</f>
        <v>0</v>
      </c>
      <c r="H11" s="839"/>
      <c r="I11" s="840"/>
      <c r="J11" s="841"/>
      <c r="K11" s="683"/>
      <c r="L11" s="688"/>
      <c r="M11" s="684"/>
      <c r="N11" s="688"/>
      <c r="O11" s="683"/>
      <c r="P11" s="684"/>
      <c r="Q11" s="726">
        <f>SUM(G11:P11)</f>
        <v>0</v>
      </c>
      <c r="R11" s="727"/>
      <c r="S11" s="728"/>
      <c r="T11" s="62"/>
      <c r="U11" s="39"/>
      <c r="V11" s="39"/>
      <c r="W11" s="39"/>
    </row>
    <row r="12" spans="1:24" ht="18" customHeight="1">
      <c r="A12" s="677"/>
      <c r="B12" s="678"/>
      <c r="C12" s="722"/>
      <c r="D12" s="854" t="s">
        <v>492</v>
      </c>
      <c r="E12" s="855"/>
      <c r="F12" s="856"/>
      <c r="G12" s="729"/>
      <c r="H12" s="730"/>
      <c r="I12" s="730"/>
      <c r="J12" s="731"/>
      <c r="K12" s="732"/>
      <c r="L12" s="733"/>
      <c r="M12" s="734"/>
      <c r="N12" s="735"/>
      <c r="O12" s="736"/>
      <c r="P12" s="734"/>
      <c r="Q12" s="726">
        <f>SUM(G12:P12)</f>
        <v>0</v>
      </c>
      <c r="R12" s="727"/>
      <c r="S12" s="728"/>
      <c r="T12" s="62"/>
      <c r="U12" s="39"/>
      <c r="V12" s="39"/>
      <c r="W12" s="39"/>
    </row>
    <row r="13" spans="1:24" ht="18" customHeight="1" thickBot="1">
      <c r="A13" s="677"/>
      <c r="B13" s="678"/>
      <c r="C13" s="723"/>
      <c r="D13" s="857" t="s">
        <v>493</v>
      </c>
      <c r="E13" s="858"/>
      <c r="F13" s="859"/>
      <c r="G13" s="711">
        <f>SUM(G10:H12)</f>
        <v>0</v>
      </c>
      <c r="H13" s="712"/>
      <c r="I13" s="712">
        <f>SUM(I10:J12)</f>
        <v>0</v>
      </c>
      <c r="J13" s="713"/>
      <c r="K13" s="711">
        <f>SUM(K10:L12)</f>
        <v>0</v>
      </c>
      <c r="L13" s="714"/>
      <c r="M13" s="712">
        <f>SUM(M10:N12)</f>
        <v>0</v>
      </c>
      <c r="N13" s="713"/>
      <c r="O13" s="711">
        <f>SUM(O10:P12)</f>
        <v>0</v>
      </c>
      <c r="P13" s="714"/>
      <c r="Q13" s="743">
        <f>SUM(Q10:S12)</f>
        <v>0</v>
      </c>
      <c r="R13" s="744"/>
      <c r="S13" s="745"/>
      <c r="T13" s="63"/>
      <c r="U13" s="39"/>
      <c r="V13" s="39"/>
      <c r="W13" s="39"/>
    </row>
    <row r="14" spans="1:24" ht="18" customHeight="1" thickBot="1">
      <c r="A14" s="679"/>
      <c r="B14" s="715"/>
      <c r="C14" s="860" t="s">
        <v>494</v>
      </c>
      <c r="D14" s="861"/>
      <c r="E14" s="861"/>
      <c r="F14" s="862"/>
      <c r="G14" s="705">
        <f>G9+G13</f>
        <v>0</v>
      </c>
      <c r="H14" s="706"/>
      <c r="I14" s="707">
        <f>I9+I13</f>
        <v>0</v>
      </c>
      <c r="J14" s="708"/>
      <c r="K14" s="705">
        <f>K9+K13</f>
        <v>0</v>
      </c>
      <c r="L14" s="706"/>
      <c r="M14" s="707">
        <f>M9+M13</f>
        <v>0</v>
      </c>
      <c r="N14" s="708"/>
      <c r="O14" s="705">
        <f>O9+O13</f>
        <v>0</v>
      </c>
      <c r="P14" s="709"/>
      <c r="Q14" s="705">
        <f>Q9+Q13</f>
        <v>0</v>
      </c>
      <c r="R14" s="709"/>
      <c r="S14" s="710"/>
      <c r="T14" s="63"/>
      <c r="U14" s="39"/>
      <c r="V14" s="39"/>
      <c r="W14" s="39"/>
    </row>
    <row r="15" spans="1:24" ht="18" customHeight="1">
      <c r="A15" s="675" t="s">
        <v>495</v>
      </c>
      <c r="B15" s="676"/>
      <c r="C15" s="863" t="s">
        <v>496</v>
      </c>
      <c r="D15" s="864"/>
      <c r="E15" s="864"/>
      <c r="F15" s="865"/>
      <c r="G15" s="700">
        <f>M85</f>
        <v>0</v>
      </c>
      <c r="H15" s="701"/>
      <c r="I15" s="702"/>
      <c r="J15" s="703"/>
      <c r="K15" s="695"/>
      <c r="L15" s="704"/>
      <c r="M15" s="702"/>
      <c r="N15" s="703"/>
      <c r="O15" s="695"/>
      <c r="P15" s="696"/>
      <c r="Q15" s="697">
        <f>SUM(G15:P15)</f>
        <v>0</v>
      </c>
      <c r="R15" s="698"/>
      <c r="S15" s="699"/>
      <c r="T15" s="62"/>
      <c r="U15" s="39"/>
      <c r="V15" s="39"/>
      <c r="W15" s="39"/>
    </row>
    <row r="16" spans="1:24" ht="18" customHeight="1">
      <c r="A16" s="677"/>
      <c r="B16" s="678"/>
      <c r="C16" s="851" t="s">
        <v>497</v>
      </c>
      <c r="D16" s="852"/>
      <c r="E16" s="852"/>
      <c r="F16" s="853"/>
      <c r="G16" s="683"/>
      <c r="H16" s="688"/>
      <c r="I16" s="681"/>
      <c r="J16" s="682"/>
      <c r="K16" s="683"/>
      <c r="L16" s="688"/>
      <c r="M16" s="681"/>
      <c r="N16" s="682"/>
      <c r="O16" s="683"/>
      <c r="P16" s="684"/>
      <c r="Q16" s="685">
        <f>SUM(G16:P16)</f>
        <v>0</v>
      </c>
      <c r="R16" s="686"/>
      <c r="S16" s="687"/>
      <c r="T16" s="62"/>
      <c r="U16" s="39"/>
      <c r="V16" s="39"/>
      <c r="W16" s="39"/>
    </row>
    <row r="17" spans="1:24" ht="18" customHeight="1">
      <c r="A17" s="677"/>
      <c r="B17" s="678"/>
      <c r="C17" s="866" t="s">
        <v>498</v>
      </c>
      <c r="D17" s="867"/>
      <c r="E17" s="867"/>
      <c r="F17" s="868"/>
      <c r="G17" s="683"/>
      <c r="H17" s="688"/>
      <c r="I17" s="681"/>
      <c r="J17" s="682"/>
      <c r="K17" s="683"/>
      <c r="L17" s="688"/>
      <c r="M17" s="681"/>
      <c r="N17" s="682"/>
      <c r="O17" s="683"/>
      <c r="P17" s="684"/>
      <c r="Q17" s="685">
        <f>SUM(G17:P17)</f>
        <v>0</v>
      </c>
      <c r="R17" s="686"/>
      <c r="S17" s="687"/>
      <c r="T17" s="62"/>
      <c r="U17" s="39"/>
      <c r="V17" s="39"/>
      <c r="W17" s="39"/>
    </row>
    <row r="18" spans="1:24" ht="18" customHeight="1">
      <c r="A18" s="677"/>
      <c r="B18" s="678"/>
      <c r="C18" s="866" t="s">
        <v>499</v>
      </c>
      <c r="D18" s="867"/>
      <c r="E18" s="867"/>
      <c r="F18" s="868"/>
      <c r="G18" s="683"/>
      <c r="H18" s="688"/>
      <c r="I18" s="681"/>
      <c r="J18" s="682"/>
      <c r="K18" s="683"/>
      <c r="L18" s="688"/>
      <c r="M18" s="681"/>
      <c r="N18" s="682"/>
      <c r="O18" s="683"/>
      <c r="P18" s="684"/>
      <c r="Q18" s="692">
        <f>SUM(G18:P18)</f>
        <v>0</v>
      </c>
      <c r="R18" s="693"/>
      <c r="S18" s="694"/>
      <c r="T18" s="62"/>
      <c r="U18" s="39"/>
      <c r="V18" s="39"/>
      <c r="W18" s="39"/>
    </row>
    <row r="19" spans="1:24" ht="18" customHeight="1">
      <c r="A19" s="679"/>
      <c r="B19" s="680"/>
      <c r="C19" s="869" t="s">
        <v>500</v>
      </c>
      <c r="D19" s="870"/>
      <c r="E19" s="870"/>
      <c r="F19" s="871"/>
      <c r="G19" s="672">
        <f>G15+G16+G17+G18</f>
        <v>0</v>
      </c>
      <c r="H19" s="673"/>
      <c r="I19" s="673">
        <f>I15+I16+I17+I18</f>
        <v>0</v>
      </c>
      <c r="J19" s="674"/>
      <c r="K19" s="672">
        <f>K15+K16+K17+K18</f>
        <v>0</v>
      </c>
      <c r="L19" s="673"/>
      <c r="M19" s="673">
        <f>M15+M16+M17+M18</f>
        <v>0</v>
      </c>
      <c r="N19" s="674"/>
      <c r="O19" s="658">
        <f>O15+O16+O17+O18</f>
        <v>0</v>
      </c>
      <c r="P19" s="659"/>
      <c r="Q19" s="658">
        <f>SUM(Q15:S18)</f>
        <v>0</v>
      </c>
      <c r="R19" s="659"/>
      <c r="S19" s="660"/>
      <c r="T19" s="62"/>
      <c r="U19" s="39"/>
      <c r="V19" s="39"/>
      <c r="W19" s="39"/>
    </row>
    <row r="20" spans="1:24" ht="18" customHeight="1">
      <c r="A20" s="661" t="s">
        <v>501</v>
      </c>
      <c r="B20" s="662"/>
      <c r="C20" s="662"/>
      <c r="D20" s="662"/>
      <c r="E20" s="662"/>
      <c r="F20" s="198"/>
      <c r="G20" s="663">
        <f>G14+G19</f>
        <v>0</v>
      </c>
      <c r="H20" s="664"/>
      <c r="I20" s="665">
        <f>I14+I19</f>
        <v>0</v>
      </c>
      <c r="J20" s="666"/>
      <c r="K20" s="667">
        <f>K14+K19</f>
        <v>0</v>
      </c>
      <c r="L20" s="668"/>
      <c r="M20" s="668">
        <f>M14+M19</f>
        <v>0</v>
      </c>
      <c r="N20" s="669"/>
      <c r="O20" s="670">
        <f>O14+O19</f>
        <v>0</v>
      </c>
      <c r="P20" s="665"/>
      <c r="Q20" s="670">
        <f>Q14+Q19</f>
        <v>0</v>
      </c>
      <c r="R20" s="665"/>
      <c r="S20" s="671">
        <f>S14+S15+S16+S19</f>
        <v>0</v>
      </c>
      <c r="T20" s="62"/>
      <c r="U20" s="39"/>
      <c r="V20" s="39"/>
      <c r="W20" s="39"/>
    </row>
    <row r="21" spans="1:24" ht="15" customHeight="1">
      <c r="A21" s="842" t="s">
        <v>502</v>
      </c>
      <c r="B21" s="842"/>
      <c r="C21" s="842"/>
      <c r="D21" s="842"/>
      <c r="E21" s="842"/>
      <c r="F21" s="842"/>
      <c r="G21" s="842"/>
      <c r="H21" s="842"/>
      <c r="I21" s="842"/>
      <c r="J21" s="842"/>
      <c r="K21" s="842"/>
      <c r="L21" s="842"/>
      <c r="M21" s="842"/>
      <c r="N21" s="842"/>
      <c r="O21" s="842"/>
      <c r="P21" s="842"/>
      <c r="Q21" s="842"/>
      <c r="R21" s="842"/>
      <c r="S21" s="842"/>
      <c r="T21" s="842"/>
      <c r="U21" s="842"/>
      <c r="V21" s="842"/>
      <c r="W21" s="842"/>
      <c r="X21" s="842"/>
    </row>
    <row r="22" spans="1:24" ht="15" customHeight="1">
      <c r="A22" s="64" t="s">
        <v>503</v>
      </c>
      <c r="B22" s="215"/>
      <c r="C22" s="215"/>
      <c r="D22" s="215"/>
      <c r="E22" s="215"/>
      <c r="F22" s="215"/>
      <c r="G22" s="215"/>
      <c r="H22" s="215"/>
      <c r="I22" s="215"/>
      <c r="J22" s="215"/>
      <c r="K22" s="215"/>
      <c r="L22" s="215"/>
      <c r="M22" s="215"/>
      <c r="N22" s="215"/>
      <c r="O22" s="215"/>
      <c r="P22" s="215"/>
      <c r="Q22" s="215"/>
      <c r="R22" s="215"/>
      <c r="S22" s="215"/>
      <c r="T22" s="215"/>
      <c r="U22" s="215"/>
      <c r="V22" s="215"/>
      <c r="W22" s="215"/>
      <c r="X22" s="215"/>
    </row>
    <row r="23" spans="1:24" ht="15" customHeight="1">
      <c r="A23" s="810" t="s">
        <v>504</v>
      </c>
      <c r="B23" s="810"/>
      <c r="C23" s="810"/>
      <c r="D23" s="810"/>
      <c r="E23" s="810"/>
      <c r="F23" s="810"/>
      <c r="G23" s="810"/>
      <c r="H23" s="810"/>
      <c r="I23" s="810"/>
      <c r="J23" s="810"/>
      <c r="K23" s="810"/>
      <c r="L23" s="810"/>
      <c r="M23" s="810"/>
      <c r="N23" s="810"/>
      <c r="O23" s="810"/>
      <c r="P23" s="810"/>
      <c r="Q23" s="810"/>
      <c r="R23" s="810"/>
      <c r="S23" s="810"/>
      <c r="T23" s="810"/>
      <c r="U23" s="810"/>
      <c r="V23" s="810"/>
      <c r="W23" s="810"/>
      <c r="X23" s="810"/>
    </row>
    <row r="24" spans="1:24" ht="6" customHeight="1">
      <c r="A24" s="214"/>
      <c r="B24" s="214"/>
      <c r="C24" s="214"/>
      <c r="D24" s="214"/>
      <c r="E24" s="214"/>
      <c r="F24" s="214"/>
      <c r="G24" s="214"/>
      <c r="H24" s="214"/>
      <c r="I24" s="214"/>
      <c r="J24" s="214"/>
      <c r="K24" s="214"/>
      <c r="L24" s="214"/>
      <c r="M24" s="214"/>
      <c r="N24" s="214"/>
      <c r="O24" s="214"/>
      <c r="P24" s="214"/>
      <c r="Q24" s="214"/>
      <c r="R24" s="214"/>
      <c r="S24" s="214"/>
      <c r="T24" s="214"/>
      <c r="U24" s="214"/>
      <c r="V24" s="214"/>
      <c r="W24" s="214"/>
      <c r="X24" s="214"/>
    </row>
    <row r="25" spans="1:24" ht="31.5" customHeight="1">
      <c r="A25" s="811" t="s">
        <v>505</v>
      </c>
      <c r="B25" s="812"/>
      <c r="C25" s="689"/>
      <c r="D25" s="690"/>
      <c r="E25" s="690"/>
      <c r="F25" s="690"/>
      <c r="G25" s="690"/>
      <c r="H25" s="690"/>
      <c r="I25" s="691"/>
      <c r="J25" s="652" t="s">
        <v>506</v>
      </c>
      <c r="K25" s="653"/>
      <c r="L25" s="653"/>
      <c r="M25" s="654"/>
      <c r="N25" s="655"/>
      <c r="O25" s="656"/>
      <c r="P25" s="656"/>
      <c r="Q25" s="656"/>
      <c r="R25" s="656"/>
      <c r="S25" s="656"/>
      <c r="T25" s="656"/>
      <c r="U25" s="656"/>
      <c r="V25" s="656"/>
      <c r="W25" s="656"/>
      <c r="X25" s="657"/>
    </row>
    <row r="26" spans="1:24" ht="7.5" customHeight="1">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row>
    <row r="27" spans="1:24" ht="18.75" customHeight="1">
      <c r="A27" s="273" t="s">
        <v>507</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row>
    <row r="28" spans="1:24" ht="16.5" customHeight="1">
      <c r="A28" s="65" t="s">
        <v>508</v>
      </c>
    </row>
    <row r="29" spans="1:24" ht="25.5" customHeight="1">
      <c r="A29" s="628" t="s">
        <v>509</v>
      </c>
      <c r="B29" s="629"/>
      <c r="C29" s="629"/>
      <c r="D29" s="629"/>
      <c r="E29" s="630"/>
      <c r="F29" s="423"/>
      <c r="G29" s="424"/>
      <c r="H29" s="424"/>
      <c r="I29" s="424"/>
      <c r="J29" s="424"/>
      <c r="K29" s="424"/>
      <c r="L29" s="424"/>
      <c r="M29" s="424"/>
      <c r="N29" s="424"/>
      <c r="O29" s="424"/>
      <c r="P29" s="424"/>
      <c r="Q29" s="424"/>
      <c r="R29" s="424"/>
      <c r="S29" s="424"/>
      <c r="T29" s="424"/>
      <c r="U29" s="424"/>
      <c r="V29" s="424"/>
      <c r="W29" s="424"/>
      <c r="X29" s="425"/>
    </row>
    <row r="30" spans="1:24" ht="12" customHeight="1"/>
    <row r="31" spans="1:24" ht="16.5" customHeight="1">
      <c r="A31" s="631" t="s">
        <v>510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row>
    <row r="32" spans="1:24" ht="16.5" customHeight="1">
      <c r="A32" s="632" t="s">
        <v>511</v>
      </c>
      <c r="B32" s="633"/>
      <c r="C32" s="633"/>
      <c r="D32" s="633"/>
      <c r="E32" s="634"/>
      <c r="F32" s="632" t="s">
        <v>512</v>
      </c>
      <c r="G32" s="633"/>
      <c r="H32" s="633"/>
      <c r="I32" s="633"/>
      <c r="J32" s="633"/>
      <c r="K32" s="633"/>
      <c r="L32" s="633"/>
      <c r="M32" s="633"/>
      <c r="N32" s="633"/>
      <c r="O32" s="633"/>
      <c r="P32" s="633"/>
      <c r="Q32" s="633"/>
      <c r="R32" s="647"/>
      <c r="S32" s="641"/>
      <c r="T32" s="642"/>
      <c r="U32" s="216" t="s">
        <v>513</v>
      </c>
      <c r="V32" s="645" t="str">
        <f>IFERROR(ROUND(S32/$Q$13*100,1),"")</f>
        <v/>
      </c>
      <c r="W32" s="646"/>
      <c r="X32" s="166" t="s">
        <v>514</v>
      </c>
    </row>
    <row r="33" spans="1:24" ht="16.5" customHeight="1">
      <c r="A33" s="635"/>
      <c r="B33" s="636"/>
      <c r="C33" s="636"/>
      <c r="D33" s="636"/>
      <c r="E33" s="637"/>
      <c r="F33" s="648" t="s">
        <v>515</v>
      </c>
      <c r="G33" s="649"/>
      <c r="H33" s="649"/>
      <c r="I33" s="649"/>
      <c r="J33" s="649"/>
      <c r="K33" s="649"/>
      <c r="L33" s="649"/>
      <c r="M33" s="649"/>
      <c r="N33" s="649"/>
      <c r="O33" s="649"/>
      <c r="P33" s="649"/>
      <c r="Q33" s="649"/>
      <c r="R33" s="650"/>
      <c r="S33" s="643">
        <f>G11</f>
        <v>0</v>
      </c>
      <c r="T33" s="644"/>
      <c r="U33" s="216" t="s">
        <v>513</v>
      </c>
      <c r="V33" s="645" t="str">
        <f>IFERROR(ROUND(S33/$Q$13*100,1),"")</f>
        <v/>
      </c>
      <c r="W33" s="646"/>
      <c r="X33" s="199" t="s">
        <v>514</v>
      </c>
    </row>
    <row r="34" spans="1:24" ht="16.5" customHeight="1">
      <c r="A34" s="635"/>
      <c r="B34" s="636"/>
      <c r="C34" s="636"/>
      <c r="D34" s="636"/>
      <c r="E34" s="637"/>
      <c r="F34" s="648" t="s">
        <v>516</v>
      </c>
      <c r="G34" s="649"/>
      <c r="H34" s="649"/>
      <c r="I34" s="649"/>
      <c r="J34" s="649"/>
      <c r="K34" s="649"/>
      <c r="L34" s="649"/>
      <c r="M34" s="649"/>
      <c r="N34" s="649"/>
      <c r="O34" s="649"/>
      <c r="P34" s="649"/>
      <c r="Q34" s="649"/>
      <c r="R34" s="650"/>
      <c r="S34" s="641"/>
      <c r="T34" s="642"/>
      <c r="U34" s="216" t="s">
        <v>513</v>
      </c>
      <c r="V34" s="645" t="str">
        <f>IFERROR(ROUND(S34/$Q$13*100,1),"")</f>
        <v/>
      </c>
      <c r="W34" s="646"/>
      <c r="X34" s="166" t="s">
        <v>514</v>
      </c>
    </row>
    <row r="35" spans="1:24" ht="16.5" customHeight="1">
      <c r="A35" s="638"/>
      <c r="B35" s="639"/>
      <c r="C35" s="639"/>
      <c r="D35" s="639"/>
      <c r="E35" s="640"/>
      <c r="F35" s="638" t="s">
        <v>517</v>
      </c>
      <c r="G35" s="639"/>
      <c r="H35" s="639"/>
      <c r="I35" s="639"/>
      <c r="J35" s="639"/>
      <c r="K35" s="639"/>
      <c r="L35" s="639"/>
      <c r="M35" s="639"/>
      <c r="N35" s="639"/>
      <c r="O35" s="639"/>
      <c r="P35" s="639"/>
      <c r="Q35" s="639"/>
      <c r="R35" s="651"/>
      <c r="S35" s="643">
        <f>Q13-(S32+S33+S34)</f>
        <v>0</v>
      </c>
      <c r="T35" s="644"/>
      <c r="U35" s="216" t="s">
        <v>513</v>
      </c>
      <c r="V35" s="645" t="str">
        <f>IFERROR(ROUND(S35/$Q$13*100,1),"")</f>
        <v/>
      </c>
      <c r="W35" s="646"/>
      <c r="X35" s="66" t="s">
        <v>514</v>
      </c>
    </row>
    <row r="36" spans="1:24" ht="9" customHeight="1"/>
    <row r="37" spans="1:24" ht="9" customHeight="1">
      <c r="A37" s="818" t="s">
        <v>602</v>
      </c>
      <c r="B37" s="819"/>
      <c r="C37" s="819"/>
      <c r="D37" s="819"/>
      <c r="E37" s="819"/>
      <c r="F37" s="819"/>
      <c r="G37" s="819"/>
      <c r="H37" s="819"/>
      <c r="I37" s="819"/>
      <c r="J37" s="819"/>
      <c r="K37" s="819"/>
      <c r="L37" s="819"/>
      <c r="M37" s="819"/>
      <c r="N37" s="819"/>
      <c r="O37" s="819"/>
      <c r="P37" s="819"/>
      <c r="Q37" s="819"/>
      <c r="R37" s="819"/>
      <c r="S37" s="819"/>
      <c r="T37" s="819"/>
      <c r="U37" s="819"/>
    </row>
    <row r="38" spans="1:24" ht="27.75" customHeight="1">
      <c r="A38" s="819"/>
      <c r="B38" s="819"/>
      <c r="C38" s="819"/>
      <c r="D38" s="819"/>
      <c r="E38" s="819"/>
      <c r="F38" s="819"/>
      <c r="G38" s="819"/>
      <c r="H38" s="819"/>
      <c r="I38" s="819"/>
      <c r="J38" s="819"/>
      <c r="K38" s="819"/>
      <c r="L38" s="819"/>
      <c r="M38" s="819"/>
      <c r="N38" s="819"/>
      <c r="O38" s="819"/>
      <c r="P38" s="819"/>
      <c r="Q38" s="819"/>
      <c r="R38" s="819"/>
      <c r="S38" s="819"/>
      <c r="T38" s="819"/>
      <c r="U38" s="819"/>
    </row>
    <row r="39" spans="1:24" ht="9" customHeight="1">
      <c r="A39" s="300" t="s">
        <v>518</v>
      </c>
      <c r="B39" s="300"/>
      <c r="C39" s="300"/>
      <c r="D39" s="300"/>
      <c r="E39" s="300"/>
      <c r="F39" s="300"/>
    </row>
    <row r="40" spans="1:24" ht="9" customHeight="1">
      <c r="A40" s="300"/>
      <c r="B40" s="300"/>
      <c r="C40" s="300"/>
      <c r="D40" s="300"/>
      <c r="E40" s="300"/>
      <c r="F40" s="300"/>
    </row>
    <row r="41" spans="1:24" ht="9" customHeight="1">
      <c r="A41" s="820" t="s">
        <v>519</v>
      </c>
      <c r="B41" s="821"/>
      <c r="C41" s="821"/>
      <c r="D41" s="822"/>
      <c r="E41" s="261"/>
      <c r="F41" s="262"/>
      <c r="G41" s="262"/>
      <c r="H41" s="262"/>
      <c r="I41" s="262"/>
      <c r="J41" s="831" t="s">
        <v>520</v>
      </c>
      <c r="K41" s="831"/>
      <c r="L41" s="831"/>
      <c r="M41" s="297"/>
      <c r="N41" s="278"/>
      <c r="O41" s="278"/>
      <c r="P41" s="278"/>
      <c r="Q41" s="278"/>
      <c r="R41" s="278"/>
      <c r="S41" s="278"/>
      <c r="T41" s="278"/>
      <c r="U41" s="279"/>
    </row>
    <row r="42" spans="1:24" ht="9" customHeight="1">
      <c r="A42" s="823"/>
      <c r="B42" s="824"/>
      <c r="C42" s="824"/>
      <c r="D42" s="825"/>
      <c r="E42" s="829"/>
      <c r="F42" s="830"/>
      <c r="G42" s="830"/>
      <c r="H42" s="830"/>
      <c r="I42" s="830"/>
      <c r="J42" s="831"/>
      <c r="K42" s="831"/>
      <c r="L42" s="831"/>
      <c r="M42" s="302"/>
      <c r="N42" s="280"/>
      <c r="O42" s="280"/>
      <c r="P42" s="280"/>
      <c r="Q42" s="280"/>
      <c r="R42" s="280"/>
      <c r="S42" s="280"/>
      <c r="T42" s="280"/>
      <c r="U42" s="281"/>
    </row>
    <row r="43" spans="1:24" ht="9" customHeight="1">
      <c r="A43" s="826"/>
      <c r="B43" s="827"/>
      <c r="C43" s="827"/>
      <c r="D43" s="828"/>
      <c r="E43" s="264"/>
      <c r="F43" s="265"/>
      <c r="G43" s="265"/>
      <c r="H43" s="265"/>
      <c r="I43" s="265"/>
      <c r="J43" s="831"/>
      <c r="K43" s="831"/>
      <c r="L43" s="831"/>
      <c r="M43" s="298"/>
      <c r="N43" s="282"/>
      <c r="O43" s="282"/>
      <c r="P43" s="282"/>
      <c r="Q43" s="282"/>
      <c r="R43" s="282"/>
      <c r="S43" s="282"/>
      <c r="T43" s="282"/>
      <c r="U43" s="283"/>
    </row>
    <row r="44" spans="1:24" ht="9" customHeight="1">
      <c r="A44" s="820" t="s">
        <v>521</v>
      </c>
      <c r="B44" s="821"/>
      <c r="C44" s="821"/>
      <c r="D44" s="822"/>
      <c r="E44" s="297"/>
      <c r="F44" s="278"/>
      <c r="G44" s="278"/>
      <c r="H44" s="278"/>
      <c r="I44" s="278"/>
      <c r="J44" s="278"/>
      <c r="K44" s="278"/>
      <c r="L44" s="278"/>
      <c r="M44" s="278"/>
      <c r="N44" s="278"/>
      <c r="O44" s="278"/>
      <c r="P44" s="278"/>
      <c r="Q44" s="278"/>
      <c r="R44" s="278"/>
      <c r="S44" s="278"/>
      <c r="T44" s="278"/>
      <c r="U44" s="279"/>
    </row>
    <row r="45" spans="1:24" ht="9" customHeight="1">
      <c r="A45" s="823"/>
      <c r="B45" s="824"/>
      <c r="C45" s="824"/>
      <c r="D45" s="825"/>
      <c r="E45" s="302"/>
      <c r="F45" s="280"/>
      <c r="G45" s="280"/>
      <c r="H45" s="280"/>
      <c r="I45" s="280"/>
      <c r="J45" s="280"/>
      <c r="K45" s="280"/>
      <c r="L45" s="280"/>
      <c r="M45" s="280"/>
      <c r="N45" s="280"/>
      <c r="O45" s="280"/>
      <c r="P45" s="280"/>
      <c r="Q45" s="280"/>
      <c r="R45" s="280"/>
      <c r="S45" s="280"/>
      <c r="T45" s="280"/>
      <c r="U45" s="281"/>
    </row>
    <row r="46" spans="1:24" ht="9" customHeight="1">
      <c r="A46" s="826"/>
      <c r="B46" s="827"/>
      <c r="C46" s="827"/>
      <c r="D46" s="828"/>
      <c r="E46" s="298"/>
      <c r="F46" s="282"/>
      <c r="G46" s="282"/>
      <c r="H46" s="282"/>
      <c r="I46" s="282"/>
      <c r="J46" s="282"/>
      <c r="K46" s="282"/>
      <c r="L46" s="282"/>
      <c r="M46" s="282"/>
      <c r="N46" s="282"/>
      <c r="O46" s="282"/>
      <c r="P46" s="282"/>
      <c r="Q46" s="282"/>
      <c r="R46" s="282"/>
      <c r="S46" s="282"/>
      <c r="T46" s="282"/>
      <c r="U46" s="283"/>
    </row>
    <row r="47" spans="1:24" ht="9" customHeight="1">
      <c r="A47" s="308" t="s">
        <v>522</v>
      </c>
      <c r="B47" s="308"/>
      <c r="C47" s="308"/>
      <c r="D47" s="308"/>
      <c r="E47" s="297"/>
      <c r="F47" s="278"/>
      <c r="G47" s="278"/>
      <c r="H47" s="278"/>
      <c r="I47" s="278"/>
      <c r="J47" s="278"/>
      <c r="K47" s="278"/>
      <c r="L47" s="278"/>
      <c r="M47" s="278"/>
      <c r="N47" s="278"/>
      <c r="O47" s="278"/>
      <c r="P47" s="278"/>
      <c r="Q47" s="278"/>
      <c r="R47" s="278"/>
      <c r="S47" s="278"/>
      <c r="T47" s="278"/>
      <c r="U47" s="279"/>
    </row>
    <row r="48" spans="1:24" ht="9" customHeight="1">
      <c r="A48" s="308"/>
      <c r="B48" s="308"/>
      <c r="C48" s="308"/>
      <c r="D48" s="308"/>
      <c r="E48" s="302"/>
      <c r="F48" s="280"/>
      <c r="G48" s="280"/>
      <c r="H48" s="280"/>
      <c r="I48" s="280"/>
      <c r="J48" s="280"/>
      <c r="K48" s="280"/>
      <c r="L48" s="280"/>
      <c r="M48" s="280"/>
      <c r="N48" s="280"/>
      <c r="O48" s="280"/>
      <c r="P48" s="280"/>
      <c r="Q48" s="280"/>
      <c r="R48" s="280"/>
      <c r="S48" s="280"/>
      <c r="T48" s="280"/>
      <c r="U48" s="281"/>
    </row>
    <row r="49" spans="1:21" ht="9" customHeight="1">
      <c r="A49" s="308"/>
      <c r="B49" s="308"/>
      <c r="C49" s="308"/>
      <c r="D49" s="308"/>
      <c r="E49" s="298"/>
      <c r="F49" s="282"/>
      <c r="G49" s="282"/>
      <c r="H49" s="282"/>
      <c r="I49" s="282"/>
      <c r="J49" s="282"/>
      <c r="K49" s="282"/>
      <c r="L49" s="282"/>
      <c r="M49" s="282"/>
      <c r="N49" s="282"/>
      <c r="O49" s="282"/>
      <c r="P49" s="282"/>
      <c r="Q49" s="282"/>
      <c r="R49" s="282"/>
      <c r="S49" s="282"/>
      <c r="T49" s="282"/>
      <c r="U49" s="283"/>
    </row>
    <row r="50" spans="1:21" ht="9" customHeight="1">
      <c r="A50" s="207"/>
      <c r="B50" s="207"/>
      <c r="C50" s="207"/>
      <c r="D50" s="207"/>
      <c r="E50" s="68"/>
      <c r="F50" s="68"/>
      <c r="G50" s="68"/>
      <c r="H50" s="68"/>
      <c r="I50" s="68"/>
      <c r="J50" s="68"/>
      <c r="K50" s="68"/>
      <c r="L50" s="68"/>
      <c r="M50" s="68"/>
      <c r="N50" s="68"/>
      <c r="O50" s="68"/>
      <c r="P50" s="68"/>
      <c r="Q50" s="68"/>
      <c r="R50" s="68"/>
    </row>
    <row r="51" spans="1:21" ht="9" customHeight="1">
      <c r="A51" s="300" t="s">
        <v>523</v>
      </c>
      <c r="B51" s="300"/>
      <c r="C51" s="300"/>
      <c r="D51" s="300"/>
      <c r="E51" s="300"/>
      <c r="F51" s="300"/>
      <c r="G51" s="300"/>
      <c r="H51" s="300"/>
      <c r="I51" s="300"/>
    </row>
    <row r="52" spans="1:21" ht="9" customHeight="1">
      <c r="A52" s="300"/>
      <c r="B52" s="300"/>
      <c r="C52" s="300"/>
      <c r="D52" s="300"/>
      <c r="E52" s="300"/>
      <c r="F52" s="300"/>
      <c r="G52" s="300"/>
      <c r="H52" s="300"/>
      <c r="I52" s="300"/>
    </row>
    <row r="53" spans="1:21" ht="9" customHeight="1">
      <c r="A53" s="832" t="s">
        <v>524</v>
      </c>
      <c r="B53" s="832"/>
      <c r="C53" s="832"/>
      <c r="D53" s="832"/>
      <c r="E53" s="297"/>
      <c r="F53" s="278"/>
      <c r="G53" s="278"/>
      <c r="H53" s="278"/>
      <c r="I53" s="278"/>
      <c r="J53" s="278"/>
      <c r="K53" s="278"/>
      <c r="L53" s="278"/>
      <c r="M53" s="278"/>
      <c r="N53" s="278"/>
      <c r="O53" s="278"/>
      <c r="P53" s="278"/>
      <c r="Q53" s="278"/>
      <c r="R53" s="278"/>
      <c r="S53" s="278"/>
      <c r="T53" s="278"/>
      <c r="U53" s="279"/>
    </row>
    <row r="54" spans="1:21" ht="9" customHeight="1">
      <c r="A54" s="832"/>
      <c r="B54" s="832"/>
      <c r="C54" s="832"/>
      <c r="D54" s="832"/>
      <c r="E54" s="302"/>
      <c r="F54" s="280"/>
      <c r="G54" s="280"/>
      <c r="H54" s="280"/>
      <c r="I54" s="280"/>
      <c r="J54" s="280"/>
      <c r="K54" s="280"/>
      <c r="L54" s="280"/>
      <c r="M54" s="280"/>
      <c r="N54" s="280"/>
      <c r="O54" s="280"/>
      <c r="P54" s="280"/>
      <c r="Q54" s="280"/>
      <c r="R54" s="280"/>
      <c r="S54" s="280"/>
      <c r="T54" s="280"/>
      <c r="U54" s="281"/>
    </row>
    <row r="55" spans="1:21" ht="9" customHeight="1">
      <c r="A55" s="832"/>
      <c r="B55" s="832"/>
      <c r="C55" s="832"/>
      <c r="D55" s="832"/>
      <c r="E55" s="298"/>
      <c r="F55" s="282"/>
      <c r="G55" s="282"/>
      <c r="H55" s="282"/>
      <c r="I55" s="282"/>
      <c r="J55" s="282"/>
      <c r="K55" s="282"/>
      <c r="L55" s="282"/>
      <c r="M55" s="282"/>
      <c r="N55" s="282"/>
      <c r="O55" s="282"/>
      <c r="P55" s="282"/>
      <c r="Q55" s="282"/>
      <c r="R55" s="282"/>
      <c r="S55" s="282"/>
      <c r="T55" s="282"/>
      <c r="U55" s="283"/>
    </row>
    <row r="56" spans="1:21" ht="9" customHeight="1">
      <c r="A56" s="832" t="s">
        <v>525</v>
      </c>
      <c r="B56" s="832"/>
      <c r="C56" s="832"/>
      <c r="D56" s="832"/>
      <c r="E56" s="297"/>
      <c r="F56" s="278"/>
      <c r="G56" s="278"/>
      <c r="H56" s="278"/>
      <c r="I56" s="278"/>
      <c r="J56" s="278"/>
      <c r="K56" s="278"/>
      <c r="L56" s="278"/>
      <c r="M56" s="278"/>
      <c r="N56" s="278"/>
      <c r="O56" s="278"/>
      <c r="P56" s="278"/>
      <c r="Q56" s="278"/>
      <c r="R56" s="278"/>
      <c r="S56" s="278"/>
      <c r="T56" s="278"/>
      <c r="U56" s="279"/>
    </row>
    <row r="57" spans="1:21" ht="9" customHeight="1">
      <c r="A57" s="832"/>
      <c r="B57" s="832"/>
      <c r="C57" s="832"/>
      <c r="D57" s="832"/>
      <c r="E57" s="302"/>
      <c r="F57" s="280"/>
      <c r="G57" s="280"/>
      <c r="H57" s="280"/>
      <c r="I57" s="280"/>
      <c r="J57" s="280"/>
      <c r="K57" s="280"/>
      <c r="L57" s="280"/>
      <c r="M57" s="280"/>
      <c r="N57" s="280"/>
      <c r="O57" s="280"/>
      <c r="P57" s="280"/>
      <c r="Q57" s="280"/>
      <c r="R57" s="280"/>
      <c r="S57" s="280"/>
      <c r="T57" s="280"/>
      <c r="U57" s="281"/>
    </row>
    <row r="58" spans="1:21" ht="9" customHeight="1">
      <c r="A58" s="832"/>
      <c r="B58" s="832"/>
      <c r="C58" s="832"/>
      <c r="D58" s="832"/>
      <c r="E58" s="298"/>
      <c r="F58" s="282"/>
      <c r="G58" s="282"/>
      <c r="H58" s="282"/>
      <c r="I58" s="282"/>
      <c r="J58" s="282"/>
      <c r="K58" s="282"/>
      <c r="L58" s="282"/>
      <c r="M58" s="282"/>
      <c r="N58" s="282"/>
      <c r="O58" s="282"/>
      <c r="P58" s="282"/>
      <c r="Q58" s="282"/>
      <c r="R58" s="282"/>
      <c r="S58" s="282"/>
      <c r="T58" s="282"/>
      <c r="U58" s="283"/>
    </row>
    <row r="59" spans="1:21" ht="9" customHeight="1"/>
    <row r="60" spans="1:21" s="3" customFormat="1" ht="21" customHeight="1">
      <c r="A60" s="29" t="s">
        <v>526</v>
      </c>
      <c r="N60" s="26"/>
    </row>
    <row r="61" spans="1:21" s="3" customFormat="1" ht="21" customHeight="1">
      <c r="A61" s="29" t="s">
        <v>527</v>
      </c>
      <c r="N61" s="26"/>
    </row>
    <row r="62" spans="1:21" s="3" customFormat="1" ht="22.5" customHeight="1">
      <c r="A62" s="607" t="s">
        <v>528</v>
      </c>
      <c r="B62" s="608"/>
      <c r="C62" s="609" t="s">
        <v>529</v>
      </c>
      <c r="D62" s="610"/>
      <c r="E62" s="610"/>
      <c r="F62" s="610"/>
      <c r="G62" s="611"/>
      <c r="H62" s="609" t="s">
        <v>530</v>
      </c>
      <c r="I62" s="610"/>
      <c r="J62" s="610"/>
      <c r="K62" s="610"/>
      <c r="L62" s="611"/>
      <c r="M62" s="608" t="s">
        <v>531</v>
      </c>
      <c r="N62" s="608"/>
      <c r="O62" s="612"/>
    </row>
    <row r="63" spans="1:21" s="3" customFormat="1" ht="27" customHeight="1">
      <c r="A63" s="618">
        <v>1</v>
      </c>
      <c r="B63" s="619"/>
      <c r="C63" s="613"/>
      <c r="D63" s="614"/>
      <c r="E63" s="614"/>
      <c r="F63" s="614"/>
      <c r="G63" s="615"/>
      <c r="H63" s="613"/>
      <c r="I63" s="614"/>
      <c r="J63" s="614"/>
      <c r="K63" s="614"/>
      <c r="L63" s="615"/>
      <c r="M63" s="616"/>
      <c r="N63" s="617"/>
      <c r="O63" s="167" t="s">
        <v>513</v>
      </c>
    </row>
    <row r="64" spans="1:21" s="3" customFormat="1" ht="27" customHeight="1">
      <c r="A64" s="625">
        <v>2</v>
      </c>
      <c r="B64" s="626"/>
      <c r="C64" s="620"/>
      <c r="D64" s="621"/>
      <c r="E64" s="621"/>
      <c r="F64" s="621"/>
      <c r="G64" s="622"/>
      <c r="H64" s="620"/>
      <c r="I64" s="621"/>
      <c r="J64" s="621"/>
      <c r="K64" s="621"/>
      <c r="L64" s="622"/>
      <c r="M64" s="623"/>
      <c r="N64" s="624"/>
      <c r="O64" s="69" t="s">
        <v>513</v>
      </c>
    </row>
    <row r="65" spans="1:16" s="3" customFormat="1" ht="27" customHeight="1">
      <c r="A65" s="779">
        <v>3</v>
      </c>
      <c r="B65" s="780"/>
      <c r="C65" s="620"/>
      <c r="D65" s="621"/>
      <c r="E65" s="621"/>
      <c r="F65" s="621"/>
      <c r="G65" s="622"/>
      <c r="H65" s="620"/>
      <c r="I65" s="621"/>
      <c r="J65" s="621"/>
      <c r="K65" s="621"/>
      <c r="L65" s="622"/>
      <c r="M65" s="623"/>
      <c r="N65" s="624"/>
      <c r="O65" s="69" t="s">
        <v>513</v>
      </c>
    </row>
    <row r="66" spans="1:16" s="3" customFormat="1" ht="27" customHeight="1">
      <c r="A66" s="779">
        <v>4</v>
      </c>
      <c r="B66" s="780"/>
      <c r="C66" s="620"/>
      <c r="D66" s="621"/>
      <c r="E66" s="621"/>
      <c r="F66" s="621"/>
      <c r="G66" s="622"/>
      <c r="H66" s="620"/>
      <c r="I66" s="621"/>
      <c r="J66" s="621"/>
      <c r="K66" s="621"/>
      <c r="L66" s="622"/>
      <c r="M66" s="623"/>
      <c r="N66" s="624"/>
      <c r="O66" s="69" t="s">
        <v>513</v>
      </c>
    </row>
    <row r="67" spans="1:16" s="3" customFormat="1" ht="27" customHeight="1">
      <c r="A67" s="779">
        <v>5</v>
      </c>
      <c r="B67" s="780"/>
      <c r="C67" s="620"/>
      <c r="D67" s="621"/>
      <c r="E67" s="621"/>
      <c r="F67" s="621"/>
      <c r="G67" s="622"/>
      <c r="H67" s="620"/>
      <c r="I67" s="621"/>
      <c r="J67" s="621"/>
      <c r="K67" s="621"/>
      <c r="L67" s="622"/>
      <c r="M67" s="623"/>
      <c r="N67" s="624"/>
      <c r="O67" s="69" t="s">
        <v>513</v>
      </c>
    </row>
    <row r="68" spans="1:16" s="3" customFormat="1" ht="27" customHeight="1">
      <c r="A68" s="779">
        <v>6</v>
      </c>
      <c r="B68" s="780"/>
      <c r="C68" s="620"/>
      <c r="D68" s="621"/>
      <c r="E68" s="621"/>
      <c r="F68" s="621"/>
      <c r="G68" s="622"/>
      <c r="H68" s="620"/>
      <c r="I68" s="621"/>
      <c r="J68" s="621"/>
      <c r="K68" s="621"/>
      <c r="L68" s="622"/>
      <c r="M68" s="623"/>
      <c r="N68" s="624"/>
      <c r="O68" s="69" t="s">
        <v>513</v>
      </c>
    </row>
    <row r="69" spans="1:16" s="3" customFormat="1" ht="27" customHeight="1">
      <c r="A69" s="779">
        <v>7</v>
      </c>
      <c r="B69" s="780"/>
      <c r="C69" s="620"/>
      <c r="D69" s="621"/>
      <c r="E69" s="621"/>
      <c r="F69" s="621"/>
      <c r="G69" s="622"/>
      <c r="H69" s="620"/>
      <c r="I69" s="621"/>
      <c r="J69" s="621"/>
      <c r="K69" s="621"/>
      <c r="L69" s="622"/>
      <c r="M69" s="623"/>
      <c r="N69" s="624"/>
      <c r="O69" s="69" t="s">
        <v>513</v>
      </c>
    </row>
    <row r="70" spans="1:16" s="3" customFormat="1" ht="27" customHeight="1">
      <c r="A70" s="779">
        <v>8</v>
      </c>
      <c r="B70" s="780"/>
      <c r="C70" s="620"/>
      <c r="D70" s="621"/>
      <c r="E70" s="621"/>
      <c r="F70" s="621"/>
      <c r="G70" s="622"/>
      <c r="H70" s="620"/>
      <c r="I70" s="621"/>
      <c r="J70" s="621"/>
      <c r="K70" s="621"/>
      <c r="L70" s="622"/>
      <c r="M70" s="623"/>
      <c r="N70" s="624"/>
      <c r="O70" s="69" t="s">
        <v>513</v>
      </c>
    </row>
    <row r="71" spans="1:16" s="3" customFormat="1" ht="27" customHeight="1">
      <c r="A71" s="779">
        <v>9</v>
      </c>
      <c r="B71" s="780"/>
      <c r="C71" s="620"/>
      <c r="D71" s="621"/>
      <c r="E71" s="621"/>
      <c r="F71" s="621"/>
      <c r="G71" s="622"/>
      <c r="H71" s="620"/>
      <c r="I71" s="621"/>
      <c r="J71" s="621"/>
      <c r="K71" s="621"/>
      <c r="L71" s="622"/>
      <c r="M71" s="623"/>
      <c r="N71" s="624"/>
      <c r="O71" s="69" t="s">
        <v>513</v>
      </c>
    </row>
    <row r="72" spans="1:16" s="3" customFormat="1" ht="27" customHeight="1">
      <c r="A72" s="781">
        <v>10</v>
      </c>
      <c r="B72" s="782"/>
      <c r="C72" s="783"/>
      <c r="D72" s="784"/>
      <c r="E72" s="784"/>
      <c r="F72" s="784"/>
      <c r="G72" s="785"/>
      <c r="H72" s="786"/>
      <c r="I72" s="787"/>
      <c r="J72" s="787"/>
      <c r="K72" s="787"/>
      <c r="L72" s="788"/>
      <c r="M72" s="789"/>
      <c r="N72" s="790"/>
      <c r="O72" s="31" t="s">
        <v>513</v>
      </c>
    </row>
    <row r="73" spans="1:16" s="3" customFormat="1" ht="27" customHeight="1">
      <c r="A73" s="791" t="s">
        <v>532</v>
      </c>
      <c r="B73" s="792"/>
      <c r="C73" s="793" t="s">
        <v>529</v>
      </c>
      <c r="D73" s="794"/>
      <c r="E73" s="794"/>
      <c r="F73" s="794"/>
      <c r="G73" s="795"/>
      <c r="H73" s="796" t="s">
        <v>530</v>
      </c>
      <c r="I73" s="797"/>
      <c r="J73" s="797"/>
      <c r="K73" s="797"/>
      <c r="L73" s="792"/>
      <c r="M73" s="796" t="s">
        <v>531</v>
      </c>
      <c r="N73" s="797"/>
      <c r="O73" s="798"/>
      <c r="P73" s="70"/>
    </row>
    <row r="74" spans="1:16" s="3" customFormat="1" ht="27" customHeight="1">
      <c r="A74" s="813">
        <v>1</v>
      </c>
      <c r="B74" s="814"/>
      <c r="C74" s="620"/>
      <c r="D74" s="621"/>
      <c r="E74" s="621"/>
      <c r="F74" s="621"/>
      <c r="G74" s="622"/>
      <c r="H74" s="620"/>
      <c r="I74" s="621"/>
      <c r="J74" s="621"/>
      <c r="K74" s="621"/>
      <c r="L74" s="622"/>
      <c r="M74" s="815"/>
      <c r="N74" s="816"/>
      <c r="O74" s="71" t="s">
        <v>513</v>
      </c>
    </row>
    <row r="75" spans="1:16" s="3" customFormat="1" ht="27" customHeight="1">
      <c r="A75" s="802">
        <v>2</v>
      </c>
      <c r="B75" s="803"/>
      <c r="C75" s="620"/>
      <c r="D75" s="621"/>
      <c r="E75" s="621"/>
      <c r="F75" s="621"/>
      <c r="G75" s="622"/>
      <c r="H75" s="620"/>
      <c r="I75" s="621"/>
      <c r="J75" s="621"/>
      <c r="K75" s="621"/>
      <c r="L75" s="622"/>
      <c r="M75" s="623"/>
      <c r="N75" s="624"/>
      <c r="O75" s="69" t="s">
        <v>513</v>
      </c>
    </row>
    <row r="76" spans="1:16" s="3" customFormat="1" ht="27" customHeight="1">
      <c r="A76" s="817">
        <v>3</v>
      </c>
      <c r="B76" s="626"/>
      <c r="C76" s="620"/>
      <c r="D76" s="621"/>
      <c r="E76" s="621"/>
      <c r="F76" s="621"/>
      <c r="G76" s="622"/>
      <c r="H76" s="620"/>
      <c r="I76" s="621"/>
      <c r="J76" s="621"/>
      <c r="K76" s="621"/>
      <c r="L76" s="622"/>
      <c r="M76" s="623"/>
      <c r="N76" s="624"/>
      <c r="O76" s="69" t="s">
        <v>513</v>
      </c>
    </row>
    <row r="77" spans="1:16" s="3" customFormat="1" ht="27" customHeight="1">
      <c r="A77" s="625">
        <v>4</v>
      </c>
      <c r="B77" s="626"/>
      <c r="C77" s="620"/>
      <c r="D77" s="621"/>
      <c r="E77" s="621"/>
      <c r="F77" s="621"/>
      <c r="G77" s="622"/>
      <c r="H77" s="620"/>
      <c r="I77" s="621"/>
      <c r="J77" s="621"/>
      <c r="K77" s="621"/>
      <c r="L77" s="622"/>
      <c r="M77" s="623"/>
      <c r="N77" s="624"/>
      <c r="O77" s="69" t="s">
        <v>513</v>
      </c>
    </row>
    <row r="78" spans="1:16" s="3" customFormat="1" ht="27" customHeight="1">
      <c r="A78" s="625">
        <v>5</v>
      </c>
      <c r="B78" s="626"/>
      <c r="C78" s="620"/>
      <c r="D78" s="621"/>
      <c r="E78" s="621"/>
      <c r="F78" s="621"/>
      <c r="G78" s="622"/>
      <c r="H78" s="620"/>
      <c r="I78" s="621"/>
      <c r="J78" s="621"/>
      <c r="K78" s="621"/>
      <c r="L78" s="622"/>
      <c r="M78" s="623"/>
      <c r="N78" s="624"/>
      <c r="O78" s="69" t="s">
        <v>513</v>
      </c>
    </row>
    <row r="79" spans="1:16" s="3" customFormat="1" ht="27" customHeight="1">
      <c r="A79" s="625">
        <v>6</v>
      </c>
      <c r="B79" s="626"/>
      <c r="C79" s="620"/>
      <c r="D79" s="621"/>
      <c r="E79" s="621"/>
      <c r="F79" s="621"/>
      <c r="G79" s="622"/>
      <c r="H79" s="620"/>
      <c r="I79" s="621"/>
      <c r="J79" s="621"/>
      <c r="K79" s="621"/>
      <c r="L79" s="622"/>
      <c r="M79" s="623"/>
      <c r="N79" s="624"/>
      <c r="O79" s="69" t="s">
        <v>513</v>
      </c>
    </row>
    <row r="80" spans="1:16" s="3" customFormat="1" ht="27" customHeight="1">
      <c r="A80" s="625">
        <v>7</v>
      </c>
      <c r="B80" s="626"/>
      <c r="C80" s="620"/>
      <c r="D80" s="621"/>
      <c r="E80" s="621"/>
      <c r="F80" s="621"/>
      <c r="G80" s="622"/>
      <c r="H80" s="620"/>
      <c r="I80" s="621"/>
      <c r="J80" s="621"/>
      <c r="K80" s="621"/>
      <c r="L80" s="622"/>
      <c r="M80" s="623"/>
      <c r="N80" s="624"/>
      <c r="O80" s="69" t="s">
        <v>513</v>
      </c>
    </row>
    <row r="81" spans="1:15" s="3" customFormat="1" ht="27" customHeight="1">
      <c r="A81" s="779">
        <v>8</v>
      </c>
      <c r="B81" s="780"/>
      <c r="C81" s="620"/>
      <c r="D81" s="621"/>
      <c r="E81" s="621"/>
      <c r="F81" s="621"/>
      <c r="G81" s="622"/>
      <c r="H81" s="620"/>
      <c r="I81" s="621"/>
      <c r="J81" s="621"/>
      <c r="K81" s="621"/>
      <c r="L81" s="622"/>
      <c r="M81" s="623"/>
      <c r="N81" s="624"/>
      <c r="O81" s="69" t="s">
        <v>513</v>
      </c>
    </row>
    <row r="82" spans="1:15" s="3" customFormat="1" ht="27" customHeight="1">
      <c r="A82" s="802">
        <v>9</v>
      </c>
      <c r="B82" s="803"/>
      <c r="C82" s="620"/>
      <c r="D82" s="621"/>
      <c r="E82" s="621"/>
      <c r="F82" s="621"/>
      <c r="G82" s="622"/>
      <c r="H82" s="620"/>
      <c r="I82" s="621"/>
      <c r="J82" s="621"/>
      <c r="K82" s="621"/>
      <c r="L82" s="622"/>
      <c r="M82" s="623"/>
      <c r="N82" s="624"/>
      <c r="O82" s="69" t="s">
        <v>513</v>
      </c>
    </row>
    <row r="83" spans="1:15" s="3" customFormat="1" ht="27" customHeight="1">
      <c r="A83" s="781">
        <v>10</v>
      </c>
      <c r="B83" s="782"/>
      <c r="C83" s="783"/>
      <c r="D83" s="784"/>
      <c r="E83" s="784"/>
      <c r="F83" s="784"/>
      <c r="G83" s="785"/>
      <c r="H83" s="783"/>
      <c r="I83" s="784"/>
      <c r="J83" s="784"/>
      <c r="K83" s="784"/>
      <c r="L83" s="785"/>
      <c r="M83" s="804"/>
      <c r="N83" s="805"/>
      <c r="O83" s="72" t="s">
        <v>513</v>
      </c>
    </row>
    <row r="84" spans="1:15" s="3" customFormat="1" ht="30" customHeight="1">
      <c r="A84" s="806" t="s">
        <v>533</v>
      </c>
      <c r="B84" s="559"/>
      <c r="C84" s="559"/>
      <c r="D84" s="559"/>
      <c r="E84" s="559"/>
      <c r="F84" s="559"/>
      <c r="G84" s="559"/>
      <c r="H84" s="559"/>
      <c r="I84" s="559"/>
      <c r="J84" s="559"/>
      <c r="K84" s="559"/>
      <c r="L84" s="807"/>
      <c r="M84" s="808">
        <f>SUM(M63:N72)</f>
        <v>0</v>
      </c>
      <c r="N84" s="809"/>
      <c r="O84" s="168" t="s">
        <v>513</v>
      </c>
    </row>
    <row r="85" spans="1:15" s="3" customFormat="1" ht="30" customHeight="1">
      <c r="A85" s="335" t="s">
        <v>534</v>
      </c>
      <c r="B85" s="336"/>
      <c r="C85" s="336"/>
      <c r="D85" s="336"/>
      <c r="E85" s="336"/>
      <c r="F85" s="336"/>
      <c r="G85" s="336"/>
      <c r="H85" s="336"/>
      <c r="I85" s="336"/>
      <c r="J85" s="336"/>
      <c r="K85" s="336"/>
      <c r="L85" s="799"/>
      <c r="M85" s="800">
        <f>SUM(M74:N83)</f>
        <v>0</v>
      </c>
      <c r="N85" s="801"/>
      <c r="O85" s="73" t="s">
        <v>513</v>
      </c>
    </row>
    <row r="86" spans="1:15" s="3" customFormat="1" ht="21" customHeight="1">
      <c r="A86" s="30" t="s">
        <v>535</v>
      </c>
      <c r="N86" s="26"/>
    </row>
  </sheetData>
  <sheetProtection insertColumns="0" selectLockedCells="1"/>
  <mergeCells count="232">
    <mergeCell ref="A2:D4"/>
    <mergeCell ref="E2:Q4"/>
    <mergeCell ref="R2:T2"/>
    <mergeCell ref="U2:X2"/>
    <mergeCell ref="R3:T4"/>
    <mergeCell ref="U3:X4"/>
    <mergeCell ref="O8:P8"/>
    <mergeCell ref="Q8:S8"/>
    <mergeCell ref="A9:B14"/>
    <mergeCell ref="C9:F9"/>
    <mergeCell ref="G9:H9"/>
    <mergeCell ref="I9:J9"/>
    <mergeCell ref="K9:L9"/>
    <mergeCell ref="M9:N9"/>
    <mergeCell ref="O9:P9"/>
    <mergeCell ref="Q9:S9"/>
    <mergeCell ref="A8:B8"/>
    <mergeCell ref="C8:F8"/>
    <mergeCell ref="G8:H8"/>
    <mergeCell ref="I8:J8"/>
    <mergeCell ref="K8:L8"/>
    <mergeCell ref="M8:N8"/>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6"/>
  <conditionalFormatting sqref="E2:X2 E3:R3 U3:X3 E4:Q4">
    <cfRule type="cellIs" dxfId="24" priority="1" operator="equal">
      <formula>0</formula>
    </cfRule>
  </conditionalFormatting>
  <dataValidations count="5">
    <dataValidation allowBlank="1" showInputMessage="1" showErrorMessage="1" errorTitle="選択してください" error="必須もしくは任意を選択してください。" sqref="A63:B72 A74:B83" xr:uid="{0218326E-2178-430E-8989-A21A05080FC9}"/>
    <dataValidation type="list" allowBlank="1" showInputMessage="1" showErrorMessage="1" sqref="E41" xr:uid="{5761BE85-66F0-4723-A4E1-021B639EA74B}">
      <formula1>"貸与,贈与,その他（特定の条件等により贈与されるもの等）"</formula1>
    </dataValidation>
    <dataValidation allowBlank="1" showInputMessage="1" showErrorMessage="1" prompt="受講料に占めるそれぞれの内訳（ベースとなる考え方）を記載。" sqref="S32:T32 S34:T34" xr:uid="{3883CD06-B3D9-4C31-B7A9-2B90F6FBE1F7}"/>
    <dataValidation allowBlank="1" showInputMessage="1" showErrorMessage="1" prompt="費用の決定にあたり、参考とした例がある場合に記載。（社内基準で定めている場合は、その旨を記載。）" sqref="N25:X25" xr:uid="{3F697685-A2AF-4F52-B389-42A0983832C1}"/>
    <dataValidation allowBlank="1" showInputMessage="1" showErrorMessage="1" prompt="本様式４．教材費の内訳より自動計算されます" sqref="G15:H15 G11:H11" xr:uid="{FFBCB919-89E0-4781-AE05-B6A410FA71B7}"/>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EA31BE0-BD10-4A45-AFA2-0E96FE83410D}">
          <x14:formula1>
            <xm:f>リスト!$AO$1:$AO$3</xm:f>
          </x14:formula1>
          <xm:sqref>C25:I25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661AB-AB91-49C3-9192-56234EF41233}">
  <dimension ref="A2:Z421"/>
  <sheetViews>
    <sheetView showGridLines="0" view="pageBreakPreview" zoomScaleNormal="100" zoomScaleSheetLayoutView="100" workbookViewId="0"/>
  </sheetViews>
  <sheetFormatPr defaultColWidth="9" defaultRowHeight="13.5" outlineLevelRow="1"/>
  <cols>
    <col min="1" max="1" width="0.875" style="85" customWidth="1"/>
    <col min="2" max="2" width="15.375" style="85" customWidth="1"/>
    <col min="3" max="3" width="16.5" style="85" customWidth="1"/>
    <col min="4" max="4" width="3.875" style="85" customWidth="1"/>
    <col min="5" max="5" width="16.5" style="85" customWidth="1"/>
    <col min="6" max="7" width="15" style="85" customWidth="1"/>
    <col min="8" max="8" width="6.875" style="85" customWidth="1"/>
    <col min="9" max="9" width="4.375" style="85" customWidth="1"/>
    <col min="10" max="10" width="6.875" style="85" customWidth="1"/>
    <col min="11" max="11" width="2.5" style="85" customWidth="1"/>
    <col min="12" max="16384" width="9" style="85"/>
  </cols>
  <sheetData>
    <row r="2" spans="1:26" s="90" customFormat="1" ht="18.75" customHeight="1">
      <c r="A2" s="86"/>
      <c r="B2" s="86"/>
      <c r="C2" s="86"/>
      <c r="D2" s="86"/>
      <c r="E2" s="86"/>
      <c r="F2" s="86"/>
      <c r="G2" s="87"/>
      <c r="H2" s="87"/>
      <c r="I2" s="87"/>
      <c r="J2" s="1009"/>
      <c r="K2" s="1009"/>
      <c r="L2" s="1009"/>
      <c r="M2" s="88"/>
      <c r="N2" s="968"/>
      <c r="O2" s="968"/>
      <c r="P2" s="968"/>
      <c r="Q2" s="968"/>
      <c r="R2" s="89"/>
      <c r="V2" s="88"/>
      <c r="W2" s="88"/>
      <c r="X2" s="88"/>
      <c r="Y2" s="88"/>
      <c r="Z2" s="89"/>
    </row>
    <row r="3" spans="1:26" ht="27.75" customHeight="1">
      <c r="B3" s="997" t="s">
        <v>537</v>
      </c>
      <c r="C3" s="999">
        <f>個票ｰ2004!C4</f>
        <v>0</v>
      </c>
      <c r="D3" s="1000"/>
      <c r="E3" s="1000"/>
      <c r="F3" s="1001"/>
      <c r="G3" s="83" t="s">
        <v>318</v>
      </c>
      <c r="H3" s="879">
        <f>個票ｰ2004!P4</f>
        <v>2004</v>
      </c>
      <c r="I3" s="880"/>
      <c r="J3" s="1005"/>
    </row>
    <row r="4" spans="1:26" ht="27.75" customHeight="1">
      <c r="B4" s="998"/>
      <c r="C4" s="1002"/>
      <c r="D4" s="1003"/>
      <c r="E4" s="1003"/>
      <c r="F4" s="1004"/>
      <c r="G4" s="204" t="s">
        <v>536</v>
      </c>
      <c r="H4" s="1006">
        <f>個票ｰ2004!C5</f>
        <v>0</v>
      </c>
      <c r="I4" s="1007"/>
      <c r="J4" s="1008"/>
    </row>
    <row r="5" spans="1:26" ht="15" customHeight="1"/>
    <row r="6" spans="1:26" ht="15" customHeight="1"/>
    <row r="7" spans="1:26" ht="15" customHeight="1">
      <c r="B7" s="85" t="s">
        <v>538</v>
      </c>
    </row>
    <row r="8" spans="1:26" ht="6.6" customHeight="1" thickBot="1"/>
    <row r="9" spans="1:26" ht="33.75" customHeight="1">
      <c r="B9" s="91" t="s">
        <v>539</v>
      </c>
      <c r="C9" s="955">
        <f>個票ｰ2004!B151</f>
        <v>0</v>
      </c>
      <c r="D9" s="956"/>
      <c r="E9" s="956"/>
      <c r="F9" s="957"/>
      <c r="G9" s="92" t="s">
        <v>540</v>
      </c>
      <c r="H9" s="963">
        <v>1</v>
      </c>
      <c r="I9" s="964"/>
      <c r="J9" s="965"/>
    </row>
    <row r="10" spans="1:26" ht="30" customHeight="1">
      <c r="B10" s="221" t="s">
        <v>541</v>
      </c>
      <c r="C10" s="949" t="s">
        <v>542</v>
      </c>
      <c r="D10" s="950"/>
      <c r="E10" s="950"/>
      <c r="F10" s="950"/>
      <c r="G10" s="950"/>
      <c r="H10" s="950"/>
      <c r="I10" s="950"/>
      <c r="J10" s="951"/>
    </row>
    <row r="11" spans="1:26" ht="30" customHeight="1">
      <c r="B11" s="218" t="s">
        <v>543</v>
      </c>
      <c r="C11" s="945">
        <f>個票ｰ2004!S151</f>
        <v>0</v>
      </c>
      <c r="D11" s="946"/>
      <c r="E11" s="946"/>
      <c r="F11" s="946"/>
      <c r="G11" s="946"/>
      <c r="H11" s="946"/>
      <c r="I11" s="946"/>
      <c r="J11" s="947"/>
    </row>
    <row r="12" spans="1:26" ht="30" customHeight="1">
      <c r="B12" s="219" t="s">
        <v>544</v>
      </c>
      <c r="C12" s="930"/>
      <c r="D12" s="966"/>
      <c r="E12" s="966"/>
      <c r="F12" s="966"/>
      <c r="G12" s="966"/>
      <c r="H12" s="966"/>
      <c r="I12" s="966"/>
      <c r="J12" s="967"/>
    </row>
    <row r="13" spans="1:26" ht="14.25" customHeight="1">
      <c r="B13" s="948" t="s">
        <v>545</v>
      </c>
      <c r="C13" s="912" t="s">
        <v>546</v>
      </c>
      <c r="D13" s="958"/>
      <c r="E13" s="959"/>
      <c r="F13" s="912" t="s">
        <v>547</v>
      </c>
      <c r="G13" s="958"/>
      <c r="H13" s="958"/>
      <c r="I13" s="958"/>
      <c r="J13" s="960"/>
    </row>
    <row r="14" spans="1:26" ht="34.5" customHeight="1">
      <c r="B14" s="948"/>
      <c r="C14" s="74"/>
      <c r="D14" s="201" t="s">
        <v>310</v>
      </c>
      <c r="E14" s="74"/>
      <c r="F14" s="952"/>
      <c r="G14" s="953"/>
      <c r="H14" s="953"/>
      <c r="I14" s="953"/>
      <c r="J14" s="954"/>
    </row>
    <row r="15" spans="1:26" ht="34.5" customHeight="1">
      <c r="B15" s="948"/>
      <c r="C15" s="74"/>
      <c r="D15" s="93" t="s">
        <v>310</v>
      </c>
      <c r="E15" s="74"/>
      <c r="F15" s="904"/>
      <c r="G15" s="961"/>
      <c r="H15" s="961"/>
      <c r="I15" s="961"/>
      <c r="J15" s="962"/>
    </row>
    <row r="16" spans="1:26" ht="34.5" customHeight="1">
      <c r="B16" s="948"/>
      <c r="C16" s="74"/>
      <c r="D16" s="93" t="s">
        <v>310</v>
      </c>
      <c r="E16" s="74"/>
      <c r="F16" s="904"/>
      <c r="G16" s="961"/>
      <c r="H16" s="961"/>
      <c r="I16" s="961"/>
      <c r="J16" s="962"/>
    </row>
    <row r="17" spans="1:26" ht="34.5" customHeight="1">
      <c r="B17" s="948"/>
      <c r="C17" s="74"/>
      <c r="D17" s="93" t="s">
        <v>310</v>
      </c>
      <c r="E17" s="74"/>
      <c r="F17" s="904"/>
      <c r="G17" s="961"/>
      <c r="H17" s="961"/>
      <c r="I17" s="961"/>
      <c r="J17" s="962"/>
    </row>
    <row r="18" spans="1:26" ht="34.5" customHeight="1">
      <c r="B18" s="948"/>
      <c r="C18" s="74"/>
      <c r="D18" s="94" t="s">
        <v>310</v>
      </c>
      <c r="E18" s="74"/>
      <c r="F18" s="969"/>
      <c r="G18" s="970"/>
      <c r="H18" s="970"/>
      <c r="I18" s="970"/>
      <c r="J18" s="971"/>
    </row>
    <row r="19" spans="1:26" ht="15" customHeight="1">
      <c r="B19" s="909" t="s">
        <v>548</v>
      </c>
      <c r="C19" s="912" t="s">
        <v>546</v>
      </c>
      <c r="D19" s="958"/>
      <c r="E19" s="959"/>
      <c r="F19" s="912" t="s">
        <v>549</v>
      </c>
      <c r="G19" s="958"/>
      <c r="H19" s="958"/>
      <c r="I19" s="958"/>
      <c r="J19" s="960"/>
    </row>
    <row r="20" spans="1:26" ht="31.5" customHeight="1">
      <c r="B20" s="889"/>
      <c r="C20" s="75"/>
      <c r="D20" s="95" t="s">
        <v>550</v>
      </c>
      <c r="E20" s="76"/>
      <c r="F20" s="914"/>
      <c r="G20" s="914"/>
      <c r="H20" s="915"/>
      <c r="I20" s="915"/>
      <c r="J20" s="916"/>
    </row>
    <row r="21" spans="1:26" ht="31.5" customHeight="1">
      <c r="B21" s="889"/>
      <c r="C21" s="77"/>
      <c r="D21" s="96" t="s">
        <v>550</v>
      </c>
      <c r="E21" s="78"/>
      <c r="F21" s="903"/>
      <c r="G21" s="903"/>
      <c r="H21" s="904"/>
      <c r="I21" s="904"/>
      <c r="J21" s="905"/>
    </row>
    <row r="22" spans="1:26" ht="31.5" customHeight="1">
      <c r="B22" s="889"/>
      <c r="C22" s="77"/>
      <c r="D22" s="96" t="s">
        <v>550</v>
      </c>
      <c r="E22" s="78"/>
      <c r="F22" s="903"/>
      <c r="G22" s="903"/>
      <c r="H22" s="904"/>
      <c r="I22" s="904"/>
      <c r="J22" s="905"/>
    </row>
    <row r="23" spans="1:26" ht="31.5" customHeight="1">
      <c r="B23" s="889"/>
      <c r="C23" s="77"/>
      <c r="D23" s="96" t="s">
        <v>550</v>
      </c>
      <c r="E23" s="78"/>
      <c r="F23" s="903"/>
      <c r="G23" s="903"/>
      <c r="H23" s="904"/>
      <c r="I23" s="904"/>
      <c r="J23" s="905"/>
    </row>
    <row r="24" spans="1:26" ht="31.5" customHeight="1">
      <c r="B24" s="910"/>
      <c r="C24" s="79"/>
      <c r="D24" s="97" t="s">
        <v>550</v>
      </c>
      <c r="E24" s="80"/>
      <c r="F24" s="938"/>
      <c r="G24" s="938"/>
      <c r="H24" s="939"/>
      <c r="I24" s="939"/>
      <c r="J24" s="940"/>
    </row>
    <row r="25" spans="1:26" ht="15" customHeight="1">
      <c r="B25" s="888" t="s">
        <v>551</v>
      </c>
      <c r="C25" s="891" t="s">
        <v>552</v>
      </c>
      <c r="D25" s="892"/>
      <c r="E25" s="893"/>
      <c r="F25" s="894" t="s">
        <v>553</v>
      </c>
      <c r="G25" s="895"/>
      <c r="H25" s="895"/>
      <c r="I25" s="895"/>
      <c r="J25" s="896"/>
    </row>
    <row r="26" spans="1:26" ht="30" customHeight="1">
      <c r="B26" s="889"/>
      <c r="C26" s="77"/>
      <c r="D26" s="96" t="s">
        <v>550</v>
      </c>
      <c r="E26" s="74"/>
      <c r="F26" s="900"/>
      <c r="G26" s="900"/>
      <c r="H26" s="901"/>
      <c r="I26" s="901"/>
      <c r="J26" s="902"/>
    </row>
    <row r="27" spans="1:26" ht="30" customHeight="1">
      <c r="B27" s="889"/>
      <c r="C27" s="77"/>
      <c r="D27" s="96" t="s">
        <v>550</v>
      </c>
      <c r="E27" s="74"/>
      <c r="F27" s="903"/>
      <c r="G27" s="903"/>
      <c r="H27" s="904"/>
      <c r="I27" s="904"/>
      <c r="J27" s="905"/>
    </row>
    <row r="28" spans="1:26" ht="30" customHeight="1">
      <c r="B28" s="889"/>
      <c r="C28" s="77"/>
      <c r="D28" s="96" t="s">
        <v>550</v>
      </c>
      <c r="E28" s="74"/>
      <c r="F28" s="903"/>
      <c r="G28" s="903"/>
      <c r="H28" s="904"/>
      <c r="I28" s="904"/>
      <c r="J28" s="905"/>
    </row>
    <row r="29" spans="1:26" ht="30" customHeight="1" thickBot="1">
      <c r="B29" s="890"/>
      <c r="C29" s="81"/>
      <c r="D29" s="98" t="s">
        <v>550</v>
      </c>
      <c r="E29" s="82"/>
      <c r="F29" s="906"/>
      <c r="G29" s="906"/>
      <c r="H29" s="907"/>
      <c r="I29" s="907"/>
      <c r="J29" s="908"/>
    </row>
    <row r="30" spans="1:26" s="90" customFormat="1" ht="18.75" customHeight="1" thickBot="1">
      <c r="A30" s="86"/>
      <c r="B30" s="99"/>
      <c r="C30" s="86"/>
      <c r="D30" s="86"/>
      <c r="E30" s="86"/>
      <c r="F30" s="86"/>
      <c r="G30" s="87"/>
      <c r="H30" s="87"/>
      <c r="I30" s="87"/>
      <c r="J30" s="87"/>
      <c r="K30" s="87"/>
      <c r="L30" s="87"/>
      <c r="M30" s="88"/>
      <c r="N30" s="968"/>
      <c r="O30" s="968"/>
      <c r="P30" s="968"/>
      <c r="Q30" s="968"/>
      <c r="R30" s="89"/>
      <c r="V30" s="88"/>
      <c r="W30" s="88"/>
      <c r="X30" s="88"/>
      <c r="Y30" s="88"/>
      <c r="Z30" s="89"/>
    </row>
    <row r="31" spans="1:26" ht="18.75" customHeight="1">
      <c r="B31" s="972" t="s">
        <v>554</v>
      </c>
      <c r="C31" s="974"/>
      <c r="D31" s="975"/>
      <c r="E31" s="975"/>
      <c r="F31" s="975"/>
      <c r="G31" s="975"/>
      <c r="H31" s="975"/>
      <c r="I31" s="975"/>
      <c r="J31" s="976"/>
    </row>
    <row r="32" spans="1:26" ht="18.75" customHeight="1">
      <c r="B32" s="918"/>
      <c r="C32" s="923"/>
      <c r="D32" s="924"/>
      <c r="E32" s="924"/>
      <c r="F32" s="924"/>
      <c r="G32" s="924"/>
      <c r="H32" s="924"/>
      <c r="I32" s="924"/>
      <c r="J32" s="925"/>
    </row>
    <row r="33" spans="2:11" ht="18.75" customHeight="1">
      <c r="B33" s="973"/>
      <c r="C33" s="977"/>
      <c r="D33" s="978"/>
      <c r="E33" s="978"/>
      <c r="F33" s="978"/>
      <c r="G33" s="978"/>
      <c r="H33" s="978"/>
      <c r="I33" s="978"/>
      <c r="J33" s="979"/>
    </row>
    <row r="34" spans="2:11" ht="18.75" customHeight="1">
      <c r="B34" s="917" t="s">
        <v>555</v>
      </c>
      <c r="C34" s="920"/>
      <c r="D34" s="921"/>
      <c r="E34" s="921"/>
      <c r="F34" s="921"/>
      <c r="G34" s="921"/>
      <c r="H34" s="921"/>
      <c r="I34" s="921"/>
      <c r="J34" s="922"/>
    </row>
    <row r="35" spans="2:11" ht="18.75" customHeight="1">
      <c r="B35" s="918"/>
      <c r="C35" s="923"/>
      <c r="D35" s="924"/>
      <c r="E35" s="924"/>
      <c r="F35" s="924"/>
      <c r="G35" s="924"/>
      <c r="H35" s="924"/>
      <c r="I35" s="924"/>
      <c r="J35" s="925"/>
    </row>
    <row r="36" spans="2:11" ht="18.75" customHeight="1" thickBot="1">
      <c r="B36" s="919"/>
      <c r="C36" s="926"/>
      <c r="D36" s="927"/>
      <c r="E36" s="927"/>
      <c r="F36" s="927"/>
      <c r="G36" s="927"/>
      <c r="H36" s="927"/>
      <c r="I36" s="927"/>
      <c r="J36" s="928"/>
    </row>
    <row r="37" spans="2:11" ht="18.75" customHeight="1" thickBot="1">
      <c r="B37" s="100"/>
      <c r="C37" s="101"/>
      <c r="D37" s="101"/>
      <c r="E37" s="101"/>
      <c r="F37" s="101"/>
      <c r="G37" s="101"/>
      <c r="H37" s="101"/>
      <c r="I37" s="101"/>
      <c r="J37" s="101"/>
    </row>
    <row r="38" spans="2:11" ht="18.75" customHeight="1">
      <c r="B38" s="102" t="s">
        <v>556</v>
      </c>
      <c r="C38" s="103"/>
      <c r="D38" s="103"/>
      <c r="E38" s="103"/>
      <c r="F38" s="104"/>
      <c r="G38" s="104"/>
      <c r="H38" s="104"/>
      <c r="I38" s="104"/>
      <c r="J38" s="105"/>
    </row>
    <row r="39" spans="2:11" ht="18.75" customHeight="1">
      <c r="B39" s="876"/>
      <c r="C39" s="877"/>
      <c r="D39" s="877"/>
      <c r="E39" s="877"/>
      <c r="F39" s="877"/>
      <c r="G39" s="877"/>
      <c r="H39" s="877"/>
      <c r="I39" s="877"/>
      <c r="J39" s="878"/>
    </row>
    <row r="40" spans="2:11" ht="12" customHeight="1" thickBot="1">
      <c r="B40" s="217"/>
      <c r="C40" s="106"/>
      <c r="D40" s="106"/>
      <c r="E40" s="106"/>
      <c r="F40" s="106"/>
      <c r="G40" s="106"/>
      <c r="H40" s="106"/>
      <c r="I40" s="106"/>
      <c r="J40" s="107"/>
    </row>
    <row r="41" spans="2:11" ht="17.25" customHeight="1"/>
    <row r="42" spans="2:11" ht="17.25" customHeight="1">
      <c r="B42" s="202"/>
      <c r="C42" s="202"/>
      <c r="D42" s="202"/>
      <c r="E42" s="202"/>
      <c r="F42" s="202"/>
      <c r="G42" s="202"/>
      <c r="H42" s="202"/>
      <c r="I42" s="202"/>
      <c r="J42" s="202"/>
      <c r="K42" s="202"/>
    </row>
    <row r="43" spans="2:11" ht="33.75" customHeight="1">
      <c r="B43" s="108" t="s">
        <v>539</v>
      </c>
      <c r="C43" s="882">
        <f>個票ｰ2004!B152</f>
        <v>0</v>
      </c>
      <c r="D43" s="883"/>
      <c r="E43" s="883"/>
      <c r="F43" s="884"/>
      <c r="G43" s="109" t="s">
        <v>540</v>
      </c>
      <c r="H43" s="879">
        <v>2</v>
      </c>
      <c r="I43" s="880"/>
      <c r="J43" s="881"/>
    </row>
    <row r="44" spans="2:11" ht="30" customHeight="1" outlineLevel="1">
      <c r="B44" s="221" t="s">
        <v>541</v>
      </c>
      <c r="C44" s="980" t="s">
        <v>542</v>
      </c>
      <c r="D44" s="981"/>
      <c r="E44" s="981"/>
      <c r="F44" s="981"/>
      <c r="G44" s="981"/>
      <c r="H44" s="981"/>
      <c r="I44" s="981"/>
      <c r="J44" s="982"/>
    </row>
    <row r="45" spans="2:11" ht="30" customHeight="1" outlineLevel="1">
      <c r="B45" s="218" t="s">
        <v>543</v>
      </c>
      <c r="C45" s="945">
        <f>個票ｰ2004!S152</f>
        <v>0</v>
      </c>
      <c r="D45" s="946"/>
      <c r="E45" s="946"/>
      <c r="F45" s="946"/>
      <c r="G45" s="946"/>
      <c r="H45" s="946"/>
      <c r="I45" s="946"/>
      <c r="J45" s="947"/>
    </row>
    <row r="46" spans="2:11" ht="30" customHeight="1" outlineLevel="1">
      <c r="B46" s="219" t="s">
        <v>544</v>
      </c>
      <c r="C46" s="929"/>
      <c r="D46" s="929"/>
      <c r="E46" s="929"/>
      <c r="F46" s="929"/>
      <c r="G46" s="929"/>
      <c r="H46" s="930"/>
      <c r="I46" s="930"/>
      <c r="J46" s="931"/>
    </row>
    <row r="47" spans="2:11" ht="14.25" customHeight="1" outlineLevel="1">
      <c r="B47" s="948" t="s">
        <v>557</v>
      </c>
      <c r="C47" s="911" t="s">
        <v>546</v>
      </c>
      <c r="D47" s="911"/>
      <c r="E47" s="911"/>
      <c r="F47" s="911" t="s">
        <v>547</v>
      </c>
      <c r="G47" s="911"/>
      <c r="H47" s="912"/>
      <c r="I47" s="912"/>
      <c r="J47" s="913"/>
    </row>
    <row r="48" spans="2:11" ht="34.5" customHeight="1" outlineLevel="1">
      <c r="B48" s="948"/>
      <c r="C48" s="74"/>
      <c r="D48" s="201" t="s">
        <v>310</v>
      </c>
      <c r="E48" s="74"/>
      <c r="F48" s="914"/>
      <c r="G48" s="914"/>
      <c r="H48" s="915"/>
      <c r="I48" s="915"/>
      <c r="J48" s="916"/>
    </row>
    <row r="49" spans="1:26" ht="34.5" customHeight="1" outlineLevel="1">
      <c r="B49" s="948"/>
      <c r="C49" s="74"/>
      <c r="D49" s="93" t="s">
        <v>310</v>
      </c>
      <c r="E49" s="74"/>
      <c r="F49" s="903"/>
      <c r="G49" s="903"/>
      <c r="H49" s="904"/>
      <c r="I49" s="904"/>
      <c r="J49" s="905"/>
    </row>
    <row r="50" spans="1:26" ht="34.5" customHeight="1" outlineLevel="1">
      <c r="B50" s="948"/>
      <c r="C50" s="74"/>
      <c r="D50" s="93" t="s">
        <v>310</v>
      </c>
      <c r="E50" s="74"/>
      <c r="F50" s="903"/>
      <c r="G50" s="903"/>
      <c r="H50" s="904"/>
      <c r="I50" s="904"/>
      <c r="J50" s="905"/>
    </row>
    <row r="51" spans="1:26" ht="34.5" customHeight="1" outlineLevel="1">
      <c r="B51" s="948"/>
      <c r="C51" s="74"/>
      <c r="D51" s="93" t="s">
        <v>310</v>
      </c>
      <c r="E51" s="74"/>
      <c r="F51" s="903"/>
      <c r="G51" s="903"/>
      <c r="H51" s="904"/>
      <c r="I51" s="904"/>
      <c r="J51" s="905"/>
    </row>
    <row r="52" spans="1:26" ht="34.5" customHeight="1" outlineLevel="1">
      <c r="B52" s="948"/>
      <c r="C52" s="74"/>
      <c r="D52" s="94" t="s">
        <v>310</v>
      </c>
      <c r="E52" s="74"/>
      <c r="F52" s="941"/>
      <c r="G52" s="942"/>
      <c r="H52" s="943"/>
      <c r="I52" s="943"/>
      <c r="J52" s="944"/>
    </row>
    <row r="53" spans="1:26" ht="15" customHeight="1" outlineLevel="1">
      <c r="B53" s="909" t="s">
        <v>548</v>
      </c>
      <c r="C53" s="911" t="s">
        <v>546</v>
      </c>
      <c r="D53" s="911"/>
      <c r="E53" s="911"/>
      <c r="F53" s="911" t="s">
        <v>549</v>
      </c>
      <c r="G53" s="911"/>
      <c r="H53" s="912"/>
      <c r="I53" s="912"/>
      <c r="J53" s="913"/>
    </row>
    <row r="54" spans="1:26" ht="31.5" customHeight="1" outlineLevel="1">
      <c r="B54" s="889"/>
      <c r="C54" s="75"/>
      <c r="D54" s="95" t="s">
        <v>550</v>
      </c>
      <c r="E54" s="76"/>
      <c r="F54" s="914"/>
      <c r="G54" s="914"/>
      <c r="H54" s="915"/>
      <c r="I54" s="915"/>
      <c r="J54" s="916"/>
    </row>
    <row r="55" spans="1:26" ht="31.5" customHeight="1" outlineLevel="1">
      <c r="B55" s="889"/>
      <c r="C55" s="77"/>
      <c r="D55" s="96" t="s">
        <v>550</v>
      </c>
      <c r="E55" s="78"/>
      <c r="F55" s="903"/>
      <c r="G55" s="903"/>
      <c r="H55" s="904"/>
      <c r="I55" s="904"/>
      <c r="J55" s="905"/>
    </row>
    <row r="56" spans="1:26" ht="31.5" customHeight="1" outlineLevel="1">
      <c r="B56" s="889"/>
      <c r="C56" s="77"/>
      <c r="D56" s="96" t="s">
        <v>550</v>
      </c>
      <c r="E56" s="78"/>
      <c r="F56" s="903"/>
      <c r="G56" s="903"/>
      <c r="H56" s="904"/>
      <c r="I56" s="904"/>
      <c r="J56" s="905"/>
    </row>
    <row r="57" spans="1:26" ht="31.5" customHeight="1" outlineLevel="1">
      <c r="B57" s="889"/>
      <c r="C57" s="77"/>
      <c r="D57" s="96" t="s">
        <v>550</v>
      </c>
      <c r="E57" s="78"/>
      <c r="F57" s="903"/>
      <c r="G57" s="903"/>
      <c r="H57" s="904"/>
      <c r="I57" s="904"/>
      <c r="J57" s="905"/>
    </row>
    <row r="58" spans="1:26" ht="31.5" customHeight="1" outlineLevel="1">
      <c r="B58" s="910"/>
      <c r="C58" s="79"/>
      <c r="D58" s="97" t="s">
        <v>550</v>
      </c>
      <c r="E58" s="80"/>
      <c r="F58" s="938"/>
      <c r="G58" s="938"/>
      <c r="H58" s="939"/>
      <c r="I58" s="939"/>
      <c r="J58" s="940"/>
    </row>
    <row r="59" spans="1:26" ht="15" customHeight="1" outlineLevel="1">
      <c r="B59" s="888" t="s">
        <v>551</v>
      </c>
      <c r="C59" s="891" t="s">
        <v>552</v>
      </c>
      <c r="D59" s="892"/>
      <c r="E59" s="893"/>
      <c r="F59" s="894" t="s">
        <v>553</v>
      </c>
      <c r="G59" s="895"/>
      <c r="H59" s="895"/>
      <c r="I59" s="895"/>
      <c r="J59" s="896"/>
    </row>
    <row r="60" spans="1:26" ht="30" customHeight="1" outlineLevel="1">
      <c r="B60" s="889"/>
      <c r="C60" s="77"/>
      <c r="D60" s="96" t="s">
        <v>550</v>
      </c>
      <c r="E60" s="74"/>
      <c r="F60" s="900"/>
      <c r="G60" s="900"/>
      <c r="H60" s="901"/>
      <c r="I60" s="901"/>
      <c r="J60" s="902"/>
    </row>
    <row r="61" spans="1:26" ht="30" customHeight="1" outlineLevel="1">
      <c r="B61" s="889"/>
      <c r="C61" s="77"/>
      <c r="D61" s="96" t="s">
        <v>550</v>
      </c>
      <c r="E61" s="74"/>
      <c r="F61" s="903"/>
      <c r="G61" s="903"/>
      <c r="H61" s="904"/>
      <c r="I61" s="904"/>
      <c r="J61" s="905"/>
    </row>
    <row r="62" spans="1:26" ht="30" customHeight="1" outlineLevel="1">
      <c r="B62" s="889"/>
      <c r="C62" s="77"/>
      <c r="D62" s="96" t="s">
        <v>550</v>
      </c>
      <c r="E62" s="74"/>
      <c r="F62" s="903"/>
      <c r="G62" s="903"/>
      <c r="H62" s="904"/>
      <c r="I62" s="904"/>
      <c r="J62" s="905"/>
    </row>
    <row r="63" spans="1:26" ht="30" customHeight="1" outlineLevel="1" thickBot="1">
      <c r="B63" s="890"/>
      <c r="C63" s="81"/>
      <c r="D63" s="98" t="s">
        <v>550</v>
      </c>
      <c r="E63" s="82"/>
      <c r="F63" s="906"/>
      <c r="G63" s="906"/>
      <c r="H63" s="907"/>
      <c r="I63" s="907"/>
      <c r="J63" s="908"/>
    </row>
    <row r="64" spans="1:26" s="90" customFormat="1" ht="18.75" customHeight="1" outlineLevel="1" thickBot="1">
      <c r="A64" s="86"/>
      <c r="B64" s="99"/>
      <c r="C64" s="86"/>
      <c r="D64" s="86"/>
      <c r="E64" s="86"/>
      <c r="F64" s="86"/>
      <c r="G64" s="87"/>
      <c r="H64" s="87"/>
      <c r="I64" s="87"/>
      <c r="J64" s="87"/>
      <c r="K64" s="87"/>
      <c r="L64" s="87"/>
      <c r="M64" s="88"/>
      <c r="N64" s="968"/>
      <c r="O64" s="968"/>
      <c r="P64" s="968"/>
      <c r="Q64" s="968"/>
      <c r="R64" s="89"/>
      <c r="V64" s="88"/>
      <c r="W64" s="88"/>
      <c r="X64" s="88"/>
      <c r="Y64" s="88"/>
      <c r="Z64" s="89"/>
    </row>
    <row r="65" spans="1:18" ht="18.75" customHeight="1" outlineLevel="1">
      <c r="B65" s="972" t="s">
        <v>554</v>
      </c>
      <c r="C65" s="974"/>
      <c r="D65" s="975"/>
      <c r="E65" s="975"/>
      <c r="F65" s="975"/>
      <c r="G65" s="975"/>
      <c r="H65" s="975"/>
      <c r="I65" s="975"/>
      <c r="J65" s="976"/>
    </row>
    <row r="66" spans="1:18" ht="18.75" customHeight="1" outlineLevel="1">
      <c r="B66" s="918"/>
      <c r="C66" s="923"/>
      <c r="D66" s="924"/>
      <c r="E66" s="924"/>
      <c r="F66" s="924"/>
      <c r="G66" s="924"/>
      <c r="H66" s="924"/>
      <c r="I66" s="924"/>
      <c r="J66" s="925"/>
    </row>
    <row r="67" spans="1:18" ht="18.75" customHeight="1" outlineLevel="1">
      <c r="B67" s="973"/>
      <c r="C67" s="977"/>
      <c r="D67" s="978"/>
      <c r="E67" s="978"/>
      <c r="F67" s="978"/>
      <c r="G67" s="978"/>
      <c r="H67" s="978"/>
      <c r="I67" s="978"/>
      <c r="J67" s="979"/>
    </row>
    <row r="68" spans="1:18" ht="18.75" customHeight="1" outlineLevel="1">
      <c r="B68" s="917" t="s">
        <v>555</v>
      </c>
      <c r="C68" s="920"/>
      <c r="D68" s="921"/>
      <c r="E68" s="921"/>
      <c r="F68" s="921"/>
      <c r="G68" s="921"/>
      <c r="H68" s="921"/>
      <c r="I68" s="921"/>
      <c r="J68" s="922"/>
    </row>
    <row r="69" spans="1:18" ht="18.75" customHeight="1" outlineLevel="1">
      <c r="B69" s="918"/>
      <c r="C69" s="923"/>
      <c r="D69" s="924"/>
      <c r="E69" s="924"/>
      <c r="F69" s="924"/>
      <c r="G69" s="924"/>
      <c r="H69" s="924"/>
      <c r="I69" s="924"/>
      <c r="J69" s="925"/>
    </row>
    <row r="70" spans="1:18" ht="18.75" customHeight="1" outlineLevel="1" thickBot="1">
      <c r="B70" s="919"/>
      <c r="C70" s="926"/>
      <c r="D70" s="927"/>
      <c r="E70" s="927"/>
      <c r="F70" s="927"/>
      <c r="G70" s="927"/>
      <c r="H70" s="927"/>
      <c r="I70" s="927"/>
      <c r="J70" s="928"/>
    </row>
    <row r="71" spans="1:18" ht="18.75" customHeight="1" outlineLevel="1" thickBot="1">
      <c r="B71" s="100"/>
      <c r="C71" s="101"/>
      <c r="D71" s="101"/>
      <c r="E71" s="101"/>
      <c r="F71" s="101"/>
      <c r="G71" s="101"/>
      <c r="H71" s="101"/>
      <c r="I71" s="101"/>
      <c r="J71" s="101"/>
    </row>
    <row r="72" spans="1:18" ht="18.75" customHeight="1" outlineLevel="1">
      <c r="B72" s="102" t="s">
        <v>556</v>
      </c>
      <c r="C72" s="103"/>
      <c r="D72" s="103"/>
      <c r="E72" s="103"/>
      <c r="F72" s="104"/>
      <c r="G72" s="104"/>
      <c r="H72" s="104"/>
      <c r="I72" s="104"/>
      <c r="J72" s="105"/>
    </row>
    <row r="73" spans="1:18" ht="18.75" customHeight="1" outlineLevel="1">
      <c r="B73" s="876"/>
      <c r="C73" s="877"/>
      <c r="D73" s="877"/>
      <c r="E73" s="877"/>
      <c r="F73" s="877"/>
      <c r="G73" s="877"/>
      <c r="H73" s="877"/>
      <c r="I73" s="877"/>
      <c r="J73" s="878"/>
    </row>
    <row r="74" spans="1:18" ht="12" customHeight="1" outlineLevel="1" thickBot="1">
      <c r="B74" s="217"/>
      <c r="C74" s="106"/>
      <c r="D74" s="106"/>
      <c r="E74" s="106"/>
      <c r="F74" s="106"/>
      <c r="G74" s="106"/>
      <c r="H74" s="106"/>
      <c r="I74" s="106"/>
      <c r="J74" s="107"/>
    </row>
    <row r="75" spans="1:18" ht="17.25" customHeight="1"/>
    <row r="76" spans="1:18" ht="17.25" customHeight="1"/>
    <row r="77" spans="1:18" ht="15" customHeight="1">
      <c r="B77" s="85" t="s">
        <v>558</v>
      </c>
    </row>
    <row r="78" spans="1:18" ht="6.6" customHeight="1"/>
    <row r="79" spans="1:18">
      <c r="B79" s="88" t="s">
        <v>559</v>
      </c>
      <c r="C79" s="110"/>
    </row>
    <row r="80" spans="1:18" s="2" customFormat="1" ht="14.25" customHeight="1" thickBot="1">
      <c r="A80" s="111" t="s">
        <v>560</v>
      </c>
      <c r="B80" s="983"/>
      <c r="C80" s="983"/>
      <c r="D80" s="983"/>
      <c r="E80" s="983"/>
      <c r="F80" s="983"/>
      <c r="G80" s="983"/>
      <c r="H80" s="983"/>
      <c r="I80" s="983"/>
      <c r="J80" s="983"/>
      <c r="K80" s="983"/>
      <c r="L80" s="983"/>
      <c r="M80" s="983"/>
      <c r="N80" s="983"/>
      <c r="O80" s="983"/>
      <c r="P80" s="983"/>
      <c r="Q80" s="983"/>
      <c r="R80" s="983"/>
    </row>
    <row r="81" spans="2:10" ht="33.75" customHeight="1">
      <c r="B81" s="91" t="s">
        <v>539</v>
      </c>
      <c r="C81" s="955">
        <f>個票ｰ2004!B155</f>
        <v>0</v>
      </c>
      <c r="D81" s="956"/>
      <c r="E81" s="956"/>
      <c r="F81" s="957"/>
      <c r="G81" s="92" t="s">
        <v>540</v>
      </c>
      <c r="H81" s="963">
        <v>11</v>
      </c>
      <c r="I81" s="964"/>
      <c r="J81" s="965"/>
    </row>
    <row r="82" spans="2:10" ht="30" customHeight="1" outlineLevel="1">
      <c r="B82" s="221" t="s">
        <v>541</v>
      </c>
      <c r="C82" s="885">
        <f>個票ｰ2004!U155</f>
        <v>0</v>
      </c>
      <c r="D82" s="886"/>
      <c r="E82" s="886"/>
      <c r="F82" s="886"/>
      <c r="G82" s="886"/>
      <c r="H82" s="886"/>
      <c r="I82" s="886"/>
      <c r="J82" s="887"/>
    </row>
    <row r="83" spans="2:10" ht="30" customHeight="1" outlineLevel="1">
      <c r="B83" s="218" t="s">
        <v>543</v>
      </c>
      <c r="C83" s="945">
        <f>個票ｰ2004!S155</f>
        <v>0</v>
      </c>
      <c r="D83" s="946"/>
      <c r="E83" s="946"/>
      <c r="F83" s="946"/>
      <c r="G83" s="946"/>
      <c r="H83" s="946"/>
      <c r="I83" s="946"/>
      <c r="J83" s="947"/>
    </row>
    <row r="84" spans="2:10" ht="30" customHeight="1" outlineLevel="1">
      <c r="B84" s="219" t="s">
        <v>544</v>
      </c>
      <c r="C84" s="929"/>
      <c r="D84" s="929"/>
      <c r="E84" s="929"/>
      <c r="F84" s="929"/>
      <c r="G84" s="929"/>
      <c r="H84" s="930"/>
      <c r="I84" s="930"/>
      <c r="J84" s="931"/>
    </row>
    <row r="85" spans="2:10" ht="14.25" customHeight="1" outlineLevel="1">
      <c r="B85" s="948" t="s">
        <v>557</v>
      </c>
      <c r="C85" s="911" t="s">
        <v>546</v>
      </c>
      <c r="D85" s="911"/>
      <c r="E85" s="911"/>
      <c r="F85" s="911" t="s">
        <v>547</v>
      </c>
      <c r="G85" s="911"/>
      <c r="H85" s="912"/>
      <c r="I85" s="912"/>
      <c r="J85" s="913"/>
    </row>
    <row r="86" spans="2:10" ht="34.5" customHeight="1" outlineLevel="1">
      <c r="B86" s="948"/>
      <c r="C86" s="74"/>
      <c r="D86" s="201" t="s">
        <v>310</v>
      </c>
      <c r="E86" s="74"/>
      <c r="F86" s="914"/>
      <c r="G86" s="914"/>
      <c r="H86" s="915"/>
      <c r="I86" s="915"/>
      <c r="J86" s="916"/>
    </row>
    <row r="87" spans="2:10" ht="34.5" customHeight="1" outlineLevel="1">
      <c r="B87" s="948"/>
      <c r="C87" s="74"/>
      <c r="D87" s="93" t="s">
        <v>310</v>
      </c>
      <c r="E87" s="74"/>
      <c r="F87" s="903"/>
      <c r="G87" s="903"/>
      <c r="H87" s="904"/>
      <c r="I87" s="904"/>
      <c r="J87" s="905"/>
    </row>
    <row r="88" spans="2:10" ht="34.5" customHeight="1" outlineLevel="1">
      <c r="B88" s="948"/>
      <c r="C88" s="74"/>
      <c r="D88" s="93" t="s">
        <v>310</v>
      </c>
      <c r="E88" s="74"/>
      <c r="F88" s="903"/>
      <c r="G88" s="903"/>
      <c r="H88" s="904"/>
      <c r="I88" s="904"/>
      <c r="J88" s="905"/>
    </row>
    <row r="89" spans="2:10" ht="34.5" customHeight="1" outlineLevel="1">
      <c r="B89" s="948"/>
      <c r="C89" s="74"/>
      <c r="D89" s="93" t="s">
        <v>310</v>
      </c>
      <c r="E89" s="74"/>
      <c r="F89" s="903"/>
      <c r="G89" s="903"/>
      <c r="H89" s="904"/>
      <c r="I89" s="904"/>
      <c r="J89" s="905"/>
    </row>
    <row r="90" spans="2:10" ht="34.5" customHeight="1" outlineLevel="1">
      <c r="B90" s="948"/>
      <c r="C90" s="74"/>
      <c r="D90" s="94" t="s">
        <v>310</v>
      </c>
      <c r="E90" s="74"/>
      <c r="F90" s="941"/>
      <c r="G90" s="942"/>
      <c r="H90" s="943"/>
      <c r="I90" s="943"/>
      <c r="J90" s="944"/>
    </row>
    <row r="91" spans="2:10" ht="15" customHeight="1" outlineLevel="1">
      <c r="B91" s="909" t="s">
        <v>548</v>
      </c>
      <c r="C91" s="911" t="s">
        <v>546</v>
      </c>
      <c r="D91" s="911"/>
      <c r="E91" s="911"/>
      <c r="F91" s="911" t="s">
        <v>549</v>
      </c>
      <c r="G91" s="911"/>
      <c r="H91" s="912"/>
      <c r="I91" s="912"/>
      <c r="J91" s="913"/>
    </row>
    <row r="92" spans="2:10" ht="31.5" customHeight="1" outlineLevel="1">
      <c r="B92" s="889"/>
      <c r="C92" s="75"/>
      <c r="D92" s="95" t="s">
        <v>550</v>
      </c>
      <c r="E92" s="76"/>
      <c r="F92" s="914"/>
      <c r="G92" s="914"/>
      <c r="H92" s="915"/>
      <c r="I92" s="915"/>
      <c r="J92" s="916"/>
    </row>
    <row r="93" spans="2:10" ht="31.5" customHeight="1" outlineLevel="1">
      <c r="B93" s="889"/>
      <c r="C93" s="77"/>
      <c r="D93" s="96" t="s">
        <v>550</v>
      </c>
      <c r="E93" s="78"/>
      <c r="F93" s="903"/>
      <c r="G93" s="903"/>
      <c r="H93" s="904"/>
      <c r="I93" s="904"/>
      <c r="J93" s="905"/>
    </row>
    <row r="94" spans="2:10" ht="31.5" customHeight="1" outlineLevel="1">
      <c r="B94" s="889"/>
      <c r="C94" s="77"/>
      <c r="D94" s="96" t="s">
        <v>550</v>
      </c>
      <c r="E94" s="78"/>
      <c r="F94" s="903"/>
      <c r="G94" s="903"/>
      <c r="H94" s="904"/>
      <c r="I94" s="904"/>
      <c r="J94" s="905"/>
    </row>
    <row r="95" spans="2:10" ht="31.5" customHeight="1" outlineLevel="1">
      <c r="B95" s="889"/>
      <c r="C95" s="77"/>
      <c r="D95" s="96" t="s">
        <v>550</v>
      </c>
      <c r="E95" s="78"/>
      <c r="F95" s="903"/>
      <c r="G95" s="903"/>
      <c r="H95" s="904"/>
      <c r="I95" s="904"/>
      <c r="J95" s="905"/>
    </row>
    <row r="96" spans="2:10" ht="31.5" customHeight="1" outlineLevel="1">
      <c r="B96" s="910"/>
      <c r="C96" s="79"/>
      <c r="D96" s="97" t="s">
        <v>550</v>
      </c>
      <c r="E96" s="80"/>
      <c r="F96" s="938"/>
      <c r="G96" s="938"/>
      <c r="H96" s="939"/>
      <c r="I96" s="939"/>
      <c r="J96" s="940"/>
    </row>
    <row r="97" spans="1:26" ht="15" customHeight="1" outlineLevel="1">
      <c r="B97" s="888" t="s">
        <v>551</v>
      </c>
      <c r="C97" s="891" t="s">
        <v>552</v>
      </c>
      <c r="D97" s="892"/>
      <c r="E97" s="893"/>
      <c r="F97" s="894" t="s">
        <v>553</v>
      </c>
      <c r="G97" s="895"/>
      <c r="H97" s="895"/>
      <c r="I97" s="895"/>
      <c r="J97" s="896"/>
    </row>
    <row r="98" spans="1:26" ht="30" customHeight="1" outlineLevel="1">
      <c r="B98" s="889"/>
      <c r="C98" s="77"/>
      <c r="D98" s="96" t="s">
        <v>550</v>
      </c>
      <c r="E98" s="74"/>
      <c r="F98" s="900"/>
      <c r="G98" s="900"/>
      <c r="H98" s="901"/>
      <c r="I98" s="901"/>
      <c r="J98" s="902"/>
    </row>
    <row r="99" spans="1:26" ht="30" customHeight="1" outlineLevel="1">
      <c r="B99" s="889"/>
      <c r="C99" s="77"/>
      <c r="D99" s="96" t="s">
        <v>550</v>
      </c>
      <c r="E99" s="74"/>
      <c r="F99" s="903"/>
      <c r="G99" s="903"/>
      <c r="H99" s="904"/>
      <c r="I99" s="904"/>
      <c r="J99" s="905"/>
    </row>
    <row r="100" spans="1:26" ht="30" customHeight="1" outlineLevel="1">
      <c r="B100" s="889"/>
      <c r="C100" s="77"/>
      <c r="D100" s="96" t="s">
        <v>550</v>
      </c>
      <c r="E100" s="74"/>
      <c r="F100" s="903"/>
      <c r="G100" s="903"/>
      <c r="H100" s="904"/>
      <c r="I100" s="904"/>
      <c r="J100" s="905"/>
    </row>
    <row r="101" spans="1:26" ht="30" customHeight="1" outlineLevel="1" thickBot="1">
      <c r="B101" s="890"/>
      <c r="C101" s="81"/>
      <c r="D101" s="98" t="s">
        <v>550</v>
      </c>
      <c r="E101" s="82"/>
      <c r="F101" s="906"/>
      <c r="G101" s="906"/>
      <c r="H101" s="907"/>
      <c r="I101" s="907"/>
      <c r="J101" s="908"/>
    </row>
    <row r="102" spans="1:26" s="90" customFormat="1" ht="18.75" customHeight="1" outlineLevel="1" thickBot="1">
      <c r="A102" s="86"/>
      <c r="B102" s="99"/>
      <c r="C102" s="86"/>
      <c r="D102" s="86"/>
      <c r="E102" s="86"/>
      <c r="F102" s="86"/>
      <c r="G102" s="87"/>
      <c r="H102" s="87"/>
      <c r="I102" s="87"/>
      <c r="J102" s="87"/>
      <c r="K102" s="87"/>
      <c r="L102" s="87"/>
      <c r="M102" s="88"/>
      <c r="N102" s="968"/>
      <c r="O102" s="968"/>
      <c r="P102" s="968"/>
      <c r="Q102" s="968"/>
      <c r="R102" s="89"/>
      <c r="V102" s="88"/>
      <c r="W102" s="88"/>
      <c r="X102" s="88"/>
      <c r="Y102" s="88"/>
      <c r="Z102" s="89"/>
    </row>
    <row r="103" spans="1:26" ht="18.75" customHeight="1" outlineLevel="1">
      <c r="B103" s="972" t="s">
        <v>554</v>
      </c>
      <c r="C103" s="974"/>
      <c r="D103" s="975"/>
      <c r="E103" s="975"/>
      <c r="F103" s="975"/>
      <c r="G103" s="975"/>
      <c r="H103" s="975"/>
      <c r="I103" s="975"/>
      <c r="J103" s="976"/>
    </row>
    <row r="104" spans="1:26" ht="18.75" customHeight="1" outlineLevel="1">
      <c r="B104" s="918"/>
      <c r="C104" s="923"/>
      <c r="D104" s="924"/>
      <c r="E104" s="924"/>
      <c r="F104" s="924"/>
      <c r="G104" s="924"/>
      <c r="H104" s="924"/>
      <c r="I104" s="924"/>
      <c r="J104" s="925"/>
    </row>
    <row r="105" spans="1:26" ht="18.75" customHeight="1" outlineLevel="1">
      <c r="B105" s="973"/>
      <c r="C105" s="977"/>
      <c r="D105" s="978"/>
      <c r="E105" s="978"/>
      <c r="F105" s="978"/>
      <c r="G105" s="978"/>
      <c r="H105" s="978"/>
      <c r="I105" s="978"/>
      <c r="J105" s="979"/>
    </row>
    <row r="106" spans="1:26" ht="18.75" customHeight="1" outlineLevel="1">
      <c r="B106" s="917" t="s">
        <v>555</v>
      </c>
      <c r="C106" s="920"/>
      <c r="D106" s="921"/>
      <c r="E106" s="921"/>
      <c r="F106" s="921"/>
      <c r="G106" s="921"/>
      <c r="H106" s="921"/>
      <c r="I106" s="921"/>
      <c r="J106" s="922"/>
    </row>
    <row r="107" spans="1:26" ht="18.75" customHeight="1" outlineLevel="1">
      <c r="B107" s="918"/>
      <c r="C107" s="923"/>
      <c r="D107" s="924"/>
      <c r="E107" s="924"/>
      <c r="F107" s="924"/>
      <c r="G107" s="924"/>
      <c r="H107" s="924"/>
      <c r="I107" s="924"/>
      <c r="J107" s="925"/>
    </row>
    <row r="108" spans="1:26" ht="18.75" customHeight="1" outlineLevel="1" thickBot="1">
      <c r="B108" s="919"/>
      <c r="C108" s="926"/>
      <c r="D108" s="927"/>
      <c r="E108" s="927"/>
      <c r="F108" s="927"/>
      <c r="G108" s="927"/>
      <c r="H108" s="927"/>
      <c r="I108" s="927"/>
      <c r="J108" s="928"/>
    </row>
    <row r="109" spans="1:26" ht="18.75" customHeight="1" outlineLevel="1" thickBot="1">
      <c r="B109" s="100"/>
      <c r="C109" s="101"/>
      <c r="D109" s="101"/>
      <c r="E109" s="101"/>
      <c r="F109" s="101"/>
      <c r="G109" s="101"/>
      <c r="H109" s="101"/>
      <c r="I109" s="101"/>
      <c r="J109" s="101"/>
    </row>
    <row r="110" spans="1:26" ht="18.75" customHeight="1" outlineLevel="1">
      <c r="B110" s="102" t="s">
        <v>556</v>
      </c>
      <c r="C110" s="103"/>
      <c r="D110" s="103"/>
      <c r="E110" s="103"/>
      <c r="F110" s="104"/>
      <c r="G110" s="104"/>
      <c r="H110" s="104"/>
      <c r="I110" s="104"/>
      <c r="J110" s="105"/>
    </row>
    <row r="111" spans="1:26" ht="18.75" customHeight="1" outlineLevel="1">
      <c r="B111" s="876"/>
      <c r="C111" s="877"/>
      <c r="D111" s="877"/>
      <c r="E111" s="877"/>
      <c r="F111" s="877"/>
      <c r="G111" s="877"/>
      <c r="H111" s="877"/>
      <c r="I111" s="877"/>
      <c r="J111" s="878"/>
    </row>
    <row r="112" spans="1:26" ht="12" customHeight="1" outlineLevel="1" thickBot="1">
      <c r="B112" s="217"/>
      <c r="C112" s="106"/>
      <c r="D112" s="106"/>
      <c r="E112" s="106"/>
      <c r="F112" s="106"/>
      <c r="G112" s="106"/>
      <c r="H112" s="106"/>
      <c r="I112" s="106"/>
      <c r="J112" s="107"/>
    </row>
    <row r="115" spans="2:11" ht="17.25" customHeight="1">
      <c r="B115" s="202"/>
      <c r="C115" s="202"/>
      <c r="D115" s="202"/>
      <c r="E115" s="202"/>
      <c r="F115" s="202"/>
      <c r="G115" s="202"/>
      <c r="H115" s="202"/>
      <c r="I115" s="202"/>
      <c r="J115" s="202"/>
      <c r="K115" s="202"/>
    </row>
    <row r="116" spans="2:11" ht="33.75" customHeight="1">
      <c r="B116" s="108" t="s">
        <v>539</v>
      </c>
      <c r="C116" s="882">
        <f>個票ｰ2004!B156</f>
        <v>0</v>
      </c>
      <c r="D116" s="883"/>
      <c r="E116" s="883"/>
      <c r="F116" s="884"/>
      <c r="G116" s="109" t="s">
        <v>540</v>
      </c>
      <c r="H116" s="879">
        <v>12</v>
      </c>
      <c r="I116" s="880"/>
      <c r="J116" s="881"/>
    </row>
    <row r="117" spans="2:11" ht="30" customHeight="1" outlineLevel="1">
      <c r="B117" s="221" t="s">
        <v>541</v>
      </c>
      <c r="C117" s="885">
        <f>個票ｰ2004!U156</f>
        <v>0</v>
      </c>
      <c r="D117" s="886"/>
      <c r="E117" s="886"/>
      <c r="F117" s="886"/>
      <c r="G117" s="886"/>
      <c r="H117" s="886"/>
      <c r="I117" s="886"/>
      <c r="J117" s="887"/>
    </row>
    <row r="118" spans="2:11" ht="30" customHeight="1" outlineLevel="1">
      <c r="B118" s="218" t="s">
        <v>543</v>
      </c>
      <c r="C118" s="945">
        <f>個票ｰ2004!S156</f>
        <v>0</v>
      </c>
      <c r="D118" s="946"/>
      <c r="E118" s="946"/>
      <c r="F118" s="946"/>
      <c r="G118" s="946"/>
      <c r="H118" s="946"/>
      <c r="I118" s="946"/>
      <c r="J118" s="947"/>
    </row>
    <row r="119" spans="2:11" ht="30" customHeight="1" outlineLevel="1">
      <c r="B119" s="219" t="s">
        <v>544</v>
      </c>
      <c r="C119" s="929"/>
      <c r="D119" s="929"/>
      <c r="E119" s="929"/>
      <c r="F119" s="929"/>
      <c r="G119" s="929"/>
      <c r="H119" s="930"/>
      <c r="I119" s="930"/>
      <c r="J119" s="931"/>
    </row>
    <row r="120" spans="2:11" ht="14.25" customHeight="1" outlineLevel="1">
      <c r="B120" s="948" t="s">
        <v>557</v>
      </c>
      <c r="C120" s="911" t="s">
        <v>546</v>
      </c>
      <c r="D120" s="911"/>
      <c r="E120" s="911"/>
      <c r="F120" s="911" t="s">
        <v>547</v>
      </c>
      <c r="G120" s="911"/>
      <c r="H120" s="912"/>
      <c r="I120" s="912"/>
      <c r="J120" s="913"/>
    </row>
    <row r="121" spans="2:11" ht="34.5" customHeight="1" outlineLevel="1">
      <c r="B121" s="948"/>
      <c r="C121" s="74"/>
      <c r="D121" s="201" t="s">
        <v>310</v>
      </c>
      <c r="E121" s="74"/>
      <c r="F121" s="914"/>
      <c r="G121" s="914"/>
      <c r="H121" s="915"/>
      <c r="I121" s="915"/>
      <c r="J121" s="916"/>
    </row>
    <row r="122" spans="2:11" ht="34.5" customHeight="1" outlineLevel="1">
      <c r="B122" s="948"/>
      <c r="C122" s="74"/>
      <c r="D122" s="93" t="s">
        <v>310</v>
      </c>
      <c r="E122" s="74"/>
      <c r="F122" s="903"/>
      <c r="G122" s="903"/>
      <c r="H122" s="904"/>
      <c r="I122" s="904"/>
      <c r="J122" s="905"/>
    </row>
    <row r="123" spans="2:11" ht="34.5" customHeight="1" outlineLevel="1">
      <c r="B123" s="948"/>
      <c r="C123" s="74"/>
      <c r="D123" s="93" t="s">
        <v>310</v>
      </c>
      <c r="E123" s="74"/>
      <c r="F123" s="903"/>
      <c r="G123" s="903"/>
      <c r="H123" s="904"/>
      <c r="I123" s="904"/>
      <c r="J123" s="905"/>
    </row>
    <row r="124" spans="2:11" ht="34.5" customHeight="1" outlineLevel="1">
      <c r="B124" s="948"/>
      <c r="C124" s="74"/>
      <c r="D124" s="93" t="s">
        <v>310</v>
      </c>
      <c r="E124" s="74"/>
      <c r="F124" s="903"/>
      <c r="G124" s="903"/>
      <c r="H124" s="904"/>
      <c r="I124" s="904"/>
      <c r="J124" s="905"/>
    </row>
    <row r="125" spans="2:11" ht="34.5" customHeight="1" outlineLevel="1">
      <c r="B125" s="948"/>
      <c r="C125" s="74"/>
      <c r="D125" s="94" t="s">
        <v>310</v>
      </c>
      <c r="E125" s="74"/>
      <c r="F125" s="941"/>
      <c r="G125" s="942"/>
      <c r="H125" s="943"/>
      <c r="I125" s="943"/>
      <c r="J125" s="944"/>
    </row>
    <row r="126" spans="2:11" ht="15" customHeight="1" outlineLevel="1">
      <c r="B126" s="909" t="s">
        <v>548</v>
      </c>
      <c r="C126" s="984" t="s">
        <v>546</v>
      </c>
      <c r="D126" s="984"/>
      <c r="E126" s="984"/>
      <c r="F126" s="984" t="s">
        <v>549</v>
      </c>
      <c r="G126" s="984"/>
      <c r="H126" s="985"/>
      <c r="I126" s="985"/>
      <c r="J126" s="986"/>
    </row>
    <row r="127" spans="2:11" ht="31.5" customHeight="1" outlineLevel="1">
      <c r="B127" s="889"/>
      <c r="C127" s="75"/>
      <c r="D127" s="95" t="s">
        <v>550</v>
      </c>
      <c r="E127" s="76"/>
      <c r="F127" s="914"/>
      <c r="G127" s="914"/>
      <c r="H127" s="915"/>
      <c r="I127" s="915"/>
      <c r="J127" s="916"/>
    </row>
    <row r="128" spans="2:11" ht="31.5" customHeight="1" outlineLevel="1">
      <c r="B128" s="889"/>
      <c r="C128" s="77"/>
      <c r="D128" s="96" t="s">
        <v>550</v>
      </c>
      <c r="E128" s="78"/>
      <c r="F128" s="903"/>
      <c r="G128" s="903"/>
      <c r="H128" s="904"/>
      <c r="I128" s="904"/>
      <c r="J128" s="905"/>
    </row>
    <row r="129" spans="1:26" ht="31.5" customHeight="1" outlineLevel="1">
      <c r="B129" s="889"/>
      <c r="C129" s="77"/>
      <c r="D129" s="96" t="s">
        <v>550</v>
      </c>
      <c r="E129" s="78"/>
      <c r="F129" s="903"/>
      <c r="G129" s="903"/>
      <c r="H129" s="904"/>
      <c r="I129" s="904"/>
      <c r="J129" s="905"/>
    </row>
    <row r="130" spans="1:26" ht="31.5" customHeight="1" outlineLevel="1">
      <c r="B130" s="889"/>
      <c r="C130" s="77"/>
      <c r="D130" s="96" t="s">
        <v>550</v>
      </c>
      <c r="E130" s="78"/>
      <c r="F130" s="903"/>
      <c r="G130" s="903"/>
      <c r="H130" s="904"/>
      <c r="I130" s="904"/>
      <c r="J130" s="905"/>
    </row>
    <row r="131" spans="1:26" ht="31.5" customHeight="1" outlineLevel="1">
      <c r="B131" s="910"/>
      <c r="C131" s="79"/>
      <c r="D131" s="97" t="s">
        <v>550</v>
      </c>
      <c r="E131" s="80"/>
      <c r="F131" s="938"/>
      <c r="G131" s="938"/>
      <c r="H131" s="939"/>
      <c r="I131" s="939"/>
      <c r="J131" s="940"/>
    </row>
    <row r="132" spans="1:26" ht="15" customHeight="1" outlineLevel="1">
      <c r="B132" s="888" t="s">
        <v>551</v>
      </c>
      <c r="C132" s="891" t="s">
        <v>552</v>
      </c>
      <c r="D132" s="892"/>
      <c r="E132" s="893"/>
      <c r="F132" s="894" t="s">
        <v>553</v>
      </c>
      <c r="G132" s="895"/>
      <c r="H132" s="895"/>
      <c r="I132" s="895"/>
      <c r="J132" s="896"/>
    </row>
    <row r="133" spans="1:26" ht="30" customHeight="1" outlineLevel="1">
      <c r="B133" s="889"/>
      <c r="C133" s="77"/>
      <c r="D133" s="96" t="s">
        <v>550</v>
      </c>
      <c r="E133" s="74"/>
      <c r="F133" s="900"/>
      <c r="G133" s="900"/>
      <c r="H133" s="901"/>
      <c r="I133" s="901"/>
      <c r="J133" s="902"/>
    </row>
    <row r="134" spans="1:26" ht="30" customHeight="1" outlineLevel="1">
      <c r="B134" s="889"/>
      <c r="C134" s="77"/>
      <c r="D134" s="96" t="s">
        <v>550</v>
      </c>
      <c r="E134" s="74"/>
      <c r="F134" s="903"/>
      <c r="G134" s="903"/>
      <c r="H134" s="904"/>
      <c r="I134" s="904"/>
      <c r="J134" s="905"/>
    </row>
    <row r="135" spans="1:26" ht="30" customHeight="1" outlineLevel="1">
      <c r="B135" s="889"/>
      <c r="C135" s="77"/>
      <c r="D135" s="96" t="s">
        <v>550</v>
      </c>
      <c r="E135" s="74"/>
      <c r="F135" s="903"/>
      <c r="G135" s="903"/>
      <c r="H135" s="904"/>
      <c r="I135" s="904"/>
      <c r="J135" s="905"/>
    </row>
    <row r="136" spans="1:26" ht="30" customHeight="1" outlineLevel="1" thickBot="1">
      <c r="B136" s="890"/>
      <c r="C136" s="81"/>
      <c r="D136" s="98" t="s">
        <v>550</v>
      </c>
      <c r="E136" s="82"/>
      <c r="F136" s="906"/>
      <c r="G136" s="906"/>
      <c r="H136" s="907"/>
      <c r="I136" s="907"/>
      <c r="J136" s="908"/>
    </row>
    <row r="137" spans="1:26" s="90" customFormat="1" ht="18.75" customHeight="1" outlineLevel="1" thickBot="1">
      <c r="A137" s="86"/>
      <c r="B137" s="99"/>
      <c r="C137" s="86"/>
      <c r="D137" s="86"/>
      <c r="E137" s="86"/>
      <c r="F137" s="86"/>
      <c r="G137" s="87"/>
      <c r="H137" s="87"/>
      <c r="I137" s="87"/>
      <c r="J137" s="87"/>
      <c r="K137" s="87"/>
      <c r="L137" s="87"/>
      <c r="M137" s="88"/>
      <c r="N137" s="968"/>
      <c r="O137" s="968"/>
      <c r="P137" s="968"/>
      <c r="Q137" s="968"/>
      <c r="R137" s="89"/>
      <c r="V137" s="88"/>
      <c r="W137" s="88"/>
      <c r="X137" s="88"/>
      <c r="Y137" s="88"/>
      <c r="Z137" s="89"/>
    </row>
    <row r="138" spans="1:26" ht="18.75" customHeight="1" outlineLevel="1">
      <c r="B138" s="972" t="s">
        <v>554</v>
      </c>
      <c r="C138" s="974"/>
      <c r="D138" s="975"/>
      <c r="E138" s="975"/>
      <c r="F138" s="975"/>
      <c r="G138" s="975"/>
      <c r="H138" s="975"/>
      <c r="I138" s="975"/>
      <c r="J138" s="976"/>
    </row>
    <row r="139" spans="1:26" ht="18.75" customHeight="1" outlineLevel="1">
      <c r="B139" s="918"/>
      <c r="C139" s="923"/>
      <c r="D139" s="924"/>
      <c r="E139" s="924"/>
      <c r="F139" s="924"/>
      <c r="G139" s="924"/>
      <c r="H139" s="924"/>
      <c r="I139" s="924"/>
      <c r="J139" s="925"/>
    </row>
    <row r="140" spans="1:26" ht="18.75" customHeight="1" outlineLevel="1">
      <c r="B140" s="973"/>
      <c r="C140" s="977"/>
      <c r="D140" s="978"/>
      <c r="E140" s="978"/>
      <c r="F140" s="978"/>
      <c r="G140" s="978"/>
      <c r="H140" s="978"/>
      <c r="I140" s="978"/>
      <c r="J140" s="979"/>
    </row>
    <row r="141" spans="1:26" ht="18.75" customHeight="1" outlineLevel="1">
      <c r="B141" s="917" t="s">
        <v>555</v>
      </c>
      <c r="C141" s="920"/>
      <c r="D141" s="921"/>
      <c r="E141" s="921"/>
      <c r="F141" s="921"/>
      <c r="G141" s="921"/>
      <c r="H141" s="921"/>
      <c r="I141" s="921"/>
      <c r="J141" s="922"/>
    </row>
    <row r="142" spans="1:26" ht="18.75" customHeight="1" outlineLevel="1">
      <c r="B142" s="918"/>
      <c r="C142" s="923"/>
      <c r="D142" s="924"/>
      <c r="E142" s="924"/>
      <c r="F142" s="924"/>
      <c r="G142" s="924"/>
      <c r="H142" s="924"/>
      <c r="I142" s="924"/>
      <c r="J142" s="925"/>
    </row>
    <row r="143" spans="1:26" ht="18.75" customHeight="1" outlineLevel="1" thickBot="1">
      <c r="B143" s="919"/>
      <c r="C143" s="926"/>
      <c r="D143" s="927"/>
      <c r="E143" s="927"/>
      <c r="F143" s="927"/>
      <c r="G143" s="927"/>
      <c r="H143" s="927"/>
      <c r="I143" s="927"/>
      <c r="J143" s="928"/>
    </row>
    <row r="144" spans="1:26" ht="18.75" customHeight="1" outlineLevel="1" thickBot="1">
      <c r="B144" s="100"/>
      <c r="C144" s="101"/>
      <c r="D144" s="101"/>
      <c r="E144" s="101"/>
      <c r="F144" s="101"/>
      <c r="G144" s="101"/>
      <c r="H144" s="101"/>
      <c r="I144" s="101"/>
      <c r="J144" s="101"/>
    </row>
    <row r="145" spans="2:10" ht="18.75" customHeight="1" outlineLevel="1">
      <c r="B145" s="102" t="s">
        <v>556</v>
      </c>
      <c r="C145" s="103"/>
      <c r="D145" s="103"/>
      <c r="E145" s="103"/>
      <c r="F145" s="104"/>
      <c r="G145" s="104"/>
      <c r="H145" s="104"/>
      <c r="I145" s="104"/>
      <c r="J145" s="105"/>
    </row>
    <row r="146" spans="2:10" ht="18.75" customHeight="1" outlineLevel="1">
      <c r="B146" s="876"/>
      <c r="C146" s="877"/>
      <c r="D146" s="877"/>
      <c r="E146" s="877"/>
      <c r="F146" s="877"/>
      <c r="G146" s="877"/>
      <c r="H146" s="877"/>
      <c r="I146" s="877"/>
      <c r="J146" s="878"/>
    </row>
    <row r="147" spans="2:10" ht="12" customHeight="1" outlineLevel="1" thickBot="1">
      <c r="B147" s="217"/>
      <c r="C147" s="106"/>
      <c r="D147" s="106"/>
      <c r="E147" s="106"/>
      <c r="F147" s="106"/>
      <c r="G147" s="106"/>
      <c r="H147" s="106"/>
      <c r="I147" s="106"/>
      <c r="J147" s="107"/>
    </row>
    <row r="148" spans="2:10" ht="17.25" customHeight="1"/>
    <row r="150" spans="2:10" ht="33.75" customHeight="1">
      <c r="B150" s="108" t="s">
        <v>539</v>
      </c>
      <c r="C150" s="882">
        <f>個票ｰ2004!B157</f>
        <v>0</v>
      </c>
      <c r="D150" s="883"/>
      <c r="E150" s="883"/>
      <c r="F150" s="884"/>
      <c r="G150" s="109" t="s">
        <v>540</v>
      </c>
      <c r="H150" s="879">
        <v>13</v>
      </c>
      <c r="I150" s="880"/>
      <c r="J150" s="881"/>
    </row>
    <row r="151" spans="2:10" ht="30" customHeight="1" outlineLevel="1">
      <c r="B151" s="221" t="s">
        <v>541</v>
      </c>
      <c r="C151" s="990">
        <f>個票ｰ2004!U157</f>
        <v>0</v>
      </c>
      <c r="D151" s="991"/>
      <c r="E151" s="991"/>
      <c r="F151" s="991"/>
      <c r="G151" s="991"/>
      <c r="H151" s="991"/>
      <c r="I151" s="991"/>
      <c r="J151" s="992"/>
    </row>
    <row r="152" spans="2:10" ht="30" customHeight="1" outlineLevel="1">
      <c r="B152" s="218" t="s">
        <v>543</v>
      </c>
      <c r="C152" s="987">
        <f>個票ｰ2004!S157</f>
        <v>0</v>
      </c>
      <c r="D152" s="988"/>
      <c r="E152" s="988"/>
      <c r="F152" s="988"/>
      <c r="G152" s="988"/>
      <c r="H152" s="988"/>
      <c r="I152" s="988"/>
      <c r="J152" s="989"/>
    </row>
    <row r="153" spans="2:10" ht="30" customHeight="1" outlineLevel="1">
      <c r="B153" s="219" t="s">
        <v>544</v>
      </c>
      <c r="C153" s="929"/>
      <c r="D153" s="929"/>
      <c r="E153" s="929"/>
      <c r="F153" s="929"/>
      <c r="G153" s="929"/>
      <c r="H153" s="930"/>
      <c r="I153" s="930"/>
      <c r="J153" s="931"/>
    </row>
    <row r="154" spans="2:10" ht="14.25" customHeight="1" outlineLevel="1">
      <c r="B154" s="993" t="s">
        <v>561</v>
      </c>
      <c r="C154" s="911" t="s">
        <v>546</v>
      </c>
      <c r="D154" s="911"/>
      <c r="E154" s="911"/>
      <c r="F154" s="911" t="s">
        <v>547</v>
      </c>
      <c r="G154" s="911"/>
      <c r="H154" s="912"/>
      <c r="I154" s="912"/>
      <c r="J154" s="913"/>
    </row>
    <row r="155" spans="2:10" ht="34.5" customHeight="1" outlineLevel="1">
      <c r="B155" s="993"/>
      <c r="C155" s="74"/>
      <c r="D155" s="201" t="s">
        <v>310</v>
      </c>
      <c r="E155" s="74"/>
      <c r="F155" s="914"/>
      <c r="G155" s="914"/>
      <c r="H155" s="915"/>
      <c r="I155" s="915"/>
      <c r="J155" s="916"/>
    </row>
    <row r="156" spans="2:10" ht="34.5" customHeight="1" outlineLevel="1">
      <c r="B156" s="993"/>
      <c r="C156" s="74"/>
      <c r="D156" s="93" t="s">
        <v>310</v>
      </c>
      <c r="E156" s="74"/>
      <c r="F156" s="903"/>
      <c r="G156" s="903"/>
      <c r="H156" s="904"/>
      <c r="I156" s="904"/>
      <c r="J156" s="905"/>
    </row>
    <row r="157" spans="2:10" ht="34.5" customHeight="1" outlineLevel="1">
      <c r="B157" s="993"/>
      <c r="C157" s="74"/>
      <c r="D157" s="93" t="s">
        <v>310</v>
      </c>
      <c r="E157" s="74"/>
      <c r="F157" s="903"/>
      <c r="G157" s="903"/>
      <c r="H157" s="904"/>
      <c r="I157" s="904"/>
      <c r="J157" s="905"/>
    </row>
    <row r="158" spans="2:10" ht="34.5" customHeight="1" outlineLevel="1">
      <c r="B158" s="993"/>
      <c r="C158" s="74"/>
      <c r="D158" s="93" t="s">
        <v>310</v>
      </c>
      <c r="E158" s="74"/>
      <c r="F158" s="903"/>
      <c r="G158" s="903"/>
      <c r="H158" s="904"/>
      <c r="I158" s="904"/>
      <c r="J158" s="905"/>
    </row>
    <row r="159" spans="2:10" ht="34.5" customHeight="1" outlineLevel="1">
      <c r="B159" s="993"/>
      <c r="C159" s="74"/>
      <c r="D159" s="94" t="s">
        <v>310</v>
      </c>
      <c r="E159" s="74"/>
      <c r="F159" s="941"/>
      <c r="G159" s="942"/>
      <c r="H159" s="943"/>
      <c r="I159" s="943"/>
      <c r="J159" s="944"/>
    </row>
    <row r="160" spans="2:10" ht="15" customHeight="1" outlineLevel="1">
      <c r="B160" s="994" t="s">
        <v>562</v>
      </c>
      <c r="C160" s="911" t="s">
        <v>546</v>
      </c>
      <c r="D160" s="911"/>
      <c r="E160" s="911"/>
      <c r="F160" s="911" t="s">
        <v>549</v>
      </c>
      <c r="G160" s="911"/>
      <c r="H160" s="912"/>
      <c r="I160" s="912"/>
      <c r="J160" s="913"/>
    </row>
    <row r="161" spans="1:26" ht="31.5" customHeight="1" outlineLevel="1">
      <c r="B161" s="995"/>
      <c r="C161" s="75"/>
      <c r="D161" s="95" t="s">
        <v>550</v>
      </c>
      <c r="E161" s="76"/>
      <c r="F161" s="914"/>
      <c r="G161" s="914"/>
      <c r="H161" s="915"/>
      <c r="I161" s="915"/>
      <c r="J161" s="916"/>
    </row>
    <row r="162" spans="1:26" ht="31.5" customHeight="1" outlineLevel="1">
      <c r="B162" s="995"/>
      <c r="C162" s="77"/>
      <c r="D162" s="96" t="s">
        <v>550</v>
      </c>
      <c r="E162" s="78"/>
      <c r="F162" s="903"/>
      <c r="G162" s="903"/>
      <c r="H162" s="904"/>
      <c r="I162" s="904"/>
      <c r="J162" s="905"/>
    </row>
    <row r="163" spans="1:26" ht="31.5" customHeight="1" outlineLevel="1">
      <c r="B163" s="995"/>
      <c r="C163" s="77"/>
      <c r="D163" s="96" t="s">
        <v>550</v>
      </c>
      <c r="E163" s="78"/>
      <c r="F163" s="903"/>
      <c r="G163" s="903"/>
      <c r="H163" s="904"/>
      <c r="I163" s="904"/>
      <c r="J163" s="905"/>
    </row>
    <row r="164" spans="1:26" ht="31.5" customHeight="1" outlineLevel="1">
      <c r="B164" s="995"/>
      <c r="C164" s="77"/>
      <c r="D164" s="96" t="s">
        <v>550</v>
      </c>
      <c r="E164" s="78"/>
      <c r="F164" s="903"/>
      <c r="G164" s="903"/>
      <c r="H164" s="904"/>
      <c r="I164" s="904"/>
      <c r="J164" s="905"/>
    </row>
    <row r="165" spans="1:26" ht="31.5" customHeight="1" outlineLevel="1">
      <c r="B165" s="996"/>
      <c r="C165" s="79"/>
      <c r="D165" s="97" t="s">
        <v>550</v>
      </c>
      <c r="E165" s="80"/>
      <c r="F165" s="938"/>
      <c r="G165" s="938"/>
      <c r="H165" s="939"/>
      <c r="I165" s="939"/>
      <c r="J165" s="940"/>
    </row>
    <row r="166" spans="1:26" ht="15" customHeight="1" outlineLevel="1">
      <c r="B166" s="888" t="s">
        <v>563</v>
      </c>
      <c r="C166" s="891" t="s">
        <v>552</v>
      </c>
      <c r="D166" s="892"/>
      <c r="E166" s="893"/>
      <c r="F166" s="894" t="s">
        <v>553</v>
      </c>
      <c r="G166" s="895"/>
      <c r="H166" s="895"/>
      <c r="I166" s="895"/>
      <c r="J166" s="896"/>
    </row>
    <row r="167" spans="1:26" ht="30" customHeight="1" outlineLevel="1">
      <c r="B167" s="889"/>
      <c r="C167" s="77"/>
      <c r="D167" s="96" t="s">
        <v>550</v>
      </c>
      <c r="E167" s="74"/>
      <c r="F167" s="900"/>
      <c r="G167" s="900"/>
      <c r="H167" s="901"/>
      <c r="I167" s="901"/>
      <c r="J167" s="902"/>
    </row>
    <row r="168" spans="1:26" ht="30" customHeight="1" outlineLevel="1">
      <c r="B168" s="889"/>
      <c r="C168" s="77"/>
      <c r="D168" s="96" t="s">
        <v>550</v>
      </c>
      <c r="E168" s="74"/>
      <c r="F168" s="903"/>
      <c r="G168" s="903"/>
      <c r="H168" s="904"/>
      <c r="I168" s="904"/>
      <c r="J168" s="905"/>
    </row>
    <row r="169" spans="1:26" ht="30" customHeight="1" outlineLevel="1">
      <c r="B169" s="889"/>
      <c r="C169" s="77"/>
      <c r="D169" s="96" t="s">
        <v>550</v>
      </c>
      <c r="E169" s="74"/>
      <c r="F169" s="903"/>
      <c r="G169" s="903"/>
      <c r="H169" s="904"/>
      <c r="I169" s="904"/>
      <c r="J169" s="905"/>
    </row>
    <row r="170" spans="1:26" ht="30" customHeight="1" outlineLevel="1" thickBot="1">
      <c r="B170" s="890"/>
      <c r="C170" s="81"/>
      <c r="D170" s="98" t="s">
        <v>550</v>
      </c>
      <c r="E170" s="82"/>
      <c r="F170" s="906"/>
      <c r="G170" s="906"/>
      <c r="H170" s="907"/>
      <c r="I170" s="907"/>
      <c r="J170" s="908"/>
    </row>
    <row r="171" spans="1:26" s="90" customFormat="1" ht="18.75" customHeight="1" outlineLevel="1" thickBot="1">
      <c r="A171" s="86"/>
      <c r="B171" s="99"/>
      <c r="C171" s="86"/>
      <c r="D171" s="86"/>
      <c r="E171" s="86"/>
      <c r="F171" s="86"/>
      <c r="G171" s="87"/>
      <c r="H171" s="87"/>
      <c r="I171" s="87"/>
      <c r="J171" s="87"/>
      <c r="K171" s="87"/>
      <c r="L171" s="87"/>
      <c r="M171" s="88"/>
      <c r="N171" s="968"/>
      <c r="O171" s="968"/>
      <c r="P171" s="968"/>
      <c r="Q171" s="968"/>
      <c r="R171" s="89"/>
      <c r="V171" s="88"/>
      <c r="W171" s="88"/>
      <c r="X171" s="88"/>
      <c r="Y171" s="88"/>
      <c r="Z171" s="89"/>
    </row>
    <row r="172" spans="1:26" ht="18.75" customHeight="1" outlineLevel="1">
      <c r="B172" s="972" t="s">
        <v>554</v>
      </c>
      <c r="C172" s="974"/>
      <c r="D172" s="975"/>
      <c r="E172" s="975"/>
      <c r="F172" s="975"/>
      <c r="G172" s="975"/>
      <c r="H172" s="975"/>
      <c r="I172" s="975"/>
      <c r="J172" s="976"/>
    </row>
    <row r="173" spans="1:26" ht="18.75" customHeight="1" outlineLevel="1">
      <c r="B173" s="918"/>
      <c r="C173" s="923"/>
      <c r="D173" s="924"/>
      <c r="E173" s="924"/>
      <c r="F173" s="924"/>
      <c r="G173" s="924"/>
      <c r="H173" s="924"/>
      <c r="I173" s="924"/>
      <c r="J173" s="925"/>
    </row>
    <row r="174" spans="1:26" ht="18.75" customHeight="1" outlineLevel="1">
      <c r="B174" s="973"/>
      <c r="C174" s="977"/>
      <c r="D174" s="978"/>
      <c r="E174" s="978"/>
      <c r="F174" s="978"/>
      <c r="G174" s="978"/>
      <c r="H174" s="978"/>
      <c r="I174" s="978"/>
      <c r="J174" s="979"/>
    </row>
    <row r="175" spans="1:26" ht="18.75" customHeight="1" outlineLevel="1">
      <c r="B175" s="917" t="s">
        <v>555</v>
      </c>
      <c r="C175" s="920"/>
      <c r="D175" s="921"/>
      <c r="E175" s="921"/>
      <c r="F175" s="921"/>
      <c r="G175" s="921"/>
      <c r="H175" s="921"/>
      <c r="I175" s="921"/>
      <c r="J175" s="922"/>
    </row>
    <row r="176" spans="1:26" ht="18.75" customHeight="1" outlineLevel="1">
      <c r="B176" s="918"/>
      <c r="C176" s="923"/>
      <c r="D176" s="924"/>
      <c r="E176" s="924"/>
      <c r="F176" s="924"/>
      <c r="G176" s="924"/>
      <c r="H176" s="924"/>
      <c r="I176" s="924"/>
      <c r="J176" s="925"/>
    </row>
    <row r="177" spans="2:10" ht="18.75" customHeight="1" outlineLevel="1" thickBot="1">
      <c r="B177" s="919"/>
      <c r="C177" s="926"/>
      <c r="D177" s="927"/>
      <c r="E177" s="927"/>
      <c r="F177" s="927"/>
      <c r="G177" s="927"/>
      <c r="H177" s="927"/>
      <c r="I177" s="927"/>
      <c r="J177" s="928"/>
    </row>
    <row r="178" spans="2:10" ht="18.75" customHeight="1" outlineLevel="1" thickBot="1">
      <c r="B178" s="100"/>
      <c r="C178" s="101"/>
      <c r="D178" s="101"/>
      <c r="E178" s="101"/>
      <c r="F178" s="101"/>
      <c r="G178" s="101"/>
      <c r="H178" s="101"/>
      <c r="I178" s="101"/>
      <c r="J178" s="101"/>
    </row>
    <row r="179" spans="2:10" ht="18.75" customHeight="1" outlineLevel="1">
      <c r="B179" s="102" t="s">
        <v>556</v>
      </c>
      <c r="C179" s="103"/>
      <c r="D179" s="103"/>
      <c r="E179" s="103"/>
      <c r="F179" s="104"/>
      <c r="G179" s="104"/>
      <c r="H179" s="104"/>
      <c r="I179" s="104"/>
      <c r="J179" s="105"/>
    </row>
    <row r="180" spans="2:10" ht="18.75" customHeight="1" outlineLevel="1">
      <c r="B180" s="876"/>
      <c r="C180" s="877"/>
      <c r="D180" s="877"/>
      <c r="E180" s="877"/>
      <c r="F180" s="877"/>
      <c r="G180" s="877"/>
      <c r="H180" s="877"/>
      <c r="I180" s="877"/>
      <c r="J180" s="878"/>
    </row>
    <row r="181" spans="2:10" ht="12" customHeight="1" outlineLevel="1" thickBot="1">
      <c r="B181" s="217"/>
      <c r="C181" s="106"/>
      <c r="D181" s="106"/>
      <c r="E181" s="106"/>
      <c r="F181" s="106"/>
      <c r="G181" s="106"/>
      <c r="H181" s="106"/>
      <c r="I181" s="106"/>
      <c r="J181" s="107"/>
    </row>
    <row r="184" spans="2:10" ht="33.75" customHeight="1">
      <c r="B184" s="108" t="s">
        <v>539</v>
      </c>
      <c r="C184" s="882">
        <f>個票ｰ2004!B158</f>
        <v>0</v>
      </c>
      <c r="D184" s="883"/>
      <c r="E184" s="883"/>
      <c r="F184" s="884"/>
      <c r="G184" s="109" t="s">
        <v>540</v>
      </c>
      <c r="H184" s="879">
        <v>14</v>
      </c>
      <c r="I184" s="880"/>
      <c r="J184" s="881"/>
    </row>
    <row r="185" spans="2:10" ht="30" customHeight="1" outlineLevel="1">
      <c r="B185" s="221" t="s">
        <v>541</v>
      </c>
      <c r="C185" s="990">
        <f>個票ｰ2004!U158</f>
        <v>0</v>
      </c>
      <c r="D185" s="991"/>
      <c r="E185" s="991"/>
      <c r="F185" s="991"/>
      <c r="G185" s="991"/>
      <c r="H185" s="991"/>
      <c r="I185" s="991"/>
      <c r="J185" s="992"/>
    </row>
    <row r="186" spans="2:10" ht="30" customHeight="1" outlineLevel="1">
      <c r="B186" s="218" t="s">
        <v>543</v>
      </c>
      <c r="C186" s="945">
        <f>個票ｰ2004!S158</f>
        <v>0</v>
      </c>
      <c r="D186" s="946"/>
      <c r="E186" s="946"/>
      <c r="F186" s="946"/>
      <c r="G186" s="946"/>
      <c r="H186" s="946"/>
      <c r="I186" s="946"/>
      <c r="J186" s="947"/>
    </row>
    <row r="187" spans="2:10" ht="30" customHeight="1" outlineLevel="1">
      <c r="B187" s="219" t="s">
        <v>544</v>
      </c>
      <c r="C187" s="929"/>
      <c r="D187" s="929"/>
      <c r="E187" s="929"/>
      <c r="F187" s="929"/>
      <c r="G187" s="929"/>
      <c r="H187" s="930"/>
      <c r="I187" s="930"/>
      <c r="J187" s="931"/>
    </row>
    <row r="188" spans="2:10" ht="14.25" customHeight="1" outlineLevel="1">
      <c r="B188" s="948" t="s">
        <v>557</v>
      </c>
      <c r="C188" s="911" t="s">
        <v>546</v>
      </c>
      <c r="D188" s="911"/>
      <c r="E188" s="911"/>
      <c r="F188" s="911" t="s">
        <v>547</v>
      </c>
      <c r="G188" s="911"/>
      <c r="H188" s="912"/>
      <c r="I188" s="912"/>
      <c r="J188" s="913"/>
    </row>
    <row r="189" spans="2:10" ht="34.5" customHeight="1" outlineLevel="1">
      <c r="B189" s="948"/>
      <c r="C189" s="74"/>
      <c r="D189" s="201" t="s">
        <v>310</v>
      </c>
      <c r="E189" s="74"/>
      <c r="F189" s="914"/>
      <c r="G189" s="914"/>
      <c r="H189" s="915"/>
      <c r="I189" s="915"/>
      <c r="J189" s="916"/>
    </row>
    <row r="190" spans="2:10" ht="34.5" customHeight="1" outlineLevel="1">
      <c r="B190" s="948"/>
      <c r="C190" s="74"/>
      <c r="D190" s="93" t="s">
        <v>310</v>
      </c>
      <c r="E190" s="74"/>
      <c r="F190" s="903"/>
      <c r="G190" s="903"/>
      <c r="H190" s="904"/>
      <c r="I190" s="904"/>
      <c r="J190" s="905"/>
    </row>
    <row r="191" spans="2:10" ht="34.5" customHeight="1" outlineLevel="1">
      <c r="B191" s="948"/>
      <c r="C191" s="74"/>
      <c r="D191" s="93" t="s">
        <v>310</v>
      </c>
      <c r="E191" s="74"/>
      <c r="F191" s="903"/>
      <c r="G191" s="903"/>
      <c r="H191" s="904"/>
      <c r="I191" s="904"/>
      <c r="J191" s="905"/>
    </row>
    <row r="192" spans="2:10" ht="34.5" customHeight="1" outlineLevel="1">
      <c r="B192" s="948"/>
      <c r="C192" s="74"/>
      <c r="D192" s="93" t="s">
        <v>310</v>
      </c>
      <c r="E192" s="74"/>
      <c r="F192" s="903"/>
      <c r="G192" s="903"/>
      <c r="H192" s="904"/>
      <c r="I192" s="904"/>
      <c r="J192" s="905"/>
    </row>
    <row r="193" spans="1:26" ht="34.5" customHeight="1" outlineLevel="1">
      <c r="B193" s="948"/>
      <c r="C193" s="74"/>
      <c r="D193" s="94" t="s">
        <v>310</v>
      </c>
      <c r="E193" s="74"/>
      <c r="F193" s="941"/>
      <c r="G193" s="942"/>
      <c r="H193" s="943"/>
      <c r="I193" s="943"/>
      <c r="J193" s="944"/>
    </row>
    <row r="194" spans="1:26" ht="15" customHeight="1" outlineLevel="1">
      <c r="B194" s="909" t="s">
        <v>548</v>
      </c>
      <c r="C194" s="911" t="s">
        <v>546</v>
      </c>
      <c r="D194" s="911"/>
      <c r="E194" s="911"/>
      <c r="F194" s="911" t="s">
        <v>549</v>
      </c>
      <c r="G194" s="911"/>
      <c r="H194" s="912"/>
      <c r="I194" s="912"/>
      <c r="J194" s="913"/>
    </row>
    <row r="195" spans="1:26" ht="31.5" customHeight="1" outlineLevel="1">
      <c r="B195" s="889"/>
      <c r="C195" s="75"/>
      <c r="D195" s="95" t="s">
        <v>550</v>
      </c>
      <c r="E195" s="76"/>
      <c r="F195" s="914"/>
      <c r="G195" s="914"/>
      <c r="H195" s="915"/>
      <c r="I195" s="915"/>
      <c r="J195" s="916"/>
    </row>
    <row r="196" spans="1:26" ht="31.5" customHeight="1" outlineLevel="1">
      <c r="B196" s="889"/>
      <c r="C196" s="77"/>
      <c r="D196" s="96" t="s">
        <v>550</v>
      </c>
      <c r="E196" s="78"/>
      <c r="F196" s="903"/>
      <c r="G196" s="903"/>
      <c r="H196" s="904"/>
      <c r="I196" s="904"/>
      <c r="J196" s="905"/>
    </row>
    <row r="197" spans="1:26" ht="31.5" customHeight="1" outlineLevel="1">
      <c r="B197" s="889"/>
      <c r="C197" s="77"/>
      <c r="D197" s="96" t="s">
        <v>550</v>
      </c>
      <c r="E197" s="78"/>
      <c r="F197" s="903"/>
      <c r="G197" s="903"/>
      <c r="H197" s="904"/>
      <c r="I197" s="904"/>
      <c r="J197" s="905"/>
    </row>
    <row r="198" spans="1:26" ht="31.5" customHeight="1" outlineLevel="1">
      <c r="B198" s="889"/>
      <c r="C198" s="77"/>
      <c r="D198" s="96" t="s">
        <v>550</v>
      </c>
      <c r="E198" s="78"/>
      <c r="F198" s="903"/>
      <c r="G198" s="903"/>
      <c r="H198" s="904"/>
      <c r="I198" s="904"/>
      <c r="J198" s="905"/>
    </row>
    <row r="199" spans="1:26" ht="31.5" customHeight="1" outlineLevel="1">
      <c r="B199" s="910"/>
      <c r="C199" s="79"/>
      <c r="D199" s="97" t="s">
        <v>550</v>
      </c>
      <c r="E199" s="80"/>
      <c r="F199" s="938"/>
      <c r="G199" s="938"/>
      <c r="H199" s="939"/>
      <c r="I199" s="939"/>
      <c r="J199" s="940"/>
    </row>
    <row r="200" spans="1:26" ht="15" customHeight="1" outlineLevel="1">
      <c r="B200" s="888" t="s">
        <v>551</v>
      </c>
      <c r="C200" s="891" t="s">
        <v>552</v>
      </c>
      <c r="D200" s="892"/>
      <c r="E200" s="893"/>
      <c r="F200" s="894" t="s">
        <v>553</v>
      </c>
      <c r="G200" s="895"/>
      <c r="H200" s="895"/>
      <c r="I200" s="895"/>
      <c r="J200" s="896"/>
    </row>
    <row r="201" spans="1:26" ht="30" customHeight="1" outlineLevel="1">
      <c r="B201" s="889"/>
      <c r="C201" s="77"/>
      <c r="D201" s="96" t="s">
        <v>550</v>
      </c>
      <c r="E201" s="74"/>
      <c r="F201" s="900"/>
      <c r="G201" s="900"/>
      <c r="H201" s="901"/>
      <c r="I201" s="901"/>
      <c r="J201" s="902"/>
    </row>
    <row r="202" spans="1:26" ht="30" customHeight="1" outlineLevel="1">
      <c r="B202" s="889"/>
      <c r="C202" s="77"/>
      <c r="D202" s="96" t="s">
        <v>550</v>
      </c>
      <c r="E202" s="74"/>
      <c r="F202" s="903"/>
      <c r="G202" s="903"/>
      <c r="H202" s="904"/>
      <c r="I202" s="904"/>
      <c r="J202" s="905"/>
    </row>
    <row r="203" spans="1:26" ht="30" customHeight="1" outlineLevel="1">
      <c r="B203" s="889"/>
      <c r="C203" s="77"/>
      <c r="D203" s="96" t="s">
        <v>550</v>
      </c>
      <c r="E203" s="74"/>
      <c r="F203" s="903"/>
      <c r="G203" s="903"/>
      <c r="H203" s="904"/>
      <c r="I203" s="904"/>
      <c r="J203" s="905"/>
    </row>
    <row r="204" spans="1:26" ht="30" customHeight="1" outlineLevel="1" thickBot="1">
      <c r="B204" s="890"/>
      <c r="C204" s="81"/>
      <c r="D204" s="98" t="s">
        <v>550</v>
      </c>
      <c r="E204" s="82"/>
      <c r="F204" s="906"/>
      <c r="G204" s="906"/>
      <c r="H204" s="907"/>
      <c r="I204" s="907"/>
      <c r="J204" s="908"/>
    </row>
    <row r="205" spans="1:26" s="90" customFormat="1" ht="18.75" customHeight="1" outlineLevel="1" thickBot="1">
      <c r="A205" s="86"/>
      <c r="B205" s="99"/>
      <c r="C205" s="86"/>
      <c r="D205" s="86"/>
      <c r="E205" s="86"/>
      <c r="F205" s="86"/>
      <c r="G205" s="87"/>
      <c r="H205" s="87"/>
      <c r="I205" s="87"/>
      <c r="J205" s="87"/>
      <c r="K205" s="87"/>
      <c r="L205" s="87"/>
      <c r="M205" s="88"/>
      <c r="N205" s="968"/>
      <c r="O205" s="968"/>
      <c r="P205" s="968"/>
      <c r="Q205" s="968"/>
      <c r="R205" s="89"/>
      <c r="V205" s="88"/>
      <c r="W205" s="88"/>
      <c r="X205" s="88"/>
      <c r="Y205" s="88"/>
      <c r="Z205" s="89"/>
    </row>
    <row r="206" spans="1:26" ht="18.75" customHeight="1" outlineLevel="1">
      <c r="B206" s="972" t="s">
        <v>554</v>
      </c>
      <c r="C206" s="974"/>
      <c r="D206" s="975"/>
      <c r="E206" s="975"/>
      <c r="F206" s="975"/>
      <c r="G206" s="975"/>
      <c r="H206" s="975"/>
      <c r="I206" s="975"/>
      <c r="J206" s="976"/>
    </row>
    <row r="207" spans="1:26" ht="18.75" customHeight="1" outlineLevel="1">
      <c r="B207" s="918"/>
      <c r="C207" s="923"/>
      <c r="D207" s="924"/>
      <c r="E207" s="924"/>
      <c r="F207" s="924"/>
      <c r="G207" s="924"/>
      <c r="H207" s="924"/>
      <c r="I207" s="924"/>
      <c r="J207" s="925"/>
    </row>
    <row r="208" spans="1:26" ht="18.75" customHeight="1" outlineLevel="1">
      <c r="B208" s="973"/>
      <c r="C208" s="977"/>
      <c r="D208" s="978"/>
      <c r="E208" s="978"/>
      <c r="F208" s="978"/>
      <c r="G208" s="978"/>
      <c r="H208" s="978"/>
      <c r="I208" s="978"/>
      <c r="J208" s="979"/>
    </row>
    <row r="209" spans="2:11" ht="18.75" customHeight="1" outlineLevel="1">
      <c r="B209" s="917" t="s">
        <v>555</v>
      </c>
      <c r="C209" s="920"/>
      <c r="D209" s="921"/>
      <c r="E209" s="921"/>
      <c r="F209" s="921"/>
      <c r="G209" s="921"/>
      <c r="H209" s="921"/>
      <c r="I209" s="921"/>
      <c r="J209" s="922"/>
    </row>
    <row r="210" spans="2:11" ht="18.75" customHeight="1" outlineLevel="1">
      <c r="B210" s="918"/>
      <c r="C210" s="923"/>
      <c r="D210" s="924"/>
      <c r="E210" s="924"/>
      <c r="F210" s="924"/>
      <c r="G210" s="924"/>
      <c r="H210" s="924"/>
      <c r="I210" s="924"/>
      <c r="J210" s="925"/>
    </row>
    <row r="211" spans="2:11" ht="18.75" customHeight="1" outlineLevel="1" thickBot="1">
      <c r="B211" s="919"/>
      <c r="C211" s="926"/>
      <c r="D211" s="927"/>
      <c r="E211" s="927"/>
      <c r="F211" s="927"/>
      <c r="G211" s="927"/>
      <c r="H211" s="927"/>
      <c r="I211" s="927"/>
      <c r="J211" s="928"/>
    </row>
    <row r="212" spans="2:11" ht="18.75" customHeight="1" outlineLevel="1" thickBot="1">
      <c r="B212" s="100"/>
      <c r="C212" s="101"/>
      <c r="D212" s="101"/>
      <c r="E212" s="101"/>
      <c r="F212" s="101"/>
      <c r="G212" s="101"/>
      <c r="H212" s="101"/>
      <c r="I212" s="101"/>
      <c r="J212" s="101"/>
    </row>
    <row r="213" spans="2:11" ht="18.75" customHeight="1" outlineLevel="1">
      <c r="B213" s="102" t="s">
        <v>556</v>
      </c>
      <c r="C213" s="103"/>
      <c r="D213" s="103"/>
      <c r="E213" s="103"/>
      <c r="F213" s="104"/>
      <c r="G213" s="104"/>
      <c r="H213" s="104"/>
      <c r="I213" s="104"/>
      <c r="J213" s="105"/>
    </row>
    <row r="214" spans="2:11" ht="18.75" customHeight="1" outlineLevel="1">
      <c r="B214" s="876"/>
      <c r="C214" s="877"/>
      <c r="D214" s="877"/>
      <c r="E214" s="877"/>
      <c r="F214" s="877"/>
      <c r="G214" s="877"/>
      <c r="H214" s="877"/>
      <c r="I214" s="877"/>
      <c r="J214" s="878"/>
    </row>
    <row r="215" spans="2:11" ht="12" customHeight="1" outlineLevel="1" thickBot="1">
      <c r="B215" s="217"/>
      <c r="C215" s="106"/>
      <c r="D215" s="106"/>
      <c r="E215" s="106"/>
      <c r="F215" s="106"/>
      <c r="G215" s="106"/>
      <c r="H215" s="106"/>
      <c r="I215" s="106"/>
      <c r="J215" s="107"/>
    </row>
    <row r="218" spans="2:11" ht="17.25" customHeight="1">
      <c r="B218" s="202"/>
      <c r="C218" s="202"/>
      <c r="D218" s="202"/>
      <c r="E218" s="202"/>
      <c r="F218" s="202"/>
      <c r="G218" s="202"/>
      <c r="H218" s="202"/>
      <c r="I218" s="202"/>
      <c r="J218" s="202"/>
      <c r="K218" s="202"/>
    </row>
    <row r="219" spans="2:11" ht="33.75" customHeight="1">
      <c r="B219" s="108" t="s">
        <v>539</v>
      </c>
      <c r="C219" s="882">
        <f>個票ｰ2004!B159</f>
        <v>0</v>
      </c>
      <c r="D219" s="883"/>
      <c r="E219" s="883"/>
      <c r="F219" s="884"/>
      <c r="G219" s="109" t="s">
        <v>540</v>
      </c>
      <c r="H219" s="879">
        <v>15</v>
      </c>
      <c r="I219" s="880"/>
      <c r="J219" s="881"/>
    </row>
    <row r="220" spans="2:11" ht="30" customHeight="1" outlineLevel="1">
      <c r="B220" s="221" t="s">
        <v>541</v>
      </c>
      <c r="C220" s="885">
        <f>個票ｰ2004!U159</f>
        <v>0</v>
      </c>
      <c r="D220" s="886"/>
      <c r="E220" s="886"/>
      <c r="F220" s="886"/>
      <c r="G220" s="886"/>
      <c r="H220" s="886"/>
      <c r="I220" s="886"/>
      <c r="J220" s="887"/>
    </row>
    <row r="221" spans="2:11" ht="30" customHeight="1" outlineLevel="1">
      <c r="B221" s="218" t="s">
        <v>543</v>
      </c>
      <c r="C221" s="945">
        <f>個票ｰ2004!S159</f>
        <v>0</v>
      </c>
      <c r="D221" s="946"/>
      <c r="E221" s="946"/>
      <c r="F221" s="946"/>
      <c r="G221" s="946"/>
      <c r="H221" s="946"/>
      <c r="I221" s="946"/>
      <c r="J221" s="947"/>
    </row>
    <row r="222" spans="2:11" ht="30" customHeight="1" outlineLevel="1">
      <c r="B222" s="219" t="s">
        <v>544</v>
      </c>
      <c r="C222" s="929"/>
      <c r="D222" s="929"/>
      <c r="E222" s="929"/>
      <c r="F222" s="929"/>
      <c r="G222" s="929"/>
      <c r="H222" s="930"/>
      <c r="I222" s="930"/>
      <c r="J222" s="931"/>
    </row>
    <row r="223" spans="2:11" ht="14.25" customHeight="1" outlineLevel="1">
      <c r="B223" s="948" t="s">
        <v>557</v>
      </c>
      <c r="C223" s="911" t="s">
        <v>546</v>
      </c>
      <c r="D223" s="911"/>
      <c r="E223" s="911"/>
      <c r="F223" s="911" t="s">
        <v>547</v>
      </c>
      <c r="G223" s="911"/>
      <c r="H223" s="912"/>
      <c r="I223" s="912"/>
      <c r="J223" s="913"/>
    </row>
    <row r="224" spans="2:11" ht="34.5" customHeight="1" outlineLevel="1">
      <c r="B224" s="948"/>
      <c r="C224" s="74"/>
      <c r="D224" s="201" t="s">
        <v>310</v>
      </c>
      <c r="E224" s="74"/>
      <c r="F224" s="914"/>
      <c r="G224" s="914"/>
      <c r="H224" s="915"/>
      <c r="I224" s="915"/>
      <c r="J224" s="916"/>
    </row>
    <row r="225" spans="1:26" ht="34.5" customHeight="1" outlineLevel="1">
      <c r="B225" s="948"/>
      <c r="C225" s="74"/>
      <c r="D225" s="93" t="s">
        <v>310</v>
      </c>
      <c r="E225" s="74"/>
      <c r="F225" s="903"/>
      <c r="G225" s="903"/>
      <c r="H225" s="904"/>
      <c r="I225" s="904"/>
      <c r="J225" s="905"/>
    </row>
    <row r="226" spans="1:26" ht="34.5" customHeight="1" outlineLevel="1">
      <c r="B226" s="948"/>
      <c r="C226" s="74"/>
      <c r="D226" s="93" t="s">
        <v>310</v>
      </c>
      <c r="E226" s="74"/>
      <c r="F226" s="903"/>
      <c r="G226" s="903"/>
      <c r="H226" s="904"/>
      <c r="I226" s="904"/>
      <c r="J226" s="905"/>
    </row>
    <row r="227" spans="1:26" ht="34.5" customHeight="1" outlineLevel="1">
      <c r="B227" s="948"/>
      <c r="C227" s="74"/>
      <c r="D227" s="93" t="s">
        <v>310</v>
      </c>
      <c r="E227" s="74"/>
      <c r="F227" s="903"/>
      <c r="G227" s="903"/>
      <c r="H227" s="904"/>
      <c r="I227" s="904"/>
      <c r="J227" s="905"/>
    </row>
    <row r="228" spans="1:26" ht="34.5" customHeight="1" outlineLevel="1">
      <c r="B228" s="948"/>
      <c r="C228" s="74"/>
      <c r="D228" s="94" t="s">
        <v>310</v>
      </c>
      <c r="E228" s="74"/>
      <c r="F228" s="941"/>
      <c r="G228" s="942"/>
      <c r="H228" s="943"/>
      <c r="I228" s="943"/>
      <c r="J228" s="944"/>
    </row>
    <row r="229" spans="1:26" ht="15" customHeight="1" outlineLevel="1">
      <c r="B229" s="909" t="s">
        <v>548</v>
      </c>
      <c r="C229" s="911" t="s">
        <v>546</v>
      </c>
      <c r="D229" s="911"/>
      <c r="E229" s="911"/>
      <c r="F229" s="911" t="s">
        <v>549</v>
      </c>
      <c r="G229" s="911"/>
      <c r="H229" s="912"/>
      <c r="I229" s="912"/>
      <c r="J229" s="913"/>
    </row>
    <row r="230" spans="1:26" ht="31.5" customHeight="1" outlineLevel="1">
      <c r="B230" s="889"/>
      <c r="C230" s="75"/>
      <c r="D230" s="95" t="s">
        <v>550</v>
      </c>
      <c r="E230" s="76"/>
      <c r="F230" s="914"/>
      <c r="G230" s="914"/>
      <c r="H230" s="915"/>
      <c r="I230" s="915"/>
      <c r="J230" s="916"/>
    </row>
    <row r="231" spans="1:26" ht="31.5" customHeight="1" outlineLevel="1">
      <c r="B231" s="889"/>
      <c r="C231" s="77"/>
      <c r="D231" s="96" t="s">
        <v>550</v>
      </c>
      <c r="E231" s="78"/>
      <c r="F231" s="903"/>
      <c r="G231" s="903"/>
      <c r="H231" s="904"/>
      <c r="I231" s="904"/>
      <c r="J231" s="905"/>
    </row>
    <row r="232" spans="1:26" ht="31.5" customHeight="1" outlineLevel="1">
      <c r="B232" s="889"/>
      <c r="C232" s="77"/>
      <c r="D232" s="96" t="s">
        <v>550</v>
      </c>
      <c r="E232" s="78"/>
      <c r="F232" s="903"/>
      <c r="G232" s="903"/>
      <c r="H232" s="904"/>
      <c r="I232" s="904"/>
      <c r="J232" s="905"/>
    </row>
    <row r="233" spans="1:26" ht="31.5" customHeight="1" outlineLevel="1">
      <c r="B233" s="889"/>
      <c r="C233" s="77"/>
      <c r="D233" s="96" t="s">
        <v>550</v>
      </c>
      <c r="E233" s="78"/>
      <c r="F233" s="903"/>
      <c r="G233" s="903"/>
      <c r="H233" s="904"/>
      <c r="I233" s="904"/>
      <c r="J233" s="905"/>
    </row>
    <row r="234" spans="1:26" ht="31.5" customHeight="1" outlineLevel="1">
      <c r="B234" s="910"/>
      <c r="C234" s="79"/>
      <c r="D234" s="97" t="s">
        <v>550</v>
      </c>
      <c r="E234" s="80"/>
      <c r="F234" s="938"/>
      <c r="G234" s="938"/>
      <c r="H234" s="939"/>
      <c r="I234" s="939"/>
      <c r="J234" s="940"/>
    </row>
    <row r="235" spans="1:26" ht="15" customHeight="1" outlineLevel="1">
      <c r="B235" s="888" t="s">
        <v>551</v>
      </c>
      <c r="C235" s="891" t="s">
        <v>552</v>
      </c>
      <c r="D235" s="892"/>
      <c r="E235" s="893"/>
      <c r="F235" s="894" t="s">
        <v>553</v>
      </c>
      <c r="G235" s="895"/>
      <c r="H235" s="895"/>
      <c r="I235" s="895"/>
      <c r="J235" s="896"/>
    </row>
    <row r="236" spans="1:26" ht="30" customHeight="1" outlineLevel="1">
      <c r="B236" s="889"/>
      <c r="C236" s="77"/>
      <c r="D236" s="96" t="s">
        <v>550</v>
      </c>
      <c r="E236" s="74"/>
      <c r="F236" s="897"/>
      <c r="G236" s="897"/>
      <c r="H236" s="898"/>
      <c r="I236" s="898"/>
      <c r="J236" s="899"/>
    </row>
    <row r="237" spans="1:26" ht="30" customHeight="1" outlineLevel="1">
      <c r="B237" s="889"/>
      <c r="C237" s="77"/>
      <c r="D237" s="96" t="s">
        <v>550</v>
      </c>
      <c r="E237" s="74"/>
      <c r="F237" s="932"/>
      <c r="G237" s="932"/>
      <c r="H237" s="933"/>
      <c r="I237" s="933"/>
      <c r="J237" s="934"/>
    </row>
    <row r="238" spans="1:26" ht="30" customHeight="1" outlineLevel="1">
      <c r="B238" s="889"/>
      <c r="C238" s="77"/>
      <c r="D238" s="96" t="s">
        <v>550</v>
      </c>
      <c r="E238" s="74"/>
      <c r="F238" s="932"/>
      <c r="G238" s="932"/>
      <c r="H238" s="933"/>
      <c r="I238" s="933"/>
      <c r="J238" s="934"/>
    </row>
    <row r="239" spans="1:26" ht="30" customHeight="1" outlineLevel="1" thickBot="1">
      <c r="B239" s="890"/>
      <c r="C239" s="81"/>
      <c r="D239" s="98" t="s">
        <v>550</v>
      </c>
      <c r="E239" s="82"/>
      <c r="F239" s="935"/>
      <c r="G239" s="935"/>
      <c r="H239" s="936"/>
      <c r="I239" s="936"/>
      <c r="J239" s="937"/>
    </row>
    <row r="240" spans="1:26" s="90" customFormat="1" ht="18.75" customHeight="1" outlineLevel="1" thickBot="1">
      <c r="A240" s="86"/>
      <c r="B240" s="99"/>
      <c r="C240" s="86"/>
      <c r="D240" s="86"/>
      <c r="E240" s="86"/>
      <c r="F240" s="86"/>
      <c r="G240" s="87"/>
      <c r="H240" s="87"/>
      <c r="I240" s="87"/>
      <c r="J240" s="87"/>
      <c r="K240" s="87"/>
      <c r="L240" s="87"/>
      <c r="M240" s="88"/>
      <c r="N240" s="968"/>
      <c r="O240" s="968"/>
      <c r="P240" s="968"/>
      <c r="Q240" s="968"/>
      <c r="R240" s="89"/>
      <c r="V240" s="88"/>
      <c r="W240" s="88"/>
      <c r="X240" s="88"/>
      <c r="Y240" s="88"/>
      <c r="Z240" s="89"/>
    </row>
    <row r="241" spans="2:10" ht="18.75" customHeight="1" outlineLevel="1">
      <c r="B241" s="972" t="s">
        <v>554</v>
      </c>
      <c r="C241" s="974"/>
      <c r="D241" s="975"/>
      <c r="E241" s="975"/>
      <c r="F241" s="975"/>
      <c r="G241" s="975"/>
      <c r="H241" s="975"/>
      <c r="I241" s="975"/>
      <c r="J241" s="976"/>
    </row>
    <row r="242" spans="2:10" ht="18.75" customHeight="1" outlineLevel="1">
      <c r="B242" s="918"/>
      <c r="C242" s="923"/>
      <c r="D242" s="924"/>
      <c r="E242" s="924"/>
      <c r="F242" s="924"/>
      <c r="G242" s="924"/>
      <c r="H242" s="924"/>
      <c r="I242" s="924"/>
      <c r="J242" s="925"/>
    </row>
    <row r="243" spans="2:10" ht="18.75" customHeight="1" outlineLevel="1">
      <c r="B243" s="973"/>
      <c r="C243" s="977"/>
      <c r="D243" s="978"/>
      <c r="E243" s="978"/>
      <c r="F243" s="978"/>
      <c r="G243" s="978"/>
      <c r="H243" s="978"/>
      <c r="I243" s="978"/>
      <c r="J243" s="979"/>
    </row>
    <row r="244" spans="2:10" ht="18.75" customHeight="1" outlineLevel="1">
      <c r="B244" s="917" t="s">
        <v>555</v>
      </c>
      <c r="C244" s="920"/>
      <c r="D244" s="921"/>
      <c r="E244" s="921"/>
      <c r="F244" s="921"/>
      <c r="G244" s="921"/>
      <c r="H244" s="921"/>
      <c r="I244" s="921"/>
      <c r="J244" s="922"/>
    </row>
    <row r="245" spans="2:10" ht="18.75" customHeight="1" outlineLevel="1">
      <c r="B245" s="918"/>
      <c r="C245" s="923"/>
      <c r="D245" s="924"/>
      <c r="E245" s="924"/>
      <c r="F245" s="924"/>
      <c r="G245" s="924"/>
      <c r="H245" s="924"/>
      <c r="I245" s="924"/>
      <c r="J245" s="925"/>
    </row>
    <row r="246" spans="2:10" ht="18.75" customHeight="1" outlineLevel="1" thickBot="1">
      <c r="B246" s="919"/>
      <c r="C246" s="926"/>
      <c r="D246" s="927"/>
      <c r="E246" s="927"/>
      <c r="F246" s="927"/>
      <c r="G246" s="927"/>
      <c r="H246" s="927"/>
      <c r="I246" s="927"/>
      <c r="J246" s="928"/>
    </row>
    <row r="247" spans="2:10" ht="18.75" customHeight="1" outlineLevel="1" thickBot="1">
      <c r="B247" s="100"/>
      <c r="C247" s="101"/>
      <c r="D247" s="101"/>
      <c r="E247" s="101"/>
      <c r="F247" s="101"/>
      <c r="G247" s="101"/>
      <c r="H247" s="101"/>
      <c r="I247" s="101"/>
      <c r="J247" s="101"/>
    </row>
    <row r="248" spans="2:10" ht="18.75" customHeight="1" outlineLevel="1">
      <c r="B248" s="102" t="s">
        <v>556</v>
      </c>
      <c r="C248" s="103"/>
      <c r="D248" s="103"/>
      <c r="E248" s="103"/>
      <c r="F248" s="104"/>
      <c r="G248" s="104"/>
      <c r="H248" s="104"/>
      <c r="I248" s="104"/>
      <c r="J248" s="105"/>
    </row>
    <row r="249" spans="2:10" ht="18.75" customHeight="1" outlineLevel="1">
      <c r="B249" s="876"/>
      <c r="C249" s="877"/>
      <c r="D249" s="877"/>
      <c r="E249" s="877"/>
      <c r="F249" s="877"/>
      <c r="G249" s="877"/>
      <c r="H249" s="877"/>
      <c r="I249" s="877"/>
      <c r="J249" s="878"/>
    </row>
    <row r="250" spans="2:10" ht="12" customHeight="1" outlineLevel="1" thickBot="1">
      <c r="B250" s="217"/>
      <c r="C250" s="106"/>
      <c r="D250" s="106"/>
      <c r="E250" s="106"/>
      <c r="F250" s="106"/>
      <c r="G250" s="106"/>
      <c r="H250" s="106"/>
      <c r="I250" s="106"/>
      <c r="J250" s="107"/>
    </row>
    <row r="251" spans="2:10" ht="17.25" customHeight="1"/>
    <row r="253" spans="2:10" ht="33.75" customHeight="1">
      <c r="B253" s="108" t="s">
        <v>564</v>
      </c>
      <c r="C253" s="882">
        <f>個票ｰ2004!B160</f>
        <v>0</v>
      </c>
      <c r="D253" s="883"/>
      <c r="E253" s="883"/>
      <c r="F253" s="884"/>
      <c r="G253" s="109" t="s">
        <v>540</v>
      </c>
      <c r="H253" s="879">
        <v>16</v>
      </c>
      <c r="I253" s="880"/>
      <c r="J253" s="881"/>
    </row>
    <row r="254" spans="2:10" ht="30" customHeight="1" outlineLevel="1">
      <c r="B254" s="221" t="s">
        <v>541</v>
      </c>
      <c r="C254" s="885">
        <f>個票ｰ2004!U160</f>
        <v>0</v>
      </c>
      <c r="D254" s="886"/>
      <c r="E254" s="886"/>
      <c r="F254" s="886"/>
      <c r="G254" s="886"/>
      <c r="H254" s="886"/>
      <c r="I254" s="886"/>
      <c r="J254" s="887"/>
    </row>
    <row r="255" spans="2:10" ht="30" customHeight="1" outlineLevel="1">
      <c r="B255" s="218" t="s">
        <v>543</v>
      </c>
      <c r="C255" s="945">
        <f>個票ｰ2004!S160</f>
        <v>0</v>
      </c>
      <c r="D255" s="946"/>
      <c r="E255" s="946"/>
      <c r="F255" s="946"/>
      <c r="G255" s="946"/>
      <c r="H255" s="946"/>
      <c r="I255" s="946"/>
      <c r="J255" s="947"/>
    </row>
    <row r="256" spans="2:10" ht="30" customHeight="1" outlineLevel="1">
      <c r="B256" s="219" t="s">
        <v>544</v>
      </c>
      <c r="C256" s="929"/>
      <c r="D256" s="929"/>
      <c r="E256" s="929"/>
      <c r="F256" s="929"/>
      <c r="G256" s="929"/>
      <c r="H256" s="930"/>
      <c r="I256" s="930"/>
      <c r="J256" s="931"/>
    </row>
    <row r="257" spans="2:10" ht="14.25" customHeight="1" outlineLevel="1">
      <c r="B257" s="948" t="s">
        <v>557</v>
      </c>
      <c r="C257" s="911" t="s">
        <v>546</v>
      </c>
      <c r="D257" s="911"/>
      <c r="E257" s="911"/>
      <c r="F257" s="911" t="s">
        <v>547</v>
      </c>
      <c r="G257" s="911"/>
      <c r="H257" s="912"/>
      <c r="I257" s="912"/>
      <c r="J257" s="913"/>
    </row>
    <row r="258" spans="2:10" ht="34.5" customHeight="1" outlineLevel="1">
      <c r="B258" s="948"/>
      <c r="C258" s="74"/>
      <c r="D258" s="201" t="s">
        <v>310</v>
      </c>
      <c r="E258" s="74"/>
      <c r="F258" s="914"/>
      <c r="G258" s="914"/>
      <c r="H258" s="915"/>
      <c r="I258" s="915"/>
      <c r="J258" s="916"/>
    </row>
    <row r="259" spans="2:10" ht="34.5" customHeight="1" outlineLevel="1">
      <c r="B259" s="948"/>
      <c r="C259" s="74"/>
      <c r="D259" s="93" t="s">
        <v>310</v>
      </c>
      <c r="E259" s="74"/>
      <c r="F259" s="903"/>
      <c r="G259" s="903"/>
      <c r="H259" s="904"/>
      <c r="I259" s="904"/>
      <c r="J259" s="905"/>
    </row>
    <row r="260" spans="2:10" ht="34.5" customHeight="1" outlineLevel="1">
      <c r="B260" s="948"/>
      <c r="C260" s="74"/>
      <c r="D260" s="93" t="s">
        <v>310</v>
      </c>
      <c r="E260" s="74"/>
      <c r="F260" s="903"/>
      <c r="G260" s="903"/>
      <c r="H260" s="904"/>
      <c r="I260" s="904"/>
      <c r="J260" s="905"/>
    </row>
    <row r="261" spans="2:10" ht="34.5" customHeight="1" outlineLevel="1">
      <c r="B261" s="948"/>
      <c r="C261" s="74"/>
      <c r="D261" s="93" t="s">
        <v>310</v>
      </c>
      <c r="E261" s="74"/>
      <c r="F261" s="903"/>
      <c r="G261" s="903"/>
      <c r="H261" s="904"/>
      <c r="I261" s="904"/>
      <c r="J261" s="905"/>
    </row>
    <row r="262" spans="2:10" ht="34.5" customHeight="1" outlineLevel="1">
      <c r="B262" s="948"/>
      <c r="C262" s="74"/>
      <c r="D262" s="94" t="s">
        <v>310</v>
      </c>
      <c r="E262" s="74"/>
      <c r="F262" s="941"/>
      <c r="G262" s="942"/>
      <c r="H262" s="943"/>
      <c r="I262" s="943"/>
      <c r="J262" s="944"/>
    </row>
    <row r="263" spans="2:10" ht="15" customHeight="1" outlineLevel="1">
      <c r="B263" s="909" t="s">
        <v>548</v>
      </c>
      <c r="C263" s="911" t="s">
        <v>546</v>
      </c>
      <c r="D263" s="911"/>
      <c r="E263" s="911"/>
      <c r="F263" s="911" t="s">
        <v>549</v>
      </c>
      <c r="G263" s="911"/>
      <c r="H263" s="912"/>
      <c r="I263" s="912"/>
      <c r="J263" s="913"/>
    </row>
    <row r="264" spans="2:10" ht="31.5" customHeight="1" outlineLevel="1">
      <c r="B264" s="889"/>
      <c r="C264" s="75"/>
      <c r="D264" s="95" t="s">
        <v>550</v>
      </c>
      <c r="E264" s="76"/>
      <c r="F264" s="914"/>
      <c r="G264" s="914"/>
      <c r="H264" s="915"/>
      <c r="I264" s="915"/>
      <c r="J264" s="916"/>
    </row>
    <row r="265" spans="2:10" ht="31.5" customHeight="1" outlineLevel="1">
      <c r="B265" s="889"/>
      <c r="C265" s="77"/>
      <c r="D265" s="96" t="s">
        <v>550</v>
      </c>
      <c r="E265" s="78"/>
      <c r="F265" s="903"/>
      <c r="G265" s="903"/>
      <c r="H265" s="904"/>
      <c r="I265" s="904"/>
      <c r="J265" s="905"/>
    </row>
    <row r="266" spans="2:10" ht="31.5" customHeight="1" outlineLevel="1">
      <c r="B266" s="889"/>
      <c r="C266" s="77"/>
      <c r="D266" s="96" t="s">
        <v>550</v>
      </c>
      <c r="E266" s="78"/>
      <c r="F266" s="903"/>
      <c r="G266" s="903"/>
      <c r="H266" s="904"/>
      <c r="I266" s="904"/>
      <c r="J266" s="905"/>
    </row>
    <row r="267" spans="2:10" ht="31.5" customHeight="1" outlineLevel="1">
      <c r="B267" s="889"/>
      <c r="C267" s="77"/>
      <c r="D267" s="96" t="s">
        <v>550</v>
      </c>
      <c r="E267" s="78"/>
      <c r="F267" s="903"/>
      <c r="G267" s="903"/>
      <c r="H267" s="904"/>
      <c r="I267" s="904"/>
      <c r="J267" s="905"/>
    </row>
    <row r="268" spans="2:10" ht="31.5" customHeight="1" outlineLevel="1">
      <c r="B268" s="910"/>
      <c r="C268" s="79"/>
      <c r="D268" s="97" t="s">
        <v>550</v>
      </c>
      <c r="E268" s="80"/>
      <c r="F268" s="938"/>
      <c r="G268" s="938"/>
      <c r="H268" s="939"/>
      <c r="I268" s="939"/>
      <c r="J268" s="940"/>
    </row>
    <row r="269" spans="2:10" ht="15" customHeight="1" outlineLevel="1">
      <c r="B269" s="888" t="s">
        <v>551</v>
      </c>
      <c r="C269" s="891" t="s">
        <v>552</v>
      </c>
      <c r="D269" s="892"/>
      <c r="E269" s="893"/>
      <c r="F269" s="894" t="s">
        <v>553</v>
      </c>
      <c r="G269" s="895"/>
      <c r="H269" s="895"/>
      <c r="I269" s="895"/>
      <c r="J269" s="896"/>
    </row>
    <row r="270" spans="2:10" ht="30" customHeight="1" outlineLevel="1">
      <c r="B270" s="889"/>
      <c r="C270" s="77"/>
      <c r="D270" s="96" t="s">
        <v>550</v>
      </c>
      <c r="E270" s="74"/>
      <c r="F270" s="897"/>
      <c r="G270" s="897"/>
      <c r="H270" s="898"/>
      <c r="I270" s="898"/>
      <c r="J270" s="899"/>
    </row>
    <row r="271" spans="2:10" ht="30" customHeight="1" outlineLevel="1">
      <c r="B271" s="889"/>
      <c r="C271" s="77"/>
      <c r="D271" s="96" t="s">
        <v>550</v>
      </c>
      <c r="E271" s="74"/>
      <c r="F271" s="932"/>
      <c r="G271" s="932"/>
      <c r="H271" s="933"/>
      <c r="I271" s="933"/>
      <c r="J271" s="934"/>
    </row>
    <row r="272" spans="2:10" ht="30" customHeight="1" outlineLevel="1">
      <c r="B272" s="889"/>
      <c r="C272" s="77"/>
      <c r="D272" s="96" t="s">
        <v>550</v>
      </c>
      <c r="E272" s="74"/>
      <c r="F272" s="932"/>
      <c r="G272" s="932"/>
      <c r="H272" s="933"/>
      <c r="I272" s="933"/>
      <c r="J272" s="934"/>
    </row>
    <row r="273" spans="1:26" ht="30" customHeight="1" outlineLevel="1" thickBot="1">
      <c r="B273" s="890"/>
      <c r="C273" s="81"/>
      <c r="D273" s="98" t="s">
        <v>550</v>
      </c>
      <c r="E273" s="82"/>
      <c r="F273" s="935"/>
      <c r="G273" s="935"/>
      <c r="H273" s="936"/>
      <c r="I273" s="936"/>
      <c r="J273" s="937"/>
    </row>
    <row r="274" spans="1:26" s="90" customFormat="1" ht="18.75" customHeight="1" outlineLevel="1" thickBot="1">
      <c r="A274" s="86"/>
      <c r="B274" s="99"/>
      <c r="C274" s="86"/>
      <c r="D274" s="86"/>
      <c r="E274" s="86"/>
      <c r="F274" s="86"/>
      <c r="G274" s="87"/>
      <c r="H274" s="87"/>
      <c r="I274" s="87"/>
      <c r="J274" s="87"/>
      <c r="K274" s="87"/>
      <c r="L274" s="87"/>
      <c r="M274" s="88"/>
      <c r="N274" s="968"/>
      <c r="O274" s="968"/>
      <c r="P274" s="968"/>
      <c r="Q274" s="968"/>
      <c r="R274" s="89"/>
      <c r="V274" s="88"/>
      <c r="W274" s="88"/>
      <c r="X274" s="88"/>
      <c r="Y274" s="88"/>
      <c r="Z274" s="89"/>
    </row>
    <row r="275" spans="1:26" ht="18.75" customHeight="1" outlineLevel="1">
      <c r="B275" s="972" t="s">
        <v>554</v>
      </c>
      <c r="C275" s="974"/>
      <c r="D275" s="975"/>
      <c r="E275" s="975"/>
      <c r="F275" s="975"/>
      <c r="G275" s="975"/>
      <c r="H275" s="975"/>
      <c r="I275" s="975"/>
      <c r="J275" s="976"/>
    </row>
    <row r="276" spans="1:26" ht="18.75" customHeight="1" outlineLevel="1">
      <c r="B276" s="918"/>
      <c r="C276" s="923"/>
      <c r="D276" s="924"/>
      <c r="E276" s="924"/>
      <c r="F276" s="924"/>
      <c r="G276" s="924"/>
      <c r="H276" s="924"/>
      <c r="I276" s="924"/>
      <c r="J276" s="925"/>
    </row>
    <row r="277" spans="1:26" ht="18.75" customHeight="1" outlineLevel="1">
      <c r="B277" s="973"/>
      <c r="C277" s="977"/>
      <c r="D277" s="978"/>
      <c r="E277" s="978"/>
      <c r="F277" s="978"/>
      <c r="G277" s="978"/>
      <c r="H277" s="978"/>
      <c r="I277" s="978"/>
      <c r="J277" s="979"/>
    </row>
    <row r="278" spans="1:26" ht="18.75" customHeight="1" outlineLevel="1">
      <c r="B278" s="917" t="s">
        <v>555</v>
      </c>
      <c r="C278" s="920"/>
      <c r="D278" s="921"/>
      <c r="E278" s="921"/>
      <c r="F278" s="921"/>
      <c r="G278" s="921"/>
      <c r="H278" s="921"/>
      <c r="I278" s="921"/>
      <c r="J278" s="922"/>
    </row>
    <row r="279" spans="1:26" ht="18.75" customHeight="1" outlineLevel="1">
      <c r="B279" s="918"/>
      <c r="C279" s="923"/>
      <c r="D279" s="924"/>
      <c r="E279" s="924"/>
      <c r="F279" s="924"/>
      <c r="G279" s="924"/>
      <c r="H279" s="924"/>
      <c r="I279" s="924"/>
      <c r="J279" s="925"/>
    </row>
    <row r="280" spans="1:26" ht="18.75" customHeight="1" outlineLevel="1" thickBot="1">
      <c r="B280" s="919"/>
      <c r="C280" s="926"/>
      <c r="D280" s="927"/>
      <c r="E280" s="927"/>
      <c r="F280" s="927"/>
      <c r="G280" s="927"/>
      <c r="H280" s="927"/>
      <c r="I280" s="927"/>
      <c r="J280" s="928"/>
    </row>
    <row r="281" spans="1:26" ht="18.75" customHeight="1" outlineLevel="1" thickBot="1">
      <c r="B281" s="100"/>
      <c r="C281" s="101"/>
      <c r="D281" s="101"/>
      <c r="E281" s="101"/>
      <c r="F281" s="101"/>
      <c r="G281" s="101"/>
      <c r="H281" s="101"/>
      <c r="I281" s="101"/>
      <c r="J281" s="101"/>
    </row>
    <row r="282" spans="1:26" ht="18.75" customHeight="1" outlineLevel="1">
      <c r="B282" s="102" t="s">
        <v>556</v>
      </c>
      <c r="C282" s="103"/>
      <c r="D282" s="103"/>
      <c r="E282" s="103"/>
      <c r="F282" s="104"/>
      <c r="G282" s="104"/>
      <c r="H282" s="104"/>
      <c r="I282" s="104"/>
      <c r="J282" s="105"/>
    </row>
    <row r="283" spans="1:26" ht="18.75" customHeight="1" outlineLevel="1">
      <c r="B283" s="876"/>
      <c r="C283" s="877"/>
      <c r="D283" s="877"/>
      <c r="E283" s="877"/>
      <c r="F283" s="877"/>
      <c r="G283" s="877"/>
      <c r="H283" s="877"/>
      <c r="I283" s="877"/>
      <c r="J283" s="878"/>
    </row>
    <row r="284" spans="1:26" ht="12" customHeight="1" outlineLevel="1" thickBot="1">
      <c r="B284" s="217"/>
      <c r="C284" s="106"/>
      <c r="D284" s="106"/>
      <c r="E284" s="106"/>
      <c r="F284" s="106"/>
      <c r="G284" s="106"/>
      <c r="H284" s="106"/>
      <c r="I284" s="106"/>
      <c r="J284" s="107"/>
    </row>
    <row r="287" spans="1:26" ht="33.75" customHeight="1">
      <c r="B287" s="108" t="s">
        <v>539</v>
      </c>
      <c r="C287" s="882">
        <f>個票ｰ2004!B161</f>
        <v>0</v>
      </c>
      <c r="D287" s="883"/>
      <c r="E287" s="883"/>
      <c r="F287" s="884"/>
      <c r="G287" s="109" t="s">
        <v>540</v>
      </c>
      <c r="H287" s="879">
        <v>17</v>
      </c>
      <c r="I287" s="880"/>
      <c r="J287" s="881"/>
    </row>
    <row r="288" spans="1:26" ht="30" customHeight="1" outlineLevel="1">
      <c r="B288" s="221" t="s">
        <v>541</v>
      </c>
      <c r="C288" s="885">
        <f>個票ｰ2004!U161</f>
        <v>0</v>
      </c>
      <c r="D288" s="886"/>
      <c r="E288" s="886"/>
      <c r="F288" s="886"/>
      <c r="G288" s="886"/>
      <c r="H288" s="886"/>
      <c r="I288" s="886"/>
      <c r="J288" s="887"/>
    </row>
    <row r="289" spans="2:10" ht="30" customHeight="1" outlineLevel="1">
      <c r="B289" s="218" t="s">
        <v>543</v>
      </c>
      <c r="C289" s="945">
        <f>個票ｰ2004!S161</f>
        <v>0</v>
      </c>
      <c r="D289" s="946"/>
      <c r="E289" s="946"/>
      <c r="F289" s="946"/>
      <c r="G289" s="946"/>
      <c r="H289" s="946"/>
      <c r="I289" s="946"/>
      <c r="J289" s="947"/>
    </row>
    <row r="290" spans="2:10" ht="30" customHeight="1" outlineLevel="1">
      <c r="B290" s="219" t="s">
        <v>544</v>
      </c>
      <c r="C290" s="929"/>
      <c r="D290" s="929"/>
      <c r="E290" s="929"/>
      <c r="F290" s="929"/>
      <c r="G290" s="929"/>
      <c r="H290" s="930"/>
      <c r="I290" s="930"/>
      <c r="J290" s="931"/>
    </row>
    <row r="291" spans="2:10" ht="14.25" customHeight="1" outlineLevel="1">
      <c r="B291" s="948" t="s">
        <v>557</v>
      </c>
      <c r="C291" s="911" t="s">
        <v>546</v>
      </c>
      <c r="D291" s="911"/>
      <c r="E291" s="911"/>
      <c r="F291" s="911" t="s">
        <v>547</v>
      </c>
      <c r="G291" s="911"/>
      <c r="H291" s="912"/>
      <c r="I291" s="912"/>
      <c r="J291" s="913"/>
    </row>
    <row r="292" spans="2:10" ht="34.5" customHeight="1" outlineLevel="1">
      <c r="B292" s="948"/>
      <c r="C292" s="74"/>
      <c r="D292" s="201" t="s">
        <v>310</v>
      </c>
      <c r="E292" s="74"/>
      <c r="F292" s="914"/>
      <c r="G292" s="914"/>
      <c r="H292" s="915"/>
      <c r="I292" s="915"/>
      <c r="J292" s="916"/>
    </row>
    <row r="293" spans="2:10" ht="34.5" customHeight="1" outlineLevel="1">
      <c r="B293" s="948"/>
      <c r="C293" s="74"/>
      <c r="D293" s="93" t="s">
        <v>310</v>
      </c>
      <c r="E293" s="74"/>
      <c r="F293" s="903"/>
      <c r="G293" s="903"/>
      <c r="H293" s="904"/>
      <c r="I293" s="904"/>
      <c r="J293" s="905"/>
    </row>
    <row r="294" spans="2:10" ht="34.5" customHeight="1" outlineLevel="1">
      <c r="B294" s="948"/>
      <c r="C294" s="74"/>
      <c r="D294" s="93" t="s">
        <v>310</v>
      </c>
      <c r="E294" s="74"/>
      <c r="F294" s="903"/>
      <c r="G294" s="903"/>
      <c r="H294" s="904"/>
      <c r="I294" s="904"/>
      <c r="J294" s="905"/>
    </row>
    <row r="295" spans="2:10" ht="34.5" customHeight="1" outlineLevel="1">
      <c r="B295" s="948"/>
      <c r="C295" s="74"/>
      <c r="D295" s="93" t="s">
        <v>310</v>
      </c>
      <c r="E295" s="74"/>
      <c r="F295" s="903"/>
      <c r="G295" s="903"/>
      <c r="H295" s="904"/>
      <c r="I295" s="904"/>
      <c r="J295" s="905"/>
    </row>
    <row r="296" spans="2:10" ht="34.5" customHeight="1" outlineLevel="1">
      <c r="B296" s="948"/>
      <c r="C296" s="74"/>
      <c r="D296" s="94" t="s">
        <v>310</v>
      </c>
      <c r="E296" s="74"/>
      <c r="F296" s="941"/>
      <c r="G296" s="942"/>
      <c r="H296" s="943"/>
      <c r="I296" s="943"/>
      <c r="J296" s="944"/>
    </row>
    <row r="297" spans="2:10" ht="15" customHeight="1" outlineLevel="1">
      <c r="B297" s="909" t="s">
        <v>548</v>
      </c>
      <c r="C297" s="911" t="s">
        <v>546</v>
      </c>
      <c r="D297" s="911"/>
      <c r="E297" s="911"/>
      <c r="F297" s="911" t="s">
        <v>549</v>
      </c>
      <c r="G297" s="911"/>
      <c r="H297" s="912"/>
      <c r="I297" s="912"/>
      <c r="J297" s="913"/>
    </row>
    <row r="298" spans="2:10" ht="31.5" customHeight="1" outlineLevel="1">
      <c r="B298" s="889"/>
      <c r="C298" s="75"/>
      <c r="D298" s="95" t="s">
        <v>550</v>
      </c>
      <c r="E298" s="76"/>
      <c r="F298" s="914"/>
      <c r="G298" s="914"/>
      <c r="H298" s="915"/>
      <c r="I298" s="915"/>
      <c r="J298" s="916"/>
    </row>
    <row r="299" spans="2:10" ht="31.5" customHeight="1" outlineLevel="1">
      <c r="B299" s="889"/>
      <c r="C299" s="77"/>
      <c r="D299" s="96" t="s">
        <v>550</v>
      </c>
      <c r="E299" s="78"/>
      <c r="F299" s="903"/>
      <c r="G299" s="903"/>
      <c r="H299" s="904"/>
      <c r="I299" s="904"/>
      <c r="J299" s="905"/>
    </row>
    <row r="300" spans="2:10" ht="31.5" customHeight="1" outlineLevel="1">
      <c r="B300" s="889"/>
      <c r="C300" s="77"/>
      <c r="D300" s="96" t="s">
        <v>550</v>
      </c>
      <c r="E300" s="78"/>
      <c r="F300" s="903"/>
      <c r="G300" s="903"/>
      <c r="H300" s="904"/>
      <c r="I300" s="904"/>
      <c r="J300" s="905"/>
    </row>
    <row r="301" spans="2:10" ht="31.5" customHeight="1" outlineLevel="1">
      <c r="B301" s="889"/>
      <c r="C301" s="77"/>
      <c r="D301" s="96" t="s">
        <v>550</v>
      </c>
      <c r="E301" s="78"/>
      <c r="F301" s="903"/>
      <c r="G301" s="903"/>
      <c r="H301" s="904"/>
      <c r="I301" s="904"/>
      <c r="J301" s="905"/>
    </row>
    <row r="302" spans="2:10" ht="31.5" customHeight="1" outlineLevel="1">
      <c r="B302" s="910"/>
      <c r="C302" s="79"/>
      <c r="D302" s="97" t="s">
        <v>550</v>
      </c>
      <c r="E302" s="80"/>
      <c r="F302" s="938"/>
      <c r="G302" s="938"/>
      <c r="H302" s="939"/>
      <c r="I302" s="939"/>
      <c r="J302" s="940"/>
    </row>
    <row r="303" spans="2:10" ht="15" customHeight="1" outlineLevel="1">
      <c r="B303" s="888" t="s">
        <v>551</v>
      </c>
      <c r="C303" s="891" t="s">
        <v>552</v>
      </c>
      <c r="D303" s="892"/>
      <c r="E303" s="893"/>
      <c r="F303" s="894" t="s">
        <v>553</v>
      </c>
      <c r="G303" s="895"/>
      <c r="H303" s="895"/>
      <c r="I303" s="895"/>
      <c r="J303" s="896"/>
    </row>
    <row r="304" spans="2:10" ht="30" customHeight="1" outlineLevel="1">
      <c r="B304" s="889"/>
      <c r="C304" s="77"/>
      <c r="D304" s="96" t="s">
        <v>550</v>
      </c>
      <c r="E304" s="74"/>
      <c r="F304" s="897"/>
      <c r="G304" s="897"/>
      <c r="H304" s="898"/>
      <c r="I304" s="898"/>
      <c r="J304" s="899"/>
    </row>
    <row r="305" spans="1:26" ht="30" customHeight="1" outlineLevel="1">
      <c r="B305" s="889"/>
      <c r="C305" s="77"/>
      <c r="D305" s="96" t="s">
        <v>550</v>
      </c>
      <c r="E305" s="74"/>
      <c r="F305" s="932"/>
      <c r="G305" s="932"/>
      <c r="H305" s="933"/>
      <c r="I305" s="933"/>
      <c r="J305" s="934"/>
    </row>
    <row r="306" spans="1:26" ht="30" customHeight="1" outlineLevel="1">
      <c r="B306" s="889"/>
      <c r="C306" s="77"/>
      <c r="D306" s="96" t="s">
        <v>550</v>
      </c>
      <c r="E306" s="74"/>
      <c r="F306" s="932"/>
      <c r="G306" s="932"/>
      <c r="H306" s="933"/>
      <c r="I306" s="933"/>
      <c r="J306" s="934"/>
    </row>
    <row r="307" spans="1:26" ht="30" customHeight="1" outlineLevel="1" thickBot="1">
      <c r="B307" s="890"/>
      <c r="C307" s="81"/>
      <c r="D307" s="98" t="s">
        <v>550</v>
      </c>
      <c r="E307" s="82"/>
      <c r="F307" s="935"/>
      <c r="G307" s="935"/>
      <c r="H307" s="936"/>
      <c r="I307" s="936"/>
      <c r="J307" s="937"/>
    </row>
    <row r="308" spans="1:26" s="90" customFormat="1" ht="18.75" customHeight="1" outlineLevel="1" thickBot="1">
      <c r="A308" s="86"/>
      <c r="B308" s="99"/>
      <c r="C308" s="86"/>
      <c r="D308" s="86"/>
      <c r="E308" s="86"/>
      <c r="F308" s="86"/>
      <c r="G308" s="87"/>
      <c r="H308" s="87"/>
      <c r="I308" s="87"/>
      <c r="J308" s="87"/>
      <c r="K308" s="87"/>
      <c r="L308" s="87"/>
      <c r="M308" s="88"/>
      <c r="N308" s="968"/>
      <c r="O308" s="968"/>
      <c r="P308" s="968"/>
      <c r="Q308" s="968"/>
      <c r="R308" s="89"/>
      <c r="V308" s="88"/>
      <c r="W308" s="88"/>
      <c r="X308" s="88"/>
      <c r="Y308" s="88"/>
      <c r="Z308" s="89"/>
    </row>
    <row r="309" spans="1:26" ht="18.75" customHeight="1" outlineLevel="1">
      <c r="B309" s="972" t="s">
        <v>554</v>
      </c>
      <c r="C309" s="974"/>
      <c r="D309" s="975"/>
      <c r="E309" s="975"/>
      <c r="F309" s="975"/>
      <c r="G309" s="975"/>
      <c r="H309" s="975"/>
      <c r="I309" s="975"/>
      <c r="J309" s="976"/>
    </row>
    <row r="310" spans="1:26" ht="18.75" customHeight="1" outlineLevel="1">
      <c r="B310" s="918"/>
      <c r="C310" s="923"/>
      <c r="D310" s="924"/>
      <c r="E310" s="924"/>
      <c r="F310" s="924"/>
      <c r="G310" s="924"/>
      <c r="H310" s="924"/>
      <c r="I310" s="924"/>
      <c r="J310" s="925"/>
    </row>
    <row r="311" spans="1:26" ht="18.75" customHeight="1" outlineLevel="1">
      <c r="B311" s="973"/>
      <c r="C311" s="977"/>
      <c r="D311" s="978"/>
      <c r="E311" s="978"/>
      <c r="F311" s="978"/>
      <c r="G311" s="978"/>
      <c r="H311" s="978"/>
      <c r="I311" s="978"/>
      <c r="J311" s="979"/>
    </row>
    <row r="312" spans="1:26" ht="18.75" customHeight="1" outlineLevel="1">
      <c r="B312" s="917" t="s">
        <v>555</v>
      </c>
      <c r="C312" s="920"/>
      <c r="D312" s="921"/>
      <c r="E312" s="921"/>
      <c r="F312" s="921"/>
      <c r="G312" s="921"/>
      <c r="H312" s="921"/>
      <c r="I312" s="921"/>
      <c r="J312" s="922"/>
    </row>
    <row r="313" spans="1:26" ht="18.75" customHeight="1" outlineLevel="1">
      <c r="B313" s="918"/>
      <c r="C313" s="923"/>
      <c r="D313" s="924"/>
      <c r="E313" s="924"/>
      <c r="F313" s="924"/>
      <c r="G313" s="924"/>
      <c r="H313" s="924"/>
      <c r="I313" s="924"/>
      <c r="J313" s="925"/>
    </row>
    <row r="314" spans="1:26" ht="18.75" customHeight="1" outlineLevel="1" thickBot="1">
      <c r="B314" s="919"/>
      <c r="C314" s="926"/>
      <c r="D314" s="927"/>
      <c r="E314" s="927"/>
      <c r="F314" s="927"/>
      <c r="G314" s="927"/>
      <c r="H314" s="927"/>
      <c r="I314" s="927"/>
      <c r="J314" s="928"/>
    </row>
    <row r="315" spans="1:26" ht="18.75" customHeight="1" outlineLevel="1" thickBot="1">
      <c r="B315" s="100"/>
      <c r="C315" s="101"/>
      <c r="D315" s="101"/>
      <c r="E315" s="101"/>
      <c r="F315" s="101"/>
      <c r="G315" s="101"/>
      <c r="H315" s="101"/>
      <c r="I315" s="101"/>
      <c r="J315" s="101"/>
    </row>
    <row r="316" spans="1:26" ht="18.75" customHeight="1" outlineLevel="1">
      <c r="B316" s="102" t="s">
        <v>556</v>
      </c>
      <c r="C316" s="103"/>
      <c r="D316" s="103"/>
      <c r="E316" s="103"/>
      <c r="F316" s="104"/>
      <c r="G316" s="104"/>
      <c r="H316" s="104"/>
      <c r="I316" s="104"/>
      <c r="J316" s="105"/>
    </row>
    <row r="317" spans="1:26" ht="18.75" customHeight="1" outlineLevel="1">
      <c r="B317" s="876"/>
      <c r="C317" s="877"/>
      <c r="D317" s="877"/>
      <c r="E317" s="877"/>
      <c r="F317" s="877"/>
      <c r="G317" s="877"/>
      <c r="H317" s="877"/>
      <c r="I317" s="877"/>
      <c r="J317" s="878"/>
    </row>
    <row r="318" spans="1:26" ht="12" customHeight="1" outlineLevel="1" thickBot="1">
      <c r="B318" s="217"/>
      <c r="C318" s="106"/>
      <c r="D318" s="106"/>
      <c r="E318" s="106"/>
      <c r="F318" s="106"/>
      <c r="G318" s="106"/>
      <c r="H318" s="106"/>
      <c r="I318" s="106"/>
      <c r="J318" s="107"/>
    </row>
    <row r="321" spans="2:11" ht="17.25" customHeight="1">
      <c r="B321" s="202"/>
      <c r="C321" s="202"/>
      <c r="D321" s="202"/>
      <c r="E321" s="202"/>
      <c r="F321" s="202"/>
      <c r="G321" s="202"/>
      <c r="H321" s="202"/>
      <c r="I321" s="202"/>
      <c r="J321" s="202"/>
      <c r="K321" s="202"/>
    </row>
    <row r="322" spans="2:11" ht="33.75" customHeight="1">
      <c r="B322" s="108" t="s">
        <v>539</v>
      </c>
      <c r="C322" s="882">
        <f>個票ｰ2004!B162</f>
        <v>0</v>
      </c>
      <c r="D322" s="883"/>
      <c r="E322" s="883"/>
      <c r="F322" s="884"/>
      <c r="G322" s="109" t="s">
        <v>540</v>
      </c>
      <c r="H322" s="879">
        <v>18</v>
      </c>
      <c r="I322" s="880"/>
      <c r="J322" s="881"/>
    </row>
    <row r="323" spans="2:11" ht="30" customHeight="1" outlineLevel="1">
      <c r="B323" s="221" t="s">
        <v>541</v>
      </c>
      <c r="C323" s="885">
        <f>個票ｰ2004!U162</f>
        <v>0</v>
      </c>
      <c r="D323" s="886"/>
      <c r="E323" s="886"/>
      <c r="F323" s="886"/>
      <c r="G323" s="886"/>
      <c r="H323" s="886"/>
      <c r="I323" s="886"/>
      <c r="J323" s="887"/>
    </row>
    <row r="324" spans="2:11" ht="30" customHeight="1" outlineLevel="1">
      <c r="B324" s="218" t="s">
        <v>543</v>
      </c>
      <c r="C324" s="945">
        <f>個票ｰ2004!S162</f>
        <v>0</v>
      </c>
      <c r="D324" s="946"/>
      <c r="E324" s="946"/>
      <c r="F324" s="946"/>
      <c r="G324" s="946"/>
      <c r="H324" s="946"/>
      <c r="I324" s="946"/>
      <c r="J324" s="947"/>
    </row>
    <row r="325" spans="2:11" ht="30" customHeight="1" outlineLevel="1">
      <c r="B325" s="219" t="s">
        <v>544</v>
      </c>
      <c r="C325" s="929"/>
      <c r="D325" s="929"/>
      <c r="E325" s="929"/>
      <c r="F325" s="929"/>
      <c r="G325" s="929"/>
      <c r="H325" s="930"/>
      <c r="I325" s="930"/>
      <c r="J325" s="931"/>
    </row>
    <row r="326" spans="2:11" ht="14.25" customHeight="1" outlineLevel="1">
      <c r="B326" s="948" t="s">
        <v>557</v>
      </c>
      <c r="C326" s="911" t="s">
        <v>546</v>
      </c>
      <c r="D326" s="911"/>
      <c r="E326" s="911"/>
      <c r="F326" s="911" t="s">
        <v>547</v>
      </c>
      <c r="G326" s="911"/>
      <c r="H326" s="912"/>
      <c r="I326" s="912"/>
      <c r="J326" s="913"/>
    </row>
    <row r="327" spans="2:11" ht="34.5" customHeight="1" outlineLevel="1">
      <c r="B327" s="948"/>
      <c r="C327" s="74"/>
      <c r="D327" s="201" t="s">
        <v>310</v>
      </c>
      <c r="E327" s="74"/>
      <c r="F327" s="914"/>
      <c r="G327" s="914"/>
      <c r="H327" s="915"/>
      <c r="I327" s="915"/>
      <c r="J327" s="916"/>
    </row>
    <row r="328" spans="2:11" ht="34.5" customHeight="1" outlineLevel="1">
      <c r="B328" s="948"/>
      <c r="C328" s="74"/>
      <c r="D328" s="93" t="s">
        <v>310</v>
      </c>
      <c r="E328" s="74"/>
      <c r="F328" s="903"/>
      <c r="G328" s="903"/>
      <c r="H328" s="904"/>
      <c r="I328" s="904"/>
      <c r="J328" s="905"/>
    </row>
    <row r="329" spans="2:11" ht="34.5" customHeight="1" outlineLevel="1">
      <c r="B329" s="948"/>
      <c r="C329" s="74"/>
      <c r="D329" s="93" t="s">
        <v>310</v>
      </c>
      <c r="E329" s="74"/>
      <c r="F329" s="903"/>
      <c r="G329" s="903"/>
      <c r="H329" s="904"/>
      <c r="I329" s="904"/>
      <c r="J329" s="905"/>
    </row>
    <row r="330" spans="2:11" ht="34.5" customHeight="1" outlineLevel="1">
      <c r="B330" s="948"/>
      <c r="C330" s="74"/>
      <c r="D330" s="93" t="s">
        <v>310</v>
      </c>
      <c r="E330" s="74"/>
      <c r="F330" s="903"/>
      <c r="G330" s="903"/>
      <c r="H330" s="904"/>
      <c r="I330" s="904"/>
      <c r="J330" s="905"/>
    </row>
    <row r="331" spans="2:11" ht="34.5" customHeight="1" outlineLevel="1">
      <c r="B331" s="948"/>
      <c r="C331" s="74"/>
      <c r="D331" s="94" t="s">
        <v>310</v>
      </c>
      <c r="E331" s="74"/>
      <c r="F331" s="941"/>
      <c r="G331" s="942"/>
      <c r="H331" s="943"/>
      <c r="I331" s="943"/>
      <c r="J331" s="944"/>
    </row>
    <row r="332" spans="2:11" ht="15" customHeight="1" outlineLevel="1">
      <c r="B332" s="909" t="s">
        <v>548</v>
      </c>
      <c r="C332" s="911" t="s">
        <v>546</v>
      </c>
      <c r="D332" s="911"/>
      <c r="E332" s="911"/>
      <c r="F332" s="911" t="s">
        <v>549</v>
      </c>
      <c r="G332" s="911"/>
      <c r="H332" s="912"/>
      <c r="I332" s="912"/>
      <c r="J332" s="913"/>
    </row>
    <row r="333" spans="2:11" ht="31.5" customHeight="1" outlineLevel="1">
      <c r="B333" s="889"/>
      <c r="C333" s="75"/>
      <c r="D333" s="95" t="s">
        <v>550</v>
      </c>
      <c r="E333" s="76"/>
      <c r="F333" s="914"/>
      <c r="G333" s="914"/>
      <c r="H333" s="915"/>
      <c r="I333" s="915"/>
      <c r="J333" s="916"/>
    </row>
    <row r="334" spans="2:11" ht="31.5" customHeight="1" outlineLevel="1">
      <c r="B334" s="889"/>
      <c r="C334" s="77"/>
      <c r="D334" s="96" t="s">
        <v>550</v>
      </c>
      <c r="E334" s="78"/>
      <c r="F334" s="903"/>
      <c r="G334" s="903"/>
      <c r="H334" s="904"/>
      <c r="I334" s="904"/>
      <c r="J334" s="905"/>
    </row>
    <row r="335" spans="2:11" ht="31.5" customHeight="1" outlineLevel="1">
      <c r="B335" s="889"/>
      <c r="C335" s="77"/>
      <c r="D335" s="96" t="s">
        <v>550</v>
      </c>
      <c r="E335" s="78"/>
      <c r="F335" s="903"/>
      <c r="G335" s="903"/>
      <c r="H335" s="904"/>
      <c r="I335" s="904"/>
      <c r="J335" s="905"/>
    </row>
    <row r="336" spans="2:11" ht="31.5" customHeight="1" outlineLevel="1">
      <c r="B336" s="889"/>
      <c r="C336" s="77"/>
      <c r="D336" s="96" t="s">
        <v>550</v>
      </c>
      <c r="E336" s="78"/>
      <c r="F336" s="903"/>
      <c r="G336" s="903"/>
      <c r="H336" s="904"/>
      <c r="I336" s="904"/>
      <c r="J336" s="905"/>
    </row>
    <row r="337" spans="1:26" ht="31.5" customHeight="1" outlineLevel="1">
      <c r="B337" s="910"/>
      <c r="C337" s="79"/>
      <c r="D337" s="97" t="s">
        <v>550</v>
      </c>
      <c r="E337" s="80"/>
      <c r="F337" s="938"/>
      <c r="G337" s="938"/>
      <c r="H337" s="939"/>
      <c r="I337" s="939"/>
      <c r="J337" s="940"/>
    </row>
    <row r="338" spans="1:26" ht="15" customHeight="1" outlineLevel="1">
      <c r="B338" s="888" t="s">
        <v>551</v>
      </c>
      <c r="C338" s="891" t="s">
        <v>552</v>
      </c>
      <c r="D338" s="892"/>
      <c r="E338" s="893"/>
      <c r="F338" s="894" t="s">
        <v>553</v>
      </c>
      <c r="G338" s="895"/>
      <c r="H338" s="895"/>
      <c r="I338" s="895"/>
      <c r="J338" s="896"/>
    </row>
    <row r="339" spans="1:26" ht="30" customHeight="1" outlineLevel="1">
      <c r="B339" s="889"/>
      <c r="C339" s="77"/>
      <c r="D339" s="96" t="s">
        <v>550</v>
      </c>
      <c r="E339" s="74"/>
      <c r="F339" s="900"/>
      <c r="G339" s="900"/>
      <c r="H339" s="901"/>
      <c r="I339" s="901"/>
      <c r="J339" s="902"/>
    </row>
    <row r="340" spans="1:26" ht="30" customHeight="1" outlineLevel="1">
      <c r="B340" s="889"/>
      <c r="C340" s="77"/>
      <c r="D340" s="96" t="s">
        <v>550</v>
      </c>
      <c r="E340" s="74"/>
      <c r="F340" s="903"/>
      <c r="G340" s="903"/>
      <c r="H340" s="904"/>
      <c r="I340" s="904"/>
      <c r="J340" s="905"/>
    </row>
    <row r="341" spans="1:26" ht="30" customHeight="1" outlineLevel="1">
      <c r="B341" s="889"/>
      <c r="C341" s="77"/>
      <c r="D341" s="96" t="s">
        <v>550</v>
      </c>
      <c r="E341" s="74"/>
      <c r="F341" s="903"/>
      <c r="G341" s="903"/>
      <c r="H341" s="904"/>
      <c r="I341" s="904"/>
      <c r="J341" s="905"/>
    </row>
    <row r="342" spans="1:26" ht="30" customHeight="1" outlineLevel="1" thickBot="1">
      <c r="B342" s="890"/>
      <c r="C342" s="81"/>
      <c r="D342" s="98" t="s">
        <v>550</v>
      </c>
      <c r="E342" s="82"/>
      <c r="F342" s="906"/>
      <c r="G342" s="906"/>
      <c r="H342" s="907"/>
      <c r="I342" s="907"/>
      <c r="J342" s="908"/>
    </row>
    <row r="343" spans="1:26" s="90" customFormat="1" ht="18.75" customHeight="1" outlineLevel="1" thickBot="1">
      <c r="A343" s="86"/>
      <c r="B343" s="99"/>
      <c r="C343" s="86"/>
      <c r="D343" s="86"/>
      <c r="E343" s="86"/>
      <c r="F343" s="86"/>
      <c r="G343" s="87"/>
      <c r="H343" s="87"/>
      <c r="I343" s="87"/>
      <c r="J343" s="87"/>
      <c r="K343" s="87"/>
      <c r="L343" s="87"/>
      <c r="M343" s="88"/>
      <c r="N343" s="968"/>
      <c r="O343" s="968"/>
      <c r="P343" s="968"/>
      <c r="Q343" s="968"/>
      <c r="R343" s="89"/>
      <c r="V343" s="88"/>
      <c r="W343" s="88"/>
      <c r="X343" s="88"/>
      <c r="Y343" s="88"/>
      <c r="Z343" s="89"/>
    </row>
    <row r="344" spans="1:26" ht="18.75" customHeight="1" outlineLevel="1">
      <c r="B344" s="972" t="s">
        <v>554</v>
      </c>
      <c r="C344" s="974"/>
      <c r="D344" s="975"/>
      <c r="E344" s="975"/>
      <c r="F344" s="975"/>
      <c r="G344" s="975"/>
      <c r="H344" s="975"/>
      <c r="I344" s="975"/>
      <c r="J344" s="976"/>
    </row>
    <row r="345" spans="1:26" ht="18.75" customHeight="1" outlineLevel="1">
      <c r="B345" s="918"/>
      <c r="C345" s="923"/>
      <c r="D345" s="924"/>
      <c r="E345" s="924"/>
      <c r="F345" s="924"/>
      <c r="G345" s="924"/>
      <c r="H345" s="924"/>
      <c r="I345" s="924"/>
      <c r="J345" s="925"/>
    </row>
    <row r="346" spans="1:26" ht="18.75" customHeight="1" outlineLevel="1">
      <c r="B346" s="973"/>
      <c r="C346" s="977"/>
      <c r="D346" s="978"/>
      <c r="E346" s="978"/>
      <c r="F346" s="978"/>
      <c r="G346" s="978"/>
      <c r="H346" s="978"/>
      <c r="I346" s="978"/>
      <c r="J346" s="979"/>
    </row>
    <row r="347" spans="1:26" ht="18.75" customHeight="1" outlineLevel="1">
      <c r="B347" s="917" t="s">
        <v>555</v>
      </c>
      <c r="C347" s="920"/>
      <c r="D347" s="921"/>
      <c r="E347" s="921"/>
      <c r="F347" s="921"/>
      <c r="G347" s="921"/>
      <c r="H347" s="921"/>
      <c r="I347" s="921"/>
      <c r="J347" s="922"/>
    </row>
    <row r="348" spans="1:26" ht="18.75" customHeight="1" outlineLevel="1">
      <c r="B348" s="918"/>
      <c r="C348" s="923"/>
      <c r="D348" s="924"/>
      <c r="E348" s="924"/>
      <c r="F348" s="924"/>
      <c r="G348" s="924"/>
      <c r="H348" s="924"/>
      <c r="I348" s="924"/>
      <c r="J348" s="925"/>
    </row>
    <row r="349" spans="1:26" ht="18.75" customHeight="1" outlineLevel="1" thickBot="1">
      <c r="B349" s="919"/>
      <c r="C349" s="926"/>
      <c r="D349" s="927"/>
      <c r="E349" s="927"/>
      <c r="F349" s="927"/>
      <c r="G349" s="927"/>
      <c r="H349" s="927"/>
      <c r="I349" s="927"/>
      <c r="J349" s="928"/>
    </row>
    <row r="350" spans="1:26" ht="18.75" customHeight="1" outlineLevel="1" thickBot="1">
      <c r="B350" s="100"/>
      <c r="C350" s="101"/>
      <c r="D350" s="101"/>
      <c r="E350" s="101"/>
      <c r="F350" s="101"/>
      <c r="G350" s="101"/>
      <c r="H350" s="101"/>
      <c r="I350" s="101"/>
      <c r="J350" s="101"/>
    </row>
    <row r="351" spans="1:26" ht="18.75" customHeight="1" outlineLevel="1">
      <c r="B351" s="102" t="s">
        <v>556</v>
      </c>
      <c r="C351" s="103"/>
      <c r="D351" s="103"/>
      <c r="E351" s="103"/>
      <c r="F351" s="104"/>
      <c r="G351" s="104"/>
      <c r="H351" s="104"/>
      <c r="I351" s="104"/>
      <c r="J351" s="105"/>
    </row>
    <row r="352" spans="1:26" ht="18.75" customHeight="1" outlineLevel="1">
      <c r="B352" s="876"/>
      <c r="C352" s="877"/>
      <c r="D352" s="877"/>
      <c r="E352" s="877"/>
      <c r="F352" s="877"/>
      <c r="G352" s="877"/>
      <c r="H352" s="877"/>
      <c r="I352" s="877"/>
      <c r="J352" s="878"/>
    </row>
    <row r="353" spans="2:10" ht="12" customHeight="1" outlineLevel="1" thickBot="1">
      <c r="B353" s="217"/>
      <c r="C353" s="106"/>
      <c r="D353" s="106"/>
      <c r="E353" s="106"/>
      <c r="F353" s="106"/>
      <c r="G353" s="106"/>
      <c r="H353" s="106"/>
      <c r="I353" s="106"/>
      <c r="J353" s="107"/>
    </row>
    <row r="354" spans="2:10" ht="17.25" customHeight="1"/>
    <row r="356" spans="2:10" ht="33.75" customHeight="1">
      <c r="B356" s="108" t="s">
        <v>539</v>
      </c>
      <c r="C356" s="882">
        <f>個票ｰ2004!B163</f>
        <v>0</v>
      </c>
      <c r="D356" s="883"/>
      <c r="E356" s="883"/>
      <c r="F356" s="884"/>
      <c r="G356" s="109" t="s">
        <v>540</v>
      </c>
      <c r="H356" s="879">
        <v>19</v>
      </c>
      <c r="I356" s="880"/>
      <c r="J356" s="881"/>
    </row>
    <row r="357" spans="2:10" ht="30" customHeight="1" outlineLevel="1">
      <c r="B357" s="221" t="s">
        <v>541</v>
      </c>
      <c r="C357" s="885">
        <f>個票ｰ2004!U163</f>
        <v>0</v>
      </c>
      <c r="D357" s="886"/>
      <c r="E357" s="886"/>
      <c r="F357" s="886"/>
      <c r="G357" s="886"/>
      <c r="H357" s="886"/>
      <c r="I357" s="886"/>
      <c r="J357" s="887"/>
    </row>
    <row r="358" spans="2:10" ht="30" customHeight="1" outlineLevel="1">
      <c r="B358" s="218" t="s">
        <v>543</v>
      </c>
      <c r="C358" s="945">
        <f>個票ｰ2004!S163</f>
        <v>0</v>
      </c>
      <c r="D358" s="946"/>
      <c r="E358" s="946"/>
      <c r="F358" s="946"/>
      <c r="G358" s="946"/>
      <c r="H358" s="946"/>
      <c r="I358" s="946"/>
      <c r="J358" s="947"/>
    </row>
    <row r="359" spans="2:10" ht="30" customHeight="1" outlineLevel="1">
      <c r="B359" s="219" t="s">
        <v>544</v>
      </c>
      <c r="C359" s="929"/>
      <c r="D359" s="929"/>
      <c r="E359" s="929"/>
      <c r="F359" s="929"/>
      <c r="G359" s="929"/>
      <c r="H359" s="930"/>
      <c r="I359" s="930"/>
      <c r="J359" s="931"/>
    </row>
    <row r="360" spans="2:10" ht="14.25" customHeight="1" outlineLevel="1">
      <c r="B360" s="948" t="s">
        <v>557</v>
      </c>
      <c r="C360" s="911" t="s">
        <v>546</v>
      </c>
      <c r="D360" s="911"/>
      <c r="E360" s="911"/>
      <c r="F360" s="911" t="s">
        <v>547</v>
      </c>
      <c r="G360" s="911"/>
      <c r="H360" s="912"/>
      <c r="I360" s="912"/>
      <c r="J360" s="913"/>
    </row>
    <row r="361" spans="2:10" ht="34.5" customHeight="1" outlineLevel="1">
      <c r="B361" s="948"/>
      <c r="C361" s="74"/>
      <c r="D361" s="201" t="s">
        <v>310</v>
      </c>
      <c r="E361" s="74"/>
      <c r="F361" s="914"/>
      <c r="G361" s="914"/>
      <c r="H361" s="915"/>
      <c r="I361" s="915"/>
      <c r="J361" s="916"/>
    </row>
    <row r="362" spans="2:10" ht="34.5" customHeight="1" outlineLevel="1">
      <c r="B362" s="948"/>
      <c r="C362" s="74"/>
      <c r="D362" s="93" t="s">
        <v>310</v>
      </c>
      <c r="E362" s="74"/>
      <c r="F362" s="903"/>
      <c r="G362" s="903"/>
      <c r="H362" s="904"/>
      <c r="I362" s="904"/>
      <c r="J362" s="905"/>
    </row>
    <row r="363" spans="2:10" ht="34.5" customHeight="1" outlineLevel="1">
      <c r="B363" s="948"/>
      <c r="C363" s="74"/>
      <c r="D363" s="93" t="s">
        <v>310</v>
      </c>
      <c r="E363" s="74"/>
      <c r="F363" s="903"/>
      <c r="G363" s="903"/>
      <c r="H363" s="904"/>
      <c r="I363" s="904"/>
      <c r="J363" s="905"/>
    </row>
    <row r="364" spans="2:10" ht="34.5" customHeight="1" outlineLevel="1">
      <c r="B364" s="948"/>
      <c r="C364" s="74"/>
      <c r="D364" s="93" t="s">
        <v>310</v>
      </c>
      <c r="E364" s="74"/>
      <c r="F364" s="903"/>
      <c r="G364" s="903"/>
      <c r="H364" s="904"/>
      <c r="I364" s="904"/>
      <c r="J364" s="905"/>
    </row>
    <row r="365" spans="2:10" ht="34.5" customHeight="1" outlineLevel="1">
      <c r="B365" s="948"/>
      <c r="C365" s="74"/>
      <c r="D365" s="94" t="s">
        <v>310</v>
      </c>
      <c r="E365" s="74"/>
      <c r="F365" s="941"/>
      <c r="G365" s="942"/>
      <c r="H365" s="943"/>
      <c r="I365" s="943"/>
      <c r="J365" s="944"/>
    </row>
    <row r="366" spans="2:10" ht="15" customHeight="1" outlineLevel="1">
      <c r="B366" s="909" t="s">
        <v>548</v>
      </c>
      <c r="C366" s="911" t="s">
        <v>546</v>
      </c>
      <c r="D366" s="911"/>
      <c r="E366" s="911"/>
      <c r="F366" s="911" t="s">
        <v>549</v>
      </c>
      <c r="G366" s="911"/>
      <c r="H366" s="912"/>
      <c r="I366" s="912"/>
      <c r="J366" s="913"/>
    </row>
    <row r="367" spans="2:10" ht="31.5" customHeight="1" outlineLevel="1">
      <c r="B367" s="889"/>
      <c r="C367" s="75"/>
      <c r="D367" s="95" t="s">
        <v>550</v>
      </c>
      <c r="E367" s="76"/>
      <c r="F367" s="914"/>
      <c r="G367" s="914"/>
      <c r="H367" s="915"/>
      <c r="I367" s="915"/>
      <c r="J367" s="916"/>
    </row>
    <row r="368" spans="2:10" ht="31.5" customHeight="1" outlineLevel="1">
      <c r="B368" s="889"/>
      <c r="C368" s="77"/>
      <c r="D368" s="96" t="s">
        <v>550</v>
      </c>
      <c r="E368" s="78"/>
      <c r="F368" s="903"/>
      <c r="G368" s="903"/>
      <c r="H368" s="904"/>
      <c r="I368" s="904"/>
      <c r="J368" s="905"/>
    </row>
    <row r="369" spans="1:26" ht="31.5" customHeight="1" outlineLevel="1">
      <c r="B369" s="889"/>
      <c r="C369" s="77"/>
      <c r="D369" s="96" t="s">
        <v>550</v>
      </c>
      <c r="E369" s="78"/>
      <c r="F369" s="903"/>
      <c r="G369" s="903"/>
      <c r="H369" s="904"/>
      <c r="I369" s="904"/>
      <c r="J369" s="905"/>
    </row>
    <row r="370" spans="1:26" ht="31.5" customHeight="1" outlineLevel="1">
      <c r="B370" s="889"/>
      <c r="C370" s="77"/>
      <c r="D370" s="96" t="s">
        <v>550</v>
      </c>
      <c r="E370" s="78"/>
      <c r="F370" s="903"/>
      <c r="G370" s="903"/>
      <c r="H370" s="904"/>
      <c r="I370" s="904"/>
      <c r="J370" s="905"/>
    </row>
    <row r="371" spans="1:26" ht="31.5" customHeight="1" outlineLevel="1">
      <c r="B371" s="910"/>
      <c r="C371" s="79"/>
      <c r="D371" s="97" t="s">
        <v>550</v>
      </c>
      <c r="E371" s="80"/>
      <c r="F371" s="938"/>
      <c r="G371" s="938"/>
      <c r="H371" s="939"/>
      <c r="I371" s="939"/>
      <c r="J371" s="940"/>
    </row>
    <row r="372" spans="1:26" ht="15" customHeight="1" outlineLevel="1">
      <c r="B372" s="888" t="s">
        <v>551</v>
      </c>
      <c r="C372" s="891" t="s">
        <v>552</v>
      </c>
      <c r="D372" s="892"/>
      <c r="E372" s="893"/>
      <c r="F372" s="894" t="s">
        <v>553</v>
      </c>
      <c r="G372" s="895"/>
      <c r="H372" s="895"/>
      <c r="I372" s="895"/>
      <c r="J372" s="896"/>
    </row>
    <row r="373" spans="1:26" ht="30" customHeight="1" outlineLevel="1">
      <c r="B373" s="889"/>
      <c r="C373" s="77"/>
      <c r="D373" s="96" t="s">
        <v>550</v>
      </c>
      <c r="E373" s="74"/>
      <c r="F373" s="900"/>
      <c r="G373" s="900"/>
      <c r="H373" s="901"/>
      <c r="I373" s="901"/>
      <c r="J373" s="902"/>
    </row>
    <row r="374" spans="1:26" ht="30" customHeight="1" outlineLevel="1">
      <c r="B374" s="889"/>
      <c r="C374" s="77"/>
      <c r="D374" s="96" t="s">
        <v>550</v>
      </c>
      <c r="E374" s="74"/>
      <c r="F374" s="903"/>
      <c r="G374" s="903"/>
      <c r="H374" s="904"/>
      <c r="I374" s="904"/>
      <c r="J374" s="905"/>
    </row>
    <row r="375" spans="1:26" ht="30" customHeight="1" outlineLevel="1">
      <c r="B375" s="889"/>
      <c r="C375" s="77"/>
      <c r="D375" s="96" t="s">
        <v>550</v>
      </c>
      <c r="E375" s="74"/>
      <c r="F375" s="903"/>
      <c r="G375" s="903"/>
      <c r="H375" s="904"/>
      <c r="I375" s="904"/>
      <c r="J375" s="905"/>
    </row>
    <row r="376" spans="1:26" ht="30" customHeight="1" outlineLevel="1" thickBot="1">
      <c r="B376" s="890"/>
      <c r="C376" s="81"/>
      <c r="D376" s="98" t="s">
        <v>550</v>
      </c>
      <c r="E376" s="82"/>
      <c r="F376" s="906"/>
      <c r="G376" s="906"/>
      <c r="H376" s="907"/>
      <c r="I376" s="907"/>
      <c r="J376" s="908"/>
    </row>
    <row r="377" spans="1:26" s="90" customFormat="1" ht="18.75" customHeight="1" outlineLevel="1" thickBot="1">
      <c r="A377" s="86"/>
      <c r="B377" s="99"/>
      <c r="C377" s="86"/>
      <c r="D377" s="86"/>
      <c r="E377" s="86"/>
      <c r="F377" s="86"/>
      <c r="G377" s="87"/>
      <c r="H377" s="87"/>
      <c r="I377" s="87"/>
      <c r="J377" s="87"/>
      <c r="K377" s="87"/>
      <c r="L377" s="87"/>
      <c r="M377" s="88"/>
      <c r="N377" s="968"/>
      <c r="O377" s="968"/>
      <c r="P377" s="968"/>
      <c r="Q377" s="968"/>
      <c r="R377" s="89"/>
      <c r="V377" s="88"/>
      <c r="W377" s="88"/>
      <c r="X377" s="88"/>
      <c r="Y377" s="88"/>
      <c r="Z377" s="89"/>
    </row>
    <row r="378" spans="1:26" ht="18.75" customHeight="1" outlineLevel="1">
      <c r="B378" s="972" t="s">
        <v>554</v>
      </c>
      <c r="C378" s="974"/>
      <c r="D378" s="975"/>
      <c r="E378" s="975"/>
      <c r="F378" s="975"/>
      <c r="G378" s="975"/>
      <c r="H378" s="975"/>
      <c r="I378" s="975"/>
      <c r="J378" s="976"/>
    </row>
    <row r="379" spans="1:26" ht="18.75" customHeight="1" outlineLevel="1">
      <c r="B379" s="918"/>
      <c r="C379" s="923"/>
      <c r="D379" s="924"/>
      <c r="E379" s="924"/>
      <c r="F379" s="924"/>
      <c r="G379" s="924"/>
      <c r="H379" s="924"/>
      <c r="I379" s="924"/>
      <c r="J379" s="925"/>
    </row>
    <row r="380" spans="1:26" ht="18.75" customHeight="1" outlineLevel="1">
      <c r="B380" s="973"/>
      <c r="C380" s="977"/>
      <c r="D380" s="978"/>
      <c r="E380" s="978"/>
      <c r="F380" s="978"/>
      <c r="G380" s="978"/>
      <c r="H380" s="978"/>
      <c r="I380" s="978"/>
      <c r="J380" s="979"/>
    </row>
    <row r="381" spans="1:26" ht="18.75" customHeight="1" outlineLevel="1">
      <c r="B381" s="917" t="s">
        <v>555</v>
      </c>
      <c r="C381" s="920"/>
      <c r="D381" s="921"/>
      <c r="E381" s="921"/>
      <c r="F381" s="921"/>
      <c r="G381" s="921"/>
      <c r="H381" s="921"/>
      <c r="I381" s="921"/>
      <c r="J381" s="922"/>
    </row>
    <row r="382" spans="1:26" ht="18.75" customHeight="1" outlineLevel="1">
      <c r="B382" s="918"/>
      <c r="C382" s="923"/>
      <c r="D382" s="924"/>
      <c r="E382" s="924"/>
      <c r="F382" s="924"/>
      <c r="G382" s="924"/>
      <c r="H382" s="924"/>
      <c r="I382" s="924"/>
      <c r="J382" s="925"/>
    </row>
    <row r="383" spans="1:26" ht="18.75" customHeight="1" outlineLevel="1" thickBot="1">
      <c r="B383" s="919"/>
      <c r="C383" s="926"/>
      <c r="D383" s="927"/>
      <c r="E383" s="927"/>
      <c r="F383" s="927"/>
      <c r="G383" s="927"/>
      <c r="H383" s="927"/>
      <c r="I383" s="927"/>
      <c r="J383" s="928"/>
    </row>
    <row r="384" spans="1:26" ht="18.75" customHeight="1" outlineLevel="1" thickBot="1">
      <c r="B384" s="100"/>
      <c r="C384" s="101"/>
      <c r="D384" s="101"/>
      <c r="E384" s="101"/>
      <c r="F384" s="101"/>
      <c r="G384" s="101"/>
      <c r="H384" s="101"/>
      <c r="I384" s="101"/>
      <c r="J384" s="101"/>
    </row>
    <row r="385" spans="2:10" ht="18.75" customHeight="1" outlineLevel="1">
      <c r="B385" s="102" t="s">
        <v>556</v>
      </c>
      <c r="C385" s="103"/>
      <c r="D385" s="103"/>
      <c r="E385" s="103"/>
      <c r="F385" s="104"/>
      <c r="G385" s="104"/>
      <c r="H385" s="104"/>
      <c r="I385" s="104"/>
      <c r="J385" s="105"/>
    </row>
    <row r="386" spans="2:10" ht="18.75" customHeight="1" outlineLevel="1">
      <c r="B386" s="876"/>
      <c r="C386" s="877"/>
      <c r="D386" s="877"/>
      <c r="E386" s="877"/>
      <c r="F386" s="877"/>
      <c r="G386" s="877"/>
      <c r="H386" s="877"/>
      <c r="I386" s="877"/>
      <c r="J386" s="878"/>
    </row>
    <row r="387" spans="2:10" ht="12" customHeight="1" outlineLevel="1" thickBot="1">
      <c r="B387" s="217"/>
      <c r="C387" s="106"/>
      <c r="D387" s="106"/>
      <c r="E387" s="106"/>
      <c r="F387" s="106"/>
      <c r="G387" s="106"/>
      <c r="H387" s="106"/>
      <c r="I387" s="106"/>
      <c r="J387" s="107"/>
    </row>
    <row r="390" spans="2:10" ht="33" customHeight="1">
      <c r="B390" s="108" t="s">
        <v>539</v>
      </c>
      <c r="C390" s="882">
        <f>個票ｰ2004!B164</f>
        <v>0</v>
      </c>
      <c r="D390" s="883"/>
      <c r="E390" s="883"/>
      <c r="F390" s="884"/>
      <c r="G390" s="109" t="s">
        <v>540</v>
      </c>
      <c r="H390" s="879">
        <v>20</v>
      </c>
      <c r="I390" s="880"/>
      <c r="J390" s="881"/>
    </row>
    <row r="391" spans="2:10" ht="30" customHeight="1" outlineLevel="1">
      <c r="B391" s="221" t="s">
        <v>541</v>
      </c>
      <c r="C391" s="885">
        <f>個票ｰ2004!U164</f>
        <v>0</v>
      </c>
      <c r="D391" s="886"/>
      <c r="E391" s="886"/>
      <c r="F391" s="886"/>
      <c r="G391" s="886"/>
      <c r="H391" s="886"/>
      <c r="I391" s="886"/>
      <c r="J391" s="887"/>
    </row>
    <row r="392" spans="2:10" ht="30" customHeight="1" outlineLevel="1">
      <c r="B392" s="218" t="s">
        <v>543</v>
      </c>
      <c r="C392" s="945">
        <f>個票ｰ2004!S164</f>
        <v>0</v>
      </c>
      <c r="D392" s="946"/>
      <c r="E392" s="946"/>
      <c r="F392" s="946"/>
      <c r="G392" s="946"/>
      <c r="H392" s="946"/>
      <c r="I392" s="946"/>
      <c r="J392" s="947"/>
    </row>
    <row r="393" spans="2:10" ht="30" customHeight="1" outlineLevel="1">
      <c r="B393" s="219" t="s">
        <v>544</v>
      </c>
      <c r="C393" s="929"/>
      <c r="D393" s="929"/>
      <c r="E393" s="929"/>
      <c r="F393" s="929"/>
      <c r="G393" s="929"/>
      <c r="H393" s="930"/>
      <c r="I393" s="930"/>
      <c r="J393" s="931"/>
    </row>
    <row r="394" spans="2:10" ht="14.25" customHeight="1" outlineLevel="1">
      <c r="B394" s="948" t="s">
        <v>557</v>
      </c>
      <c r="C394" s="911" t="s">
        <v>546</v>
      </c>
      <c r="D394" s="911"/>
      <c r="E394" s="911"/>
      <c r="F394" s="911" t="s">
        <v>547</v>
      </c>
      <c r="G394" s="911"/>
      <c r="H394" s="912"/>
      <c r="I394" s="912"/>
      <c r="J394" s="913"/>
    </row>
    <row r="395" spans="2:10" ht="34.5" customHeight="1" outlineLevel="1">
      <c r="B395" s="948"/>
      <c r="C395" s="74"/>
      <c r="D395" s="201" t="s">
        <v>310</v>
      </c>
      <c r="E395" s="74"/>
      <c r="F395" s="914"/>
      <c r="G395" s="914"/>
      <c r="H395" s="915"/>
      <c r="I395" s="915"/>
      <c r="J395" s="916"/>
    </row>
    <row r="396" spans="2:10" ht="34.5" customHeight="1" outlineLevel="1">
      <c r="B396" s="948"/>
      <c r="C396" s="74"/>
      <c r="D396" s="93" t="s">
        <v>310</v>
      </c>
      <c r="E396" s="74"/>
      <c r="F396" s="903"/>
      <c r="G396" s="903"/>
      <c r="H396" s="904"/>
      <c r="I396" s="904"/>
      <c r="J396" s="905"/>
    </row>
    <row r="397" spans="2:10" ht="34.5" customHeight="1" outlineLevel="1">
      <c r="B397" s="948"/>
      <c r="C397" s="74"/>
      <c r="D397" s="93" t="s">
        <v>310</v>
      </c>
      <c r="E397" s="74"/>
      <c r="F397" s="903"/>
      <c r="G397" s="903"/>
      <c r="H397" s="904"/>
      <c r="I397" s="904"/>
      <c r="J397" s="905"/>
    </row>
    <row r="398" spans="2:10" ht="34.5" customHeight="1" outlineLevel="1">
      <c r="B398" s="948"/>
      <c r="C398" s="74"/>
      <c r="D398" s="93" t="s">
        <v>310</v>
      </c>
      <c r="E398" s="74"/>
      <c r="F398" s="903"/>
      <c r="G398" s="903"/>
      <c r="H398" s="904"/>
      <c r="I398" s="904"/>
      <c r="J398" s="905"/>
    </row>
    <row r="399" spans="2:10" ht="34.5" customHeight="1" outlineLevel="1">
      <c r="B399" s="948"/>
      <c r="C399" s="74"/>
      <c r="D399" s="94" t="s">
        <v>310</v>
      </c>
      <c r="E399" s="74"/>
      <c r="F399" s="941"/>
      <c r="G399" s="942"/>
      <c r="H399" s="943"/>
      <c r="I399" s="943"/>
      <c r="J399" s="944"/>
    </row>
    <row r="400" spans="2:10" ht="15" customHeight="1" outlineLevel="1">
      <c r="B400" s="909" t="s">
        <v>548</v>
      </c>
      <c r="C400" s="911" t="s">
        <v>546</v>
      </c>
      <c r="D400" s="911"/>
      <c r="E400" s="911"/>
      <c r="F400" s="911" t="s">
        <v>549</v>
      </c>
      <c r="G400" s="911"/>
      <c r="H400" s="912"/>
      <c r="I400" s="912"/>
      <c r="J400" s="913"/>
    </row>
    <row r="401" spans="1:26" ht="31.5" customHeight="1" outlineLevel="1">
      <c r="B401" s="889"/>
      <c r="C401" s="75"/>
      <c r="D401" s="95" t="s">
        <v>550</v>
      </c>
      <c r="E401" s="76"/>
      <c r="F401" s="914"/>
      <c r="G401" s="914"/>
      <c r="H401" s="915"/>
      <c r="I401" s="915"/>
      <c r="J401" s="916"/>
    </row>
    <row r="402" spans="1:26" ht="31.5" customHeight="1" outlineLevel="1">
      <c r="B402" s="889"/>
      <c r="C402" s="77"/>
      <c r="D402" s="96" t="s">
        <v>550</v>
      </c>
      <c r="E402" s="78"/>
      <c r="F402" s="903"/>
      <c r="G402" s="903"/>
      <c r="H402" s="904"/>
      <c r="I402" s="904"/>
      <c r="J402" s="905"/>
    </row>
    <row r="403" spans="1:26" ht="31.5" customHeight="1" outlineLevel="1">
      <c r="B403" s="889"/>
      <c r="C403" s="77"/>
      <c r="D403" s="96" t="s">
        <v>550</v>
      </c>
      <c r="E403" s="78"/>
      <c r="F403" s="903"/>
      <c r="G403" s="903"/>
      <c r="H403" s="904"/>
      <c r="I403" s="904"/>
      <c r="J403" s="905"/>
    </row>
    <row r="404" spans="1:26" ht="31.5" customHeight="1" outlineLevel="1">
      <c r="B404" s="889"/>
      <c r="C404" s="77"/>
      <c r="D404" s="96" t="s">
        <v>550</v>
      </c>
      <c r="E404" s="78"/>
      <c r="F404" s="903"/>
      <c r="G404" s="903"/>
      <c r="H404" s="904"/>
      <c r="I404" s="904"/>
      <c r="J404" s="905"/>
    </row>
    <row r="405" spans="1:26" ht="31.5" customHeight="1" outlineLevel="1">
      <c r="B405" s="910"/>
      <c r="C405" s="79"/>
      <c r="D405" s="97" t="s">
        <v>550</v>
      </c>
      <c r="E405" s="80"/>
      <c r="F405" s="938"/>
      <c r="G405" s="938"/>
      <c r="H405" s="939"/>
      <c r="I405" s="939"/>
      <c r="J405" s="940"/>
    </row>
    <row r="406" spans="1:26" ht="15" customHeight="1" outlineLevel="1">
      <c r="B406" s="888" t="s">
        <v>551</v>
      </c>
      <c r="C406" s="891" t="s">
        <v>552</v>
      </c>
      <c r="D406" s="892"/>
      <c r="E406" s="893"/>
      <c r="F406" s="894" t="s">
        <v>553</v>
      </c>
      <c r="G406" s="895"/>
      <c r="H406" s="895"/>
      <c r="I406" s="895"/>
      <c r="J406" s="896"/>
    </row>
    <row r="407" spans="1:26" ht="30" customHeight="1" outlineLevel="1">
      <c r="B407" s="889"/>
      <c r="C407" s="77"/>
      <c r="D407" s="96" t="s">
        <v>550</v>
      </c>
      <c r="E407" s="74"/>
      <c r="F407" s="900"/>
      <c r="G407" s="900"/>
      <c r="H407" s="901"/>
      <c r="I407" s="901"/>
      <c r="J407" s="902"/>
    </row>
    <row r="408" spans="1:26" ht="30" customHeight="1" outlineLevel="1">
      <c r="B408" s="889"/>
      <c r="C408" s="77"/>
      <c r="D408" s="96" t="s">
        <v>550</v>
      </c>
      <c r="E408" s="74"/>
      <c r="F408" s="903"/>
      <c r="G408" s="903"/>
      <c r="H408" s="904"/>
      <c r="I408" s="904"/>
      <c r="J408" s="905"/>
    </row>
    <row r="409" spans="1:26" ht="30" customHeight="1" outlineLevel="1">
      <c r="B409" s="889"/>
      <c r="C409" s="77"/>
      <c r="D409" s="96" t="s">
        <v>550</v>
      </c>
      <c r="E409" s="74"/>
      <c r="F409" s="903"/>
      <c r="G409" s="903"/>
      <c r="H409" s="904"/>
      <c r="I409" s="904"/>
      <c r="J409" s="905"/>
    </row>
    <row r="410" spans="1:26" ht="30" customHeight="1" outlineLevel="1" thickBot="1">
      <c r="B410" s="890"/>
      <c r="C410" s="81"/>
      <c r="D410" s="98" t="s">
        <v>550</v>
      </c>
      <c r="E410" s="82"/>
      <c r="F410" s="906"/>
      <c r="G410" s="906"/>
      <c r="H410" s="907"/>
      <c r="I410" s="907"/>
      <c r="J410" s="908"/>
    </row>
    <row r="411" spans="1:26" s="90" customFormat="1" ht="18.75" customHeight="1" outlineLevel="1" thickBot="1">
      <c r="A411" s="86"/>
      <c r="B411" s="99"/>
      <c r="C411" s="86"/>
      <c r="D411" s="86"/>
      <c r="E411" s="86"/>
      <c r="F411" s="86"/>
      <c r="G411" s="87"/>
      <c r="H411" s="87"/>
      <c r="I411" s="87"/>
      <c r="J411" s="87"/>
      <c r="K411" s="87"/>
      <c r="L411" s="87"/>
      <c r="M411" s="88"/>
      <c r="N411" s="968"/>
      <c r="O411" s="968"/>
      <c r="P411" s="968"/>
      <c r="Q411" s="968"/>
      <c r="R411" s="89"/>
      <c r="V411" s="88"/>
      <c r="W411" s="88"/>
      <c r="X411" s="88"/>
      <c r="Y411" s="88"/>
      <c r="Z411" s="89"/>
    </row>
    <row r="412" spans="1:26" ht="18.75" customHeight="1" outlineLevel="1">
      <c r="B412" s="972" t="s">
        <v>554</v>
      </c>
      <c r="C412" s="974"/>
      <c r="D412" s="975"/>
      <c r="E412" s="975"/>
      <c r="F412" s="975"/>
      <c r="G412" s="975"/>
      <c r="H412" s="975"/>
      <c r="I412" s="975"/>
      <c r="J412" s="976"/>
    </row>
    <row r="413" spans="1:26" ht="18.75" customHeight="1" outlineLevel="1">
      <c r="B413" s="918"/>
      <c r="C413" s="923"/>
      <c r="D413" s="924"/>
      <c r="E413" s="924"/>
      <c r="F413" s="924"/>
      <c r="G413" s="924"/>
      <c r="H413" s="924"/>
      <c r="I413" s="924"/>
      <c r="J413" s="925"/>
    </row>
    <row r="414" spans="1:26" ht="18.75" customHeight="1" outlineLevel="1">
      <c r="B414" s="973"/>
      <c r="C414" s="977"/>
      <c r="D414" s="978"/>
      <c r="E414" s="978"/>
      <c r="F414" s="978"/>
      <c r="G414" s="978"/>
      <c r="H414" s="978"/>
      <c r="I414" s="978"/>
      <c r="J414" s="979"/>
    </row>
    <row r="415" spans="1:26" ht="18.75" customHeight="1" outlineLevel="1">
      <c r="B415" s="917" t="s">
        <v>555</v>
      </c>
      <c r="C415" s="920"/>
      <c r="D415" s="921"/>
      <c r="E415" s="921"/>
      <c r="F415" s="921"/>
      <c r="G415" s="921"/>
      <c r="H415" s="921"/>
      <c r="I415" s="921"/>
      <c r="J415" s="922"/>
    </row>
    <row r="416" spans="1:26" ht="18.75" customHeight="1" outlineLevel="1">
      <c r="B416" s="918"/>
      <c r="C416" s="923"/>
      <c r="D416" s="924"/>
      <c r="E416" s="924"/>
      <c r="F416" s="924"/>
      <c r="G416" s="924"/>
      <c r="H416" s="924"/>
      <c r="I416" s="924"/>
      <c r="J416" s="925"/>
    </row>
    <row r="417" spans="2:10" ht="18.75" customHeight="1" outlineLevel="1" thickBot="1">
      <c r="B417" s="919"/>
      <c r="C417" s="926"/>
      <c r="D417" s="927"/>
      <c r="E417" s="927"/>
      <c r="F417" s="927"/>
      <c r="G417" s="927"/>
      <c r="H417" s="927"/>
      <c r="I417" s="927"/>
      <c r="J417" s="928"/>
    </row>
    <row r="418" spans="2:10" ht="18.75" customHeight="1" outlineLevel="1" thickBot="1">
      <c r="B418" s="100"/>
      <c r="C418" s="101"/>
      <c r="D418" s="101"/>
      <c r="E418" s="101"/>
      <c r="F418" s="101"/>
      <c r="G418" s="101"/>
      <c r="H418" s="101"/>
      <c r="I418" s="101"/>
      <c r="J418" s="101"/>
    </row>
    <row r="419" spans="2:10" ht="18.75" customHeight="1" outlineLevel="1">
      <c r="B419" s="102" t="s">
        <v>556</v>
      </c>
      <c r="C419" s="103"/>
      <c r="D419" s="103"/>
      <c r="E419" s="103"/>
      <c r="F419" s="104"/>
      <c r="G419" s="104"/>
      <c r="H419" s="104"/>
      <c r="I419" s="104"/>
      <c r="J419" s="105"/>
    </row>
    <row r="420" spans="2:10" ht="18.75" customHeight="1" outlineLevel="1">
      <c r="B420" s="876"/>
      <c r="C420" s="877"/>
      <c r="D420" s="877"/>
      <c r="E420" s="877"/>
      <c r="F420" s="877"/>
      <c r="G420" s="877"/>
      <c r="H420" s="877"/>
      <c r="I420" s="877"/>
      <c r="J420" s="878"/>
    </row>
    <row r="421" spans="2:10" ht="12" customHeight="1" outlineLevel="1" thickBot="1">
      <c r="B421" s="217"/>
      <c r="C421" s="106"/>
      <c r="D421" s="106"/>
      <c r="E421" s="106"/>
      <c r="F421" s="106"/>
      <c r="G421" s="106"/>
      <c r="H421" s="106"/>
      <c r="I421" s="106"/>
      <c r="J421" s="107"/>
    </row>
  </sheetData>
  <sheetProtection formatRows="0" selectLockedCells="1"/>
  <mergeCells count="415">
    <mergeCell ref="J2:L2"/>
    <mergeCell ref="N2:Q2"/>
    <mergeCell ref="B3:B4"/>
    <mergeCell ref="C3:F4"/>
    <mergeCell ref="H3:J3"/>
    <mergeCell ref="H4:J4"/>
    <mergeCell ref="C9:F9"/>
    <mergeCell ref="H9:J9"/>
    <mergeCell ref="C10:J10"/>
    <mergeCell ref="C11:J11"/>
    <mergeCell ref="C12:J12"/>
    <mergeCell ref="B13:B18"/>
    <mergeCell ref="C13:E13"/>
    <mergeCell ref="F13:J13"/>
    <mergeCell ref="F14:J14"/>
    <mergeCell ref="F15:J15"/>
    <mergeCell ref="F16:J16"/>
    <mergeCell ref="F17:J17"/>
    <mergeCell ref="F18:J18"/>
    <mergeCell ref="B19:B24"/>
    <mergeCell ref="C19:E19"/>
    <mergeCell ref="F19:J19"/>
    <mergeCell ref="F20:J20"/>
    <mergeCell ref="F21:J21"/>
    <mergeCell ref="F22:J22"/>
    <mergeCell ref="F23:J23"/>
    <mergeCell ref="N30:Q30"/>
    <mergeCell ref="B31:B33"/>
    <mergeCell ref="C31:J33"/>
    <mergeCell ref="B34:B36"/>
    <mergeCell ref="C34:J36"/>
    <mergeCell ref="B39:J39"/>
    <mergeCell ref="F24:J24"/>
    <mergeCell ref="B25:B29"/>
    <mergeCell ref="C25:E25"/>
    <mergeCell ref="F25:J25"/>
    <mergeCell ref="F26:J26"/>
    <mergeCell ref="F27:J27"/>
    <mergeCell ref="F28:J28"/>
    <mergeCell ref="F29:J29"/>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26:B131"/>
    <mergeCell ref="C126:E126"/>
    <mergeCell ref="F126:J126"/>
    <mergeCell ref="F127:J127"/>
    <mergeCell ref="F128:J128"/>
    <mergeCell ref="F129:J129"/>
    <mergeCell ref="F130:J130"/>
    <mergeCell ref="N137:Q137"/>
    <mergeCell ref="B138:B140"/>
    <mergeCell ref="C138:J140"/>
    <mergeCell ref="B141:B143"/>
    <mergeCell ref="C141:J143"/>
    <mergeCell ref="B146:J146"/>
    <mergeCell ref="F131:J131"/>
    <mergeCell ref="B132:B136"/>
    <mergeCell ref="C132:E132"/>
    <mergeCell ref="F132:J132"/>
    <mergeCell ref="F133:J133"/>
    <mergeCell ref="F134:J134"/>
    <mergeCell ref="F135:J135"/>
    <mergeCell ref="F136:J136"/>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N171:Q171"/>
    <mergeCell ref="B172:B174"/>
    <mergeCell ref="C172:J174"/>
    <mergeCell ref="B175:B177"/>
    <mergeCell ref="C175:J177"/>
    <mergeCell ref="B180:J180"/>
    <mergeCell ref="F165:J165"/>
    <mergeCell ref="B166:B170"/>
    <mergeCell ref="C166:E166"/>
    <mergeCell ref="F166:J166"/>
    <mergeCell ref="F167:J167"/>
    <mergeCell ref="F168:J168"/>
    <mergeCell ref="F169:J169"/>
    <mergeCell ref="F170:J170"/>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N205:Q205"/>
    <mergeCell ref="B206:B208"/>
    <mergeCell ref="C206:J208"/>
    <mergeCell ref="B209:B211"/>
    <mergeCell ref="C209:J211"/>
    <mergeCell ref="B214:J214"/>
    <mergeCell ref="F199:J199"/>
    <mergeCell ref="B200:B204"/>
    <mergeCell ref="C200:E200"/>
    <mergeCell ref="F200:J200"/>
    <mergeCell ref="F201:J201"/>
    <mergeCell ref="F202:J202"/>
    <mergeCell ref="F203:J203"/>
    <mergeCell ref="F204:J204"/>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29:B234"/>
    <mergeCell ref="C229:E229"/>
    <mergeCell ref="F229:J229"/>
    <mergeCell ref="F230:J230"/>
    <mergeCell ref="F231:J231"/>
    <mergeCell ref="F232:J232"/>
    <mergeCell ref="F233:J233"/>
    <mergeCell ref="N240:Q240"/>
    <mergeCell ref="B241:B243"/>
    <mergeCell ref="C241:J243"/>
    <mergeCell ref="B244:B246"/>
    <mergeCell ref="C244:J246"/>
    <mergeCell ref="B249:J249"/>
    <mergeCell ref="F234:J234"/>
    <mergeCell ref="B235:B239"/>
    <mergeCell ref="C235:E235"/>
    <mergeCell ref="F235:J235"/>
    <mergeCell ref="F236:J236"/>
    <mergeCell ref="F237:J237"/>
    <mergeCell ref="F238:J238"/>
    <mergeCell ref="F239:J239"/>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63:B268"/>
    <mergeCell ref="C263:E263"/>
    <mergeCell ref="F263:J263"/>
    <mergeCell ref="F264:J264"/>
    <mergeCell ref="F265:J265"/>
    <mergeCell ref="F266:J266"/>
    <mergeCell ref="F267:J267"/>
    <mergeCell ref="N274:Q274"/>
    <mergeCell ref="B275:B277"/>
    <mergeCell ref="C275:J277"/>
    <mergeCell ref="B278:B280"/>
    <mergeCell ref="C278:J280"/>
    <mergeCell ref="B283:J283"/>
    <mergeCell ref="F268:J268"/>
    <mergeCell ref="B269:B273"/>
    <mergeCell ref="C269:E269"/>
    <mergeCell ref="F269:J269"/>
    <mergeCell ref="F270:J270"/>
    <mergeCell ref="F271:J271"/>
    <mergeCell ref="F272:J272"/>
    <mergeCell ref="F273:J273"/>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297:B302"/>
    <mergeCell ref="C297:E297"/>
    <mergeCell ref="F297:J297"/>
    <mergeCell ref="F298:J298"/>
    <mergeCell ref="F299:J299"/>
    <mergeCell ref="F300:J300"/>
    <mergeCell ref="F301:J301"/>
    <mergeCell ref="N308:Q308"/>
    <mergeCell ref="B309:B311"/>
    <mergeCell ref="C309:J311"/>
    <mergeCell ref="B312:B314"/>
    <mergeCell ref="C312:J314"/>
    <mergeCell ref="B317:J317"/>
    <mergeCell ref="F302:J302"/>
    <mergeCell ref="B303:B307"/>
    <mergeCell ref="C303:E303"/>
    <mergeCell ref="F303:J303"/>
    <mergeCell ref="F304:J304"/>
    <mergeCell ref="F305:J305"/>
    <mergeCell ref="F306:J306"/>
    <mergeCell ref="F307:J307"/>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32:B337"/>
    <mergeCell ref="C332:E332"/>
    <mergeCell ref="F332:J332"/>
    <mergeCell ref="F333:J333"/>
    <mergeCell ref="F334:J334"/>
    <mergeCell ref="F335:J335"/>
    <mergeCell ref="F336:J336"/>
    <mergeCell ref="N343:Q343"/>
    <mergeCell ref="B344:B346"/>
    <mergeCell ref="C344:J346"/>
    <mergeCell ref="B347:B349"/>
    <mergeCell ref="C347:J349"/>
    <mergeCell ref="B352:J352"/>
    <mergeCell ref="F337:J337"/>
    <mergeCell ref="B338:B342"/>
    <mergeCell ref="C338:E338"/>
    <mergeCell ref="F338:J338"/>
    <mergeCell ref="F339:J339"/>
    <mergeCell ref="F340:J340"/>
    <mergeCell ref="F341:J341"/>
    <mergeCell ref="F342:J342"/>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66:B371"/>
    <mergeCell ref="C366:E366"/>
    <mergeCell ref="F366:J366"/>
    <mergeCell ref="F367:J367"/>
    <mergeCell ref="F368:J368"/>
    <mergeCell ref="F369:J369"/>
    <mergeCell ref="F370:J370"/>
    <mergeCell ref="N377:Q377"/>
    <mergeCell ref="B378:B380"/>
    <mergeCell ref="C378:J380"/>
    <mergeCell ref="B381:B383"/>
    <mergeCell ref="C381:J383"/>
    <mergeCell ref="B386:J386"/>
    <mergeCell ref="F371:J371"/>
    <mergeCell ref="B372:B376"/>
    <mergeCell ref="C372:E372"/>
    <mergeCell ref="F372:J372"/>
    <mergeCell ref="F373:J373"/>
    <mergeCell ref="F374:J374"/>
    <mergeCell ref="F375:J375"/>
    <mergeCell ref="F376:J376"/>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00:B405"/>
    <mergeCell ref="C400:E400"/>
    <mergeCell ref="F400:J400"/>
    <mergeCell ref="F401:J401"/>
    <mergeCell ref="F402:J402"/>
    <mergeCell ref="F403:J403"/>
    <mergeCell ref="F404:J404"/>
    <mergeCell ref="N411:Q411"/>
    <mergeCell ref="B412:B414"/>
    <mergeCell ref="C412:J414"/>
    <mergeCell ref="B415:B417"/>
    <mergeCell ref="C415:J417"/>
    <mergeCell ref="B420:J420"/>
    <mergeCell ref="F405:J405"/>
    <mergeCell ref="B406:B410"/>
    <mergeCell ref="C406:E406"/>
    <mergeCell ref="F406:J406"/>
    <mergeCell ref="F407:J407"/>
    <mergeCell ref="F408:J408"/>
    <mergeCell ref="F409:J409"/>
    <mergeCell ref="F410:J410"/>
  </mergeCells>
  <phoneticPr fontId="16"/>
  <conditionalFormatting sqref="C3:J4 C9:F9 C43:F43 C81:F81 C116:F116 C150:F150 C184:F184 C219:F219 C253:F253 C287:F287 C322:F322 C356:F356 C390:F390">
    <cfRule type="cellIs" dxfId="23" priority="1" operator="equal">
      <formula>0</formula>
    </cfRule>
  </conditionalFormatting>
  <dataValidations count="6">
    <dataValidation type="list" allowBlank="1" showInputMessage="1" showErrorMessage="1" sqref="B39:J39 B73:J73 B111:J111 B146:J146 B180:J180 B214:J214 B249:J249 B283:J283 B317:J317 B352:J352 B386:J386 B420:J420" xr:uid="{A8A4DA7A-A515-4810-8572-954CC5E82BA7}">
      <formula1>"はい（いずれにも該当しない）,いいえ（いずれかに該当する）"</formula1>
    </dataValidation>
    <dataValidation type="list" allowBlank="1" showInputMessage="1" showErrorMessage="1" sqref="C11:J11 C45:J45 C83:J83 C118:J118 C152:J152 C186:J186 C221:J221 C255:J255 C289:J289 C324:J324 C358:J358 C392:J392" xr:uid="{2FDD01A6-5D22-4DC7-ABC7-D017BB623E7B}">
      <formula1>"直接雇用（常勤）,直接雇用（非常勤）,委託・派遣等"</formula1>
    </dataValidation>
    <dataValidation type="list" allowBlank="1" showInputMessage="1" showErrorMessage="1" sqref="C323:J323 C254:J254 C357:J357 C117:J117 C151:J151 C391:J391 C82:J82 C220:J220 C288:J288 C185:J185" xr:uid="{93C79F7F-C19F-4FAC-BC7B-5D3EBDED4D76}">
      <formula1>"主担当講師,担当講師"</formula1>
    </dataValidation>
    <dataValidation allowBlank="1" showInputMessage="1" showErrorMessage="1" prompt="当該教育訓練の内容に関係する実務経験を具体的に記載。" sqref="F14:J18 F20:J24 F48:J52 F86:J90 F121:J125" xr:uid="{AC79F005-B15D-4C3A-89D4-0E38C0991316}"/>
    <dataValidation allowBlank="1" showInputMessage="1" showErrorMessage="1" prompt="直近の職歴について、所属だけではなく「担当分野」も記載。" sqref="F26:J29 F60:J63 F98:J101 F133:J136" xr:uid="{56903B51-2918-466F-A432-C045CE2535A0}"/>
    <dataValidation allowBlank="1" showInputMessage="1" showErrorMessage="1" prompt="これまでの講師歴について、所属だけでなく「担当分野」まで記載。" sqref="F54:J58 F92:J96 F127:J131" xr:uid="{9CB25518-EF5C-4494-82AC-1A42E7645F85}"/>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CC83-F6D2-44D9-AB61-8A5B4B232F13}">
  <sheetPr codeName="Sheet2"/>
  <dimension ref="B1:BM40"/>
  <sheetViews>
    <sheetView topLeftCell="W1" workbookViewId="0">
      <selection activeCell="AU13" sqref="AU13"/>
    </sheetView>
  </sheetViews>
  <sheetFormatPr defaultRowHeight="13.5"/>
  <cols>
    <col min="19" max="19" width="20.375" customWidth="1"/>
    <col min="20" max="20" width="19" customWidth="1"/>
    <col min="22" max="22" width="18.875" customWidth="1"/>
    <col min="24" max="24" width="25.125" customWidth="1"/>
    <col min="25" max="25" width="21.625" customWidth="1"/>
    <col min="26" max="26" width="22.125" customWidth="1"/>
    <col min="27" max="27" width="33.375" bestFit="1" customWidth="1"/>
    <col min="28" max="28" width="30.875" customWidth="1"/>
    <col min="29" max="29" width="21.875" customWidth="1"/>
    <col min="30" max="30" width="24.125" customWidth="1"/>
    <col min="31" max="31" width="23" customWidth="1"/>
    <col min="32" max="33" width="22.875" customWidth="1"/>
    <col min="35" max="35" width="17.875" bestFit="1" customWidth="1"/>
    <col min="36" max="36" width="29.875" bestFit="1" customWidth="1"/>
    <col min="38" max="38" width="23.125" bestFit="1" customWidth="1"/>
    <col min="41" max="41" width="14.5" bestFit="1" customWidth="1"/>
    <col min="42" max="42" width="31.125" bestFit="1" customWidth="1"/>
    <col min="47" max="47" width="17.875" bestFit="1" customWidth="1"/>
    <col min="48" max="48" width="22.625" bestFit="1" customWidth="1"/>
    <col min="49" max="50" width="16.625" bestFit="1" customWidth="1"/>
    <col min="51" max="51" width="22.625" bestFit="1" customWidth="1"/>
  </cols>
  <sheetData>
    <row r="1" spans="2:65">
      <c r="B1" t="s">
        <v>0</v>
      </c>
      <c r="F1" t="s">
        <v>1</v>
      </c>
      <c r="I1" t="s">
        <v>2</v>
      </c>
      <c r="K1">
        <v>1001</v>
      </c>
      <c r="M1" t="s">
        <v>3</v>
      </c>
      <c r="O1" t="s">
        <v>4</v>
      </c>
      <c r="S1" t="s">
        <v>60</v>
      </c>
      <c r="T1" t="s">
        <v>205</v>
      </c>
      <c r="U1" t="s">
        <v>181</v>
      </c>
      <c r="V1" t="s">
        <v>197</v>
      </c>
      <c r="X1" s="225" t="s">
        <v>206</v>
      </c>
      <c r="Y1" s="225"/>
      <c r="Z1" s="225"/>
      <c r="AA1" s="225" t="s">
        <v>207</v>
      </c>
      <c r="AB1" s="225"/>
      <c r="AC1" s="225"/>
      <c r="AD1" s="225" t="s">
        <v>208</v>
      </c>
      <c r="AE1" s="225"/>
      <c r="AF1" s="225" t="s">
        <v>209</v>
      </c>
      <c r="AG1" s="225"/>
      <c r="AI1" t="s">
        <v>3</v>
      </c>
      <c r="AJ1" t="s">
        <v>15</v>
      </c>
      <c r="AK1" t="s">
        <v>16</v>
      </c>
      <c r="AL1" t="s">
        <v>17</v>
      </c>
      <c r="AM1" t="s">
        <v>18</v>
      </c>
      <c r="AN1" t="s">
        <v>19</v>
      </c>
      <c r="AO1" t="s">
        <v>20</v>
      </c>
      <c r="AP1" t="s">
        <v>21</v>
      </c>
      <c r="AQ1" t="s">
        <v>22</v>
      </c>
      <c r="AT1" t="s">
        <v>23</v>
      </c>
      <c r="AU1" t="s">
        <v>3</v>
      </c>
      <c r="AV1" t="s">
        <v>24</v>
      </c>
      <c r="AW1" t="s">
        <v>25</v>
      </c>
      <c r="AX1" t="s">
        <v>25</v>
      </c>
      <c r="AY1" t="s">
        <v>26</v>
      </c>
      <c r="AZ1" t="s">
        <v>27</v>
      </c>
      <c r="BA1" t="s">
        <v>210</v>
      </c>
      <c r="BB1" s="5" t="s">
        <v>211</v>
      </c>
      <c r="BC1" s="5" t="s">
        <v>212</v>
      </c>
      <c r="BD1" s="5" t="s">
        <v>213</v>
      </c>
      <c r="BE1" s="5" t="s">
        <v>214</v>
      </c>
      <c r="BF1" s="5" t="s">
        <v>215</v>
      </c>
    </row>
    <row r="2" spans="2:65" ht="27">
      <c r="B2" t="s">
        <v>31</v>
      </c>
      <c r="F2" t="s">
        <v>32</v>
      </c>
      <c r="H2" t="s">
        <v>33</v>
      </c>
      <c r="I2" t="s">
        <v>34</v>
      </c>
      <c r="K2">
        <v>1002</v>
      </c>
      <c r="M2" t="s">
        <v>35</v>
      </c>
      <c r="O2" t="s">
        <v>36</v>
      </c>
      <c r="S2" t="s">
        <v>216</v>
      </c>
      <c r="T2" t="s">
        <v>217</v>
      </c>
      <c r="U2" s="4" t="s">
        <v>218</v>
      </c>
      <c r="V2" t="s">
        <v>199</v>
      </c>
      <c r="X2" t="s">
        <v>216</v>
      </c>
      <c r="Y2" t="s">
        <v>219</v>
      </c>
      <c r="Z2" t="s">
        <v>159</v>
      </c>
      <c r="AA2" t="s">
        <v>220</v>
      </c>
      <c r="AB2" t="s">
        <v>221</v>
      </c>
      <c r="AC2" t="s">
        <v>222</v>
      </c>
      <c r="AD2" s="4" t="s">
        <v>218</v>
      </c>
      <c r="AE2" t="s">
        <v>223</v>
      </c>
      <c r="AF2" t="s">
        <v>224</v>
      </c>
      <c r="AG2" t="s">
        <v>225</v>
      </c>
      <c r="AI2" t="s">
        <v>35</v>
      </c>
      <c r="AJ2" t="s">
        <v>45</v>
      </c>
      <c r="AK2" t="s">
        <v>46</v>
      </c>
      <c r="AL2" t="s">
        <v>47</v>
      </c>
      <c r="AM2" t="s">
        <v>48</v>
      </c>
      <c r="AN2" t="s">
        <v>49</v>
      </c>
      <c r="AO2" t="s">
        <v>50</v>
      </c>
      <c r="AP2" t="s">
        <v>51</v>
      </c>
      <c r="AQ2" t="s">
        <v>52</v>
      </c>
      <c r="AS2" t="s">
        <v>33</v>
      </c>
      <c r="AT2" t="s">
        <v>53</v>
      </c>
      <c r="AU2" t="s">
        <v>54</v>
      </c>
      <c r="AV2" t="s">
        <v>55</v>
      </c>
      <c r="AW2" t="s">
        <v>56</v>
      </c>
      <c r="AX2" t="s">
        <v>56</v>
      </c>
      <c r="AY2" t="s">
        <v>57</v>
      </c>
      <c r="AZ2" t="s">
        <v>58</v>
      </c>
      <c r="BA2" t="s">
        <v>226</v>
      </c>
      <c r="BB2" t="s">
        <v>227</v>
      </c>
      <c r="BC2" t="s">
        <v>228</v>
      </c>
      <c r="BD2" t="s">
        <v>182</v>
      </c>
      <c r="BE2" t="s">
        <v>224</v>
      </c>
      <c r="BF2" t="s">
        <v>229</v>
      </c>
    </row>
    <row r="3" spans="2:65">
      <c r="B3" t="s">
        <v>63</v>
      </c>
      <c r="F3" t="s">
        <v>64</v>
      </c>
      <c r="I3" t="s">
        <v>65</v>
      </c>
      <c r="K3">
        <v>1003</v>
      </c>
      <c r="M3" t="s">
        <v>66</v>
      </c>
      <c r="S3" t="s">
        <v>219</v>
      </c>
      <c r="T3" t="s">
        <v>230</v>
      </c>
      <c r="U3" t="s">
        <v>223</v>
      </c>
      <c r="V3" t="s">
        <v>225</v>
      </c>
      <c r="X3" t="s">
        <v>231</v>
      </c>
      <c r="Y3" t="s">
        <v>232</v>
      </c>
      <c r="Z3" t="s">
        <v>233</v>
      </c>
      <c r="AA3" t="s">
        <v>234</v>
      </c>
      <c r="AB3" t="s">
        <v>235</v>
      </c>
      <c r="AC3" s="4" t="s">
        <v>177</v>
      </c>
      <c r="AD3" s="4" t="s">
        <v>180</v>
      </c>
      <c r="AE3" t="s">
        <v>192</v>
      </c>
      <c r="AF3" t="s">
        <v>236</v>
      </c>
      <c r="AG3" t="s">
        <v>237</v>
      </c>
      <c r="AP3" t="s">
        <v>77</v>
      </c>
      <c r="AT3" t="s">
        <v>78</v>
      </c>
      <c r="AU3" t="s">
        <v>79</v>
      </c>
      <c r="AV3" t="s">
        <v>80</v>
      </c>
      <c r="AW3" t="s">
        <v>81</v>
      </c>
      <c r="AX3" t="s">
        <v>81</v>
      </c>
      <c r="AY3" t="s">
        <v>82</v>
      </c>
      <c r="AZ3" t="s">
        <v>83</v>
      </c>
      <c r="BA3" t="s">
        <v>238</v>
      </c>
      <c r="BB3" t="s">
        <v>219</v>
      </c>
      <c r="BC3" t="s">
        <v>230</v>
      </c>
      <c r="BD3" t="s">
        <v>223</v>
      </c>
      <c r="BE3" t="s">
        <v>203</v>
      </c>
      <c r="BF3" t="s">
        <v>239</v>
      </c>
    </row>
    <row r="4" spans="2:65">
      <c r="B4" t="s">
        <v>85</v>
      </c>
      <c r="I4" t="s">
        <v>86</v>
      </c>
      <c r="K4">
        <v>1004</v>
      </c>
      <c r="S4" t="s">
        <v>159</v>
      </c>
      <c r="T4" t="s">
        <v>222</v>
      </c>
      <c r="X4" t="s">
        <v>84</v>
      </c>
      <c r="Y4" t="s">
        <v>240</v>
      </c>
      <c r="Z4" t="s">
        <v>241</v>
      </c>
      <c r="AA4" t="s">
        <v>242</v>
      </c>
      <c r="AB4" t="s">
        <v>176</v>
      </c>
      <c r="AC4" t="s">
        <v>179</v>
      </c>
      <c r="AD4" s="4" t="s">
        <v>183</v>
      </c>
      <c r="AE4" t="s">
        <v>243</v>
      </c>
      <c r="AF4" s="4" t="s">
        <v>224</v>
      </c>
      <c r="AG4" t="s">
        <v>244</v>
      </c>
      <c r="AZ4" t="s">
        <v>96</v>
      </c>
      <c r="BA4" t="s">
        <v>245</v>
      </c>
      <c r="BB4" t="s">
        <v>159</v>
      </c>
      <c r="BC4" t="s">
        <v>222</v>
      </c>
    </row>
    <row r="5" spans="2:65">
      <c r="B5" t="s">
        <v>98</v>
      </c>
      <c r="K5">
        <v>1005</v>
      </c>
      <c r="X5" t="s">
        <v>246</v>
      </c>
      <c r="Y5" t="s">
        <v>143</v>
      </c>
      <c r="Z5" t="s">
        <v>247</v>
      </c>
      <c r="AA5" t="s">
        <v>248</v>
      </c>
      <c r="AD5" t="s">
        <v>184</v>
      </c>
      <c r="AE5" t="s">
        <v>249</v>
      </c>
      <c r="AF5" t="s">
        <v>250</v>
      </c>
      <c r="AZ5" t="s">
        <v>106</v>
      </c>
    </row>
    <row r="6" spans="2:65">
      <c r="B6" t="s">
        <v>108</v>
      </c>
      <c r="K6">
        <v>1006</v>
      </c>
      <c r="X6" t="s">
        <v>107</v>
      </c>
      <c r="Y6" t="s">
        <v>251</v>
      </c>
      <c r="Z6" t="s">
        <v>252</v>
      </c>
      <c r="AD6" t="s">
        <v>185</v>
      </c>
      <c r="AF6" t="s">
        <v>201</v>
      </c>
      <c r="AZ6" t="s">
        <v>115</v>
      </c>
    </row>
    <row r="7" spans="2:65">
      <c r="B7" t="s">
        <v>117</v>
      </c>
      <c r="K7">
        <v>1007</v>
      </c>
      <c r="X7" t="s">
        <v>253</v>
      </c>
      <c r="Y7" t="s">
        <v>153</v>
      </c>
      <c r="Z7" t="s">
        <v>254</v>
      </c>
      <c r="AD7" t="s">
        <v>186</v>
      </c>
      <c r="AZ7" t="s">
        <v>123</v>
      </c>
    </row>
    <row r="8" spans="2:65">
      <c r="K8">
        <v>1008</v>
      </c>
      <c r="X8" t="s">
        <v>124</v>
      </c>
      <c r="Y8" t="s">
        <v>156</v>
      </c>
      <c r="AD8" t="s">
        <v>187</v>
      </c>
      <c r="AZ8" t="s">
        <v>129</v>
      </c>
    </row>
    <row r="9" spans="2:65">
      <c r="K9">
        <v>1009</v>
      </c>
      <c r="AD9" t="s">
        <v>188</v>
      </c>
      <c r="AZ9" t="s">
        <v>136</v>
      </c>
      <c r="BB9" s="6" t="s">
        <v>61</v>
      </c>
      <c r="BC9" s="6" t="s">
        <v>219</v>
      </c>
      <c r="BD9" s="6" t="s">
        <v>159</v>
      </c>
      <c r="BE9" s="6" t="s">
        <v>228</v>
      </c>
      <c r="BF9" s="6" t="s">
        <v>230</v>
      </c>
      <c r="BG9" s="6" t="s">
        <v>222</v>
      </c>
      <c r="BH9" s="6" t="s">
        <v>182</v>
      </c>
      <c r="BI9" s="6" t="s">
        <v>223</v>
      </c>
      <c r="BJ9" s="6" t="s">
        <v>224</v>
      </c>
      <c r="BK9" s="6" t="s">
        <v>203</v>
      </c>
      <c r="BL9" s="6" t="s">
        <v>255</v>
      </c>
      <c r="BM9" s="6" t="s">
        <v>239</v>
      </c>
    </row>
    <row r="10" spans="2:65">
      <c r="K10">
        <v>1010</v>
      </c>
      <c r="AD10" t="s">
        <v>256</v>
      </c>
      <c r="AZ10" t="s">
        <v>142</v>
      </c>
      <c r="BB10" t="s">
        <v>59</v>
      </c>
      <c r="BC10" t="s">
        <v>130</v>
      </c>
      <c r="BD10" t="s">
        <v>158</v>
      </c>
      <c r="BE10" t="s">
        <v>169</v>
      </c>
      <c r="BF10" t="s">
        <v>257</v>
      </c>
      <c r="BG10" t="s">
        <v>258</v>
      </c>
      <c r="BH10" t="s">
        <v>180</v>
      </c>
      <c r="BI10" t="s">
        <v>192</v>
      </c>
      <c r="BJ10" t="s">
        <v>236</v>
      </c>
      <c r="BK10" t="s">
        <v>237</v>
      </c>
      <c r="BL10" t="s">
        <v>259</v>
      </c>
      <c r="BM10" t="s">
        <v>260</v>
      </c>
    </row>
    <row r="11" spans="2:65">
      <c r="K11">
        <v>1011</v>
      </c>
      <c r="AD11" t="s">
        <v>190</v>
      </c>
      <c r="AZ11" t="s">
        <v>148</v>
      </c>
      <c r="BB11" t="s">
        <v>84</v>
      </c>
      <c r="BC11" t="s">
        <v>261</v>
      </c>
      <c r="BD11" t="s">
        <v>161</v>
      </c>
      <c r="BE11" t="s">
        <v>172</v>
      </c>
      <c r="BF11" t="s">
        <v>176</v>
      </c>
      <c r="BG11" t="s">
        <v>179</v>
      </c>
      <c r="BH11" t="s">
        <v>183</v>
      </c>
      <c r="BI11" t="s">
        <v>262</v>
      </c>
      <c r="BJ11" t="s">
        <v>224</v>
      </c>
      <c r="BK11" t="s">
        <v>244</v>
      </c>
      <c r="BL11" t="s">
        <v>263</v>
      </c>
      <c r="BM11" t="s">
        <v>264</v>
      </c>
    </row>
    <row r="12" spans="2:65">
      <c r="K12">
        <v>1012</v>
      </c>
      <c r="AD12" t="s">
        <v>191</v>
      </c>
      <c r="AZ12" t="s">
        <v>152</v>
      </c>
      <c r="BB12" t="s">
        <v>97</v>
      </c>
      <c r="BC12" t="s">
        <v>143</v>
      </c>
      <c r="BD12" t="s">
        <v>163</v>
      </c>
      <c r="BE12" t="s">
        <v>265</v>
      </c>
      <c r="BH12" t="s">
        <v>184</v>
      </c>
      <c r="BI12" t="s">
        <v>249</v>
      </c>
      <c r="BJ12" t="s">
        <v>250</v>
      </c>
      <c r="BM12" t="s">
        <v>266</v>
      </c>
    </row>
    <row r="13" spans="2:65">
      <c r="K13">
        <v>1013</v>
      </c>
      <c r="BB13" t="s">
        <v>107</v>
      </c>
      <c r="BC13" t="s">
        <v>149</v>
      </c>
      <c r="BD13" t="s">
        <v>165</v>
      </c>
      <c r="BH13" t="s">
        <v>185</v>
      </c>
      <c r="BJ13" t="s">
        <v>201</v>
      </c>
      <c r="BM13" t="s">
        <v>267</v>
      </c>
    </row>
    <row r="14" spans="2:65">
      <c r="K14">
        <v>1014</v>
      </c>
      <c r="BB14" t="s">
        <v>268</v>
      </c>
      <c r="BC14" t="s">
        <v>153</v>
      </c>
      <c r="BD14" t="s">
        <v>167</v>
      </c>
      <c r="BH14" t="s">
        <v>186</v>
      </c>
    </row>
    <row r="15" spans="2:65">
      <c r="K15">
        <v>1015</v>
      </c>
      <c r="BB15" t="s">
        <v>124</v>
      </c>
      <c r="BC15" t="s">
        <v>156</v>
      </c>
      <c r="BH15" t="s">
        <v>187</v>
      </c>
    </row>
    <row r="16" spans="2:65">
      <c r="K16">
        <v>1016</v>
      </c>
      <c r="BH16" t="s">
        <v>188</v>
      </c>
    </row>
    <row r="17" spans="11:62">
      <c r="K17">
        <v>1017</v>
      </c>
      <c r="BH17" t="s">
        <v>256</v>
      </c>
    </row>
    <row r="18" spans="11:62">
      <c r="K18">
        <v>1018</v>
      </c>
      <c r="BH18" t="s">
        <v>190</v>
      </c>
    </row>
    <row r="19" spans="11:62">
      <c r="K19">
        <v>1019</v>
      </c>
      <c r="BH19" t="s">
        <v>191</v>
      </c>
    </row>
    <row r="20" spans="11:62" ht="40.5">
      <c r="K20">
        <v>1020</v>
      </c>
      <c r="BB20" s="7" t="s">
        <v>269</v>
      </c>
      <c r="BC20" s="7" t="s">
        <v>270</v>
      </c>
      <c r="BD20" s="7" t="s">
        <v>271</v>
      </c>
      <c r="BE20" s="8" t="s">
        <v>272</v>
      </c>
      <c r="BF20" s="7" t="s">
        <v>273</v>
      </c>
      <c r="BJ20" t="s">
        <v>274</v>
      </c>
    </row>
    <row r="21" spans="11:62" ht="40.5">
      <c r="K21">
        <v>2001</v>
      </c>
      <c r="BB21" t="s">
        <v>275</v>
      </c>
      <c r="BC21" t="s">
        <v>276</v>
      </c>
      <c r="BD21" s="4" t="s">
        <v>277</v>
      </c>
      <c r="BE21" t="s">
        <v>278</v>
      </c>
      <c r="BF21" t="s">
        <v>279</v>
      </c>
      <c r="BJ21" t="s">
        <v>280</v>
      </c>
    </row>
    <row r="22" spans="11:62">
      <c r="K22">
        <v>2002</v>
      </c>
      <c r="BB22" t="s">
        <v>281</v>
      </c>
      <c r="BC22" t="s">
        <v>282</v>
      </c>
      <c r="BD22" t="s">
        <v>283</v>
      </c>
      <c r="BE22" t="s">
        <v>284</v>
      </c>
      <c r="BF22" t="s">
        <v>285</v>
      </c>
      <c r="BJ22" t="s">
        <v>286</v>
      </c>
    </row>
    <row r="23" spans="11:62">
      <c r="K23">
        <v>2003</v>
      </c>
      <c r="BB23" t="s">
        <v>287</v>
      </c>
      <c r="BC23" t="s">
        <v>288</v>
      </c>
      <c r="BD23" t="s">
        <v>289</v>
      </c>
      <c r="BE23" t="s">
        <v>290</v>
      </c>
      <c r="BJ23" t="s">
        <v>276</v>
      </c>
    </row>
    <row r="24" spans="11:62">
      <c r="K24">
        <v>2004</v>
      </c>
      <c r="BE24" t="s">
        <v>291</v>
      </c>
      <c r="BJ24" t="s">
        <v>282</v>
      </c>
    </row>
    <row r="25" spans="11:62">
      <c r="K25">
        <v>2005</v>
      </c>
      <c r="BJ25" t="s">
        <v>288</v>
      </c>
    </row>
    <row r="26" spans="11:62" ht="40.5">
      <c r="K26">
        <v>2006</v>
      </c>
      <c r="BJ26" s="4" t="s">
        <v>277</v>
      </c>
    </row>
    <row r="27" spans="11:62">
      <c r="K27">
        <v>2007</v>
      </c>
      <c r="BJ27" t="s">
        <v>283</v>
      </c>
    </row>
    <row r="28" spans="11:62">
      <c r="K28">
        <v>2008</v>
      </c>
      <c r="BJ28" t="s">
        <v>289</v>
      </c>
    </row>
    <row r="29" spans="11:62">
      <c r="K29">
        <v>2009</v>
      </c>
      <c r="BJ29" t="s">
        <v>278</v>
      </c>
    </row>
    <row r="30" spans="11:62">
      <c r="K30">
        <v>2010</v>
      </c>
      <c r="BJ30" t="s">
        <v>284</v>
      </c>
    </row>
    <row r="31" spans="11:62">
      <c r="K31">
        <v>2011</v>
      </c>
      <c r="BJ31" t="s">
        <v>290</v>
      </c>
    </row>
    <row r="32" spans="11:62">
      <c r="K32">
        <v>2012</v>
      </c>
      <c r="BJ32" t="s">
        <v>291</v>
      </c>
    </row>
    <row r="33" spans="11:62">
      <c r="K33">
        <v>2013</v>
      </c>
      <c r="BJ33" t="s">
        <v>279</v>
      </c>
    </row>
    <row r="34" spans="11:62">
      <c r="K34">
        <v>2014</v>
      </c>
      <c r="BJ34" t="s">
        <v>285</v>
      </c>
    </row>
    <row r="35" spans="11:62">
      <c r="K35">
        <v>2015</v>
      </c>
    </row>
    <row r="36" spans="11:62">
      <c r="K36">
        <v>2016</v>
      </c>
    </row>
    <row r="37" spans="11:62">
      <c r="K37">
        <v>2017</v>
      </c>
    </row>
    <row r="38" spans="11:62">
      <c r="K38">
        <v>2018</v>
      </c>
    </row>
    <row r="39" spans="11:62">
      <c r="K39">
        <v>2019</v>
      </c>
    </row>
    <row r="40" spans="11:62">
      <c r="K40">
        <v>2020</v>
      </c>
    </row>
  </sheetData>
  <mergeCells count="4">
    <mergeCell ref="X1:Z1"/>
    <mergeCell ref="AA1:AC1"/>
    <mergeCell ref="AD1:AE1"/>
    <mergeCell ref="AF1:AG1"/>
  </mergeCells>
  <phoneticPr fontId="16"/>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24DB8-0682-40ED-A9C4-422EE53F9DA3}">
  <sheetPr>
    <pageSetUpPr fitToPage="1"/>
  </sheetPr>
  <dimension ref="A1:EB274"/>
  <sheetViews>
    <sheetView showGridLines="0" view="pageBreakPreview" zoomScale="70" zoomScaleNormal="100" zoomScaleSheetLayoutView="70" workbookViewId="0">
      <selection activeCell="E23" sqref="E23:R23"/>
    </sheetView>
  </sheetViews>
  <sheetFormatPr defaultColWidth="9" defaultRowHeight="12" outlineLevelRow="1"/>
  <cols>
    <col min="1" max="3" width="6.625" style="39" customWidth="1"/>
    <col min="4" max="4" width="7.125" style="39" customWidth="1"/>
    <col min="5" max="11" width="6.625" style="39" customWidth="1"/>
    <col min="12" max="16" width="6.625" style="1" customWidth="1"/>
    <col min="17" max="17" width="7.375" style="1" customWidth="1"/>
    <col min="18" max="18" width="8" style="39" customWidth="1"/>
    <col min="19" max="20" width="9.125" style="39" customWidth="1"/>
    <col min="21" max="21" width="26.5" style="39" customWidth="1"/>
    <col min="22" max="23" width="3.125" style="39" customWidth="1"/>
    <col min="24" max="26" width="9" style="39"/>
    <col min="27" max="29" width="9.875" style="39" customWidth="1"/>
    <col min="30" max="48" width="9" style="39"/>
    <col min="49" max="49" width="9" style="39" customWidth="1"/>
    <col min="50" max="16384" width="9" style="39"/>
  </cols>
  <sheetData>
    <row r="1" spans="1:33" ht="6.75" customHeight="1">
      <c r="A1" s="115"/>
      <c r="B1" s="41"/>
      <c r="C1" s="42"/>
      <c r="D1" s="43"/>
      <c r="L1" s="45"/>
      <c r="M1" s="45"/>
      <c r="N1" s="45"/>
      <c r="O1" s="45"/>
      <c r="P1" s="45"/>
      <c r="Q1" s="45"/>
      <c r="R1" s="45"/>
      <c r="AE1" s="124" t="s">
        <v>313</v>
      </c>
      <c r="AF1" s="125" t="s">
        <v>314</v>
      </c>
      <c r="AG1" s="124"/>
    </row>
    <row r="2" spans="1:33" ht="24" customHeight="1">
      <c r="A2" s="515" t="s">
        <v>624</v>
      </c>
      <c r="B2" s="515"/>
      <c r="C2" s="515"/>
      <c r="D2" s="515"/>
      <c r="E2" s="515"/>
      <c r="F2" s="515"/>
      <c r="G2" s="515"/>
      <c r="H2" s="515"/>
      <c r="I2" s="515"/>
      <c r="J2" s="515"/>
      <c r="K2" s="515"/>
      <c r="L2" s="515"/>
      <c r="M2" s="515"/>
      <c r="N2" s="515"/>
      <c r="O2" s="515"/>
      <c r="P2" s="515"/>
      <c r="Q2" s="515"/>
      <c r="R2" s="515"/>
      <c r="AE2" s="124" t="s">
        <v>65</v>
      </c>
      <c r="AF2" s="125" t="s">
        <v>315</v>
      </c>
      <c r="AG2" s="124"/>
    </row>
    <row r="3" spans="1:33" ht="8.25" customHeight="1">
      <c r="A3" s="213"/>
      <c r="B3" s="213"/>
      <c r="C3" s="213"/>
      <c r="D3" s="213"/>
      <c r="E3" s="213"/>
      <c r="F3" s="213"/>
      <c r="G3" s="213"/>
      <c r="H3" s="213"/>
      <c r="I3" s="213"/>
      <c r="J3" s="213"/>
      <c r="K3" s="213"/>
      <c r="L3" s="213"/>
      <c r="M3" s="213"/>
      <c r="N3" s="213"/>
      <c r="O3" s="213"/>
      <c r="P3" s="213"/>
      <c r="Q3" s="213"/>
      <c r="R3" s="213"/>
      <c r="AE3" s="124" t="s">
        <v>316</v>
      </c>
      <c r="AF3" s="125"/>
      <c r="AG3" s="124"/>
    </row>
    <row r="4" spans="1:33" ht="44.25" customHeight="1">
      <c r="A4" s="516" t="s">
        <v>317</v>
      </c>
      <c r="B4" s="516"/>
      <c r="C4" s="517"/>
      <c r="D4" s="517"/>
      <c r="E4" s="517"/>
      <c r="F4" s="517"/>
      <c r="G4" s="517"/>
      <c r="H4" s="517"/>
      <c r="I4" s="517"/>
      <c r="J4" s="517"/>
      <c r="K4" s="517"/>
      <c r="L4" s="517"/>
      <c r="M4" s="517"/>
      <c r="N4" s="260" t="s">
        <v>318</v>
      </c>
      <c r="O4" s="260"/>
      <c r="P4" s="518">
        <v>2005</v>
      </c>
      <c r="Q4" s="518"/>
      <c r="R4" s="518"/>
    </row>
    <row r="5" spans="1:33" ht="36.75" customHeight="1">
      <c r="A5" s="522" t="s">
        <v>606</v>
      </c>
      <c r="B5" s="523"/>
      <c r="C5" s="519"/>
      <c r="D5" s="520"/>
      <c r="E5" s="520"/>
      <c r="F5" s="520"/>
      <c r="G5" s="520"/>
      <c r="H5" s="520"/>
      <c r="I5" s="521"/>
      <c r="L5"/>
      <c r="M5"/>
      <c r="N5"/>
      <c r="O5"/>
      <c r="P5"/>
      <c r="Q5"/>
      <c r="R5"/>
    </row>
    <row r="6" spans="1:33" ht="9" customHeight="1">
      <c r="R6" s="1"/>
    </row>
    <row r="7" spans="1:33" s="2" customFormat="1">
      <c r="A7" s="455" t="s">
        <v>607</v>
      </c>
      <c r="B7" s="455"/>
      <c r="C7" s="455"/>
      <c r="D7" s="456"/>
      <c r="E7" s="457"/>
      <c r="F7" s="457"/>
      <c r="G7" s="457"/>
      <c r="H7" s="457"/>
      <c r="I7" s="457"/>
      <c r="J7" s="457"/>
      <c r="K7" s="457"/>
      <c r="L7" s="457"/>
      <c r="M7" s="457"/>
      <c r="N7" s="457"/>
      <c r="O7" s="457"/>
      <c r="P7" s="457"/>
      <c r="Q7" s="457"/>
      <c r="R7" s="457"/>
      <c r="S7" s="39"/>
    </row>
    <row r="8" spans="1:33" s="2" customFormat="1">
      <c r="A8" s="455"/>
      <c r="B8" s="455"/>
      <c r="C8" s="455"/>
      <c r="D8" s="457"/>
      <c r="E8" s="457"/>
      <c r="F8" s="457"/>
      <c r="G8" s="457"/>
      <c r="H8" s="457"/>
      <c r="I8" s="457"/>
      <c r="J8" s="457"/>
      <c r="K8" s="457"/>
      <c r="L8" s="457"/>
      <c r="M8" s="457"/>
      <c r="N8" s="457"/>
      <c r="O8" s="457"/>
      <c r="P8" s="457"/>
      <c r="Q8" s="457"/>
      <c r="R8" s="457"/>
      <c r="S8" s="39"/>
    </row>
    <row r="9" spans="1:33" s="129" customFormat="1" ht="31.5" customHeight="1">
      <c r="A9" s="463" t="s">
        <v>319</v>
      </c>
      <c r="B9" s="456"/>
      <c r="C9" s="456"/>
      <c r="D9" s="456"/>
      <c r="E9" s="456"/>
      <c r="F9" s="456"/>
      <c r="G9" s="456"/>
      <c r="H9" s="456"/>
      <c r="I9" s="456"/>
      <c r="J9" s="456"/>
      <c r="K9" s="456"/>
      <c r="L9" s="456"/>
      <c r="M9" s="456"/>
      <c r="N9" s="456"/>
      <c r="O9" s="456"/>
      <c r="P9" s="456"/>
      <c r="Q9" s="456"/>
      <c r="R9" s="456"/>
    </row>
    <row r="10" spans="1:33" s="2" customFormat="1" ht="12" customHeight="1">
      <c r="A10" s="458" t="s">
        <v>320</v>
      </c>
      <c r="B10" s="250"/>
      <c r="C10" s="250"/>
      <c r="D10" s="251"/>
      <c r="E10" s="259" t="s">
        <v>321</v>
      </c>
      <c r="F10" s="259"/>
      <c r="G10" s="259"/>
      <c r="H10" s="259"/>
      <c r="I10" s="259"/>
      <c r="J10" s="259"/>
      <c r="K10" s="259"/>
      <c r="L10" s="259"/>
      <c r="M10" s="259"/>
      <c r="N10" s="259"/>
      <c r="O10" s="259"/>
      <c r="P10" s="259"/>
      <c r="Q10" s="259"/>
      <c r="R10" s="259"/>
      <c r="S10" s="39"/>
    </row>
    <row r="11" spans="1:33" s="2" customFormat="1" ht="30" customHeight="1">
      <c r="A11" s="409"/>
      <c r="B11" s="276"/>
      <c r="C11" s="276"/>
      <c r="D11" s="277"/>
      <c r="E11" s="481"/>
      <c r="F11" s="259"/>
      <c r="G11" s="259"/>
      <c r="H11" s="259"/>
      <c r="I11" s="259"/>
      <c r="J11" s="259"/>
      <c r="K11" s="259"/>
      <c r="L11" s="259"/>
      <c r="M11" s="259"/>
      <c r="N11" s="259"/>
      <c r="O11" s="259"/>
      <c r="P11" s="259"/>
      <c r="Q11" s="259"/>
      <c r="R11" s="259"/>
      <c r="S11" s="39"/>
    </row>
    <row r="12" spans="1:33" s="2" customFormat="1" ht="22.5" customHeight="1">
      <c r="A12" s="409"/>
      <c r="B12" s="276"/>
      <c r="C12" s="276"/>
      <c r="D12" s="277"/>
      <c r="E12" s="130"/>
      <c r="F12" s="460" t="s">
        <v>322</v>
      </c>
      <c r="G12" s="461"/>
      <c r="H12" s="461"/>
      <c r="I12" s="461"/>
      <c r="J12" s="461"/>
      <c r="K12" s="461"/>
      <c r="L12" s="461"/>
      <c r="M12" s="461"/>
      <c r="N12" s="461"/>
      <c r="O12" s="461"/>
      <c r="P12" s="461"/>
      <c r="Q12" s="461"/>
      <c r="R12" s="462"/>
      <c r="S12" s="44" t="str">
        <f>IF(COUNTIF(ロール対応表ｰ2005!$D$58:$S$58,F12)=0,"【ERROR正しいロールを選択してください】","")</f>
        <v/>
      </c>
    </row>
    <row r="13" spans="1:33" s="2" customFormat="1" ht="12" customHeight="1">
      <c r="A13" s="409"/>
      <c r="B13" s="276"/>
      <c r="C13" s="276"/>
      <c r="D13" s="277"/>
      <c r="E13" s="482" t="s">
        <v>323</v>
      </c>
      <c r="F13" s="483"/>
      <c r="G13" s="483"/>
      <c r="H13" s="483"/>
      <c r="I13" s="483"/>
      <c r="J13" s="483"/>
      <c r="K13" s="483"/>
      <c r="L13" s="483"/>
      <c r="M13" s="483"/>
      <c r="N13" s="483"/>
      <c r="O13" s="483"/>
      <c r="P13" s="483"/>
      <c r="Q13" s="483"/>
      <c r="R13" s="483"/>
      <c r="S13" s="44"/>
    </row>
    <row r="14" spans="1:33" s="2" customFormat="1" ht="22.5" customHeight="1">
      <c r="A14" s="459"/>
      <c r="B14" s="253"/>
      <c r="C14" s="253"/>
      <c r="D14" s="254"/>
      <c r="E14" s="131"/>
      <c r="F14" s="460" t="s">
        <v>324</v>
      </c>
      <c r="G14" s="461"/>
      <c r="H14" s="461"/>
      <c r="I14" s="461"/>
      <c r="J14" s="461"/>
      <c r="K14" s="461"/>
      <c r="L14" s="461"/>
      <c r="M14" s="461"/>
      <c r="N14" s="461"/>
      <c r="O14" s="461"/>
      <c r="P14" s="461"/>
      <c r="Q14" s="461"/>
      <c r="R14" s="462"/>
      <c r="S14" s="44" t="str">
        <f>IF(COUNTIF(ロール対応表ｰ2005!$D$59:$S$59,F14)=0,"【ERROR正しいロールを選択してください】","")</f>
        <v/>
      </c>
    </row>
    <row r="15" spans="1:33" s="2" customFormat="1" ht="13.5">
      <c r="A15" s="52"/>
      <c r="B15" s="52"/>
      <c r="C15" s="52"/>
      <c r="D15" s="52"/>
      <c r="E15" s="52"/>
      <c r="F15" s="52"/>
      <c r="G15" s="52"/>
      <c r="H15" s="52"/>
      <c r="I15" s="52"/>
      <c r="J15" s="52"/>
      <c r="K15" s="52"/>
      <c r="L15" s="52"/>
      <c r="M15" s="52"/>
      <c r="N15" s="52"/>
      <c r="O15" s="52"/>
      <c r="P15" s="52"/>
      <c r="Q15" s="52"/>
      <c r="R15" s="52"/>
    </row>
    <row r="16" spans="1:33" s="2" customFormat="1" ht="13.5">
      <c r="A16" s="29" t="s">
        <v>608</v>
      </c>
      <c r="B16" s="40"/>
      <c r="C16" s="40"/>
      <c r="D16" s="40"/>
      <c r="E16" s="40"/>
      <c r="F16" s="40"/>
      <c r="G16" s="40"/>
      <c r="H16" s="40"/>
      <c r="I16" s="40"/>
      <c r="J16" s="40"/>
      <c r="K16" s="40"/>
      <c r="L16" s="40"/>
      <c r="M16" s="40"/>
      <c r="N16" s="40"/>
      <c r="O16" s="40"/>
      <c r="P16" s="40"/>
      <c r="Q16" s="40"/>
      <c r="R16" s="40"/>
      <c r="S16" s="39"/>
    </row>
    <row r="17" spans="1:29" s="2" customFormat="1">
      <c r="A17" s="545" t="s">
        <v>325</v>
      </c>
      <c r="B17" s="407"/>
      <c r="C17" s="407"/>
      <c r="D17" s="408"/>
      <c r="E17" s="546" t="s">
        <v>326</v>
      </c>
      <c r="F17" s="547"/>
      <c r="G17" s="547"/>
      <c r="H17" s="547"/>
      <c r="I17" s="547"/>
      <c r="J17" s="547"/>
      <c r="K17" s="547"/>
      <c r="L17" s="547"/>
      <c r="M17" s="547"/>
      <c r="N17" s="547"/>
      <c r="O17" s="547"/>
      <c r="P17" s="547"/>
      <c r="Q17" s="547"/>
      <c r="R17" s="548"/>
      <c r="S17" s="39"/>
    </row>
    <row r="18" spans="1:29" s="2" customFormat="1" ht="30" customHeight="1">
      <c r="A18" s="409"/>
      <c r="B18" s="276"/>
      <c r="C18" s="276"/>
      <c r="D18" s="277"/>
      <c r="E18" s="35"/>
      <c r="F18" s="549" t="s">
        <v>327</v>
      </c>
      <c r="G18" s="550"/>
      <c r="H18" s="550"/>
      <c r="I18" s="550"/>
      <c r="J18" s="550"/>
      <c r="K18" s="550"/>
      <c r="L18" s="550"/>
      <c r="M18" s="550"/>
      <c r="N18" s="550"/>
      <c r="O18" s="550"/>
      <c r="P18" s="550"/>
      <c r="Q18" s="550"/>
      <c r="R18" s="551"/>
      <c r="S18" s="39"/>
    </row>
    <row r="19" spans="1:29" s="2" customFormat="1">
      <c r="A19" s="406" t="s">
        <v>328</v>
      </c>
      <c r="B19" s="407"/>
      <c r="C19" s="407"/>
      <c r="D19" s="408"/>
      <c r="E19" s="552" t="s">
        <v>329</v>
      </c>
      <c r="F19" s="547"/>
      <c r="G19" s="547"/>
      <c r="H19" s="547"/>
      <c r="I19" s="547"/>
      <c r="J19" s="547"/>
      <c r="K19" s="547"/>
      <c r="L19" s="547"/>
      <c r="M19" s="547"/>
      <c r="N19" s="547"/>
      <c r="O19" s="547"/>
      <c r="P19" s="547"/>
      <c r="Q19" s="547"/>
      <c r="R19" s="548"/>
      <c r="S19" s="39"/>
    </row>
    <row r="20" spans="1:29" s="2" customFormat="1" ht="105.75" customHeight="1">
      <c r="A20" s="410"/>
      <c r="B20" s="411"/>
      <c r="C20" s="411"/>
      <c r="D20" s="412"/>
      <c r="E20" s="348"/>
      <c r="F20" s="349"/>
      <c r="G20" s="349"/>
      <c r="H20" s="349"/>
      <c r="I20" s="349"/>
      <c r="J20" s="349"/>
      <c r="K20" s="349"/>
      <c r="L20" s="349"/>
      <c r="M20" s="349"/>
      <c r="N20" s="349"/>
      <c r="O20" s="349"/>
      <c r="P20" s="349"/>
      <c r="Q20" s="349"/>
      <c r="R20" s="352"/>
      <c r="S20" s="39"/>
    </row>
    <row r="21" spans="1:29" s="2" customFormat="1" ht="83.25" customHeight="1">
      <c r="A21" s="545" t="s">
        <v>330</v>
      </c>
      <c r="B21" s="553"/>
      <c r="C21" s="553"/>
      <c r="D21" s="554"/>
      <c r="E21" s="558" t="s">
        <v>331</v>
      </c>
      <c r="F21" s="559"/>
      <c r="G21" s="559"/>
      <c r="H21" s="559"/>
      <c r="I21" s="559"/>
      <c r="J21" s="559"/>
      <c r="K21" s="559"/>
      <c r="L21" s="559"/>
      <c r="M21" s="559"/>
      <c r="N21" s="559"/>
      <c r="O21" s="559"/>
      <c r="P21" s="559"/>
      <c r="Q21" s="559"/>
      <c r="R21" s="560"/>
      <c r="S21" s="53"/>
    </row>
    <row r="22" spans="1:29" s="2" customFormat="1" ht="22.5" customHeight="1">
      <c r="A22" s="555"/>
      <c r="B22" s="556"/>
      <c r="C22" s="556"/>
      <c r="D22" s="557"/>
      <c r="E22" s="479" t="s">
        <v>332</v>
      </c>
      <c r="F22" s="422"/>
      <c r="G22" s="480"/>
      <c r="H22" s="389" t="str">
        <f>IF(F12=0,"自動で入力されます",F12)</f>
        <v>プルダウンメニューよりロールを選択してください</v>
      </c>
      <c r="I22" s="422"/>
      <c r="J22" s="422"/>
      <c r="K22" s="422"/>
      <c r="L22" s="422"/>
      <c r="M22" s="422"/>
      <c r="N22" s="422"/>
      <c r="O22" s="422"/>
      <c r="P22" s="422"/>
      <c r="Q22" s="422"/>
      <c r="R22" s="390"/>
      <c r="S22" s="39"/>
    </row>
    <row r="23" spans="1:29" s="2" customFormat="1" ht="105" customHeight="1">
      <c r="A23" s="555"/>
      <c r="B23" s="556"/>
      <c r="C23" s="556"/>
      <c r="D23" s="557"/>
      <c r="E23" s="417"/>
      <c r="F23" s="418"/>
      <c r="G23" s="418"/>
      <c r="H23" s="418"/>
      <c r="I23" s="418"/>
      <c r="J23" s="418"/>
      <c r="K23" s="418"/>
      <c r="L23" s="418"/>
      <c r="M23" s="418"/>
      <c r="N23" s="418"/>
      <c r="O23" s="418"/>
      <c r="P23" s="418"/>
      <c r="Q23" s="418"/>
      <c r="R23" s="419"/>
      <c r="S23" s="39"/>
    </row>
    <row r="24" spans="1:29" s="2" customFormat="1" ht="22.5" customHeight="1">
      <c r="A24" s="555"/>
      <c r="B24" s="556"/>
      <c r="C24" s="556"/>
      <c r="D24" s="557"/>
      <c r="E24" s="420" t="s">
        <v>333</v>
      </c>
      <c r="F24" s="421"/>
      <c r="G24" s="421"/>
      <c r="H24" s="389" t="str">
        <f>IF(F14=0,"自動で入力されます",F14)</f>
        <v>プルダウンメニューよりロールを選択してください（任意）</v>
      </c>
      <c r="I24" s="422"/>
      <c r="J24" s="422"/>
      <c r="K24" s="422"/>
      <c r="L24" s="422"/>
      <c r="M24" s="422"/>
      <c r="N24" s="422"/>
      <c r="O24" s="422"/>
      <c r="P24" s="422"/>
      <c r="Q24" s="422"/>
      <c r="R24" s="390"/>
      <c r="S24" s="39"/>
    </row>
    <row r="25" spans="1:29" s="2" customFormat="1" ht="105" customHeight="1">
      <c r="A25" s="555"/>
      <c r="B25" s="556"/>
      <c r="C25" s="556"/>
      <c r="D25" s="557"/>
      <c r="E25" s="417"/>
      <c r="F25" s="418"/>
      <c r="G25" s="418"/>
      <c r="H25" s="418"/>
      <c r="I25" s="418"/>
      <c r="J25" s="418"/>
      <c r="K25" s="418"/>
      <c r="L25" s="418"/>
      <c r="M25" s="418"/>
      <c r="N25" s="418"/>
      <c r="O25" s="418"/>
      <c r="P25" s="418"/>
      <c r="Q25" s="418"/>
      <c r="R25" s="419"/>
      <c r="S25" s="39"/>
    </row>
    <row r="26" spans="1:29" s="2" customFormat="1" ht="11.25">
      <c r="A26" s="47"/>
      <c r="B26" s="116"/>
      <c r="C26" s="116"/>
      <c r="D26" s="116"/>
      <c r="E26" s="116"/>
      <c r="F26" s="116"/>
      <c r="G26" s="47"/>
      <c r="H26" s="116"/>
      <c r="I26" s="116"/>
      <c r="J26" s="116"/>
      <c r="K26" s="116"/>
      <c r="L26" s="116"/>
      <c r="M26" s="116"/>
      <c r="N26" s="116"/>
      <c r="O26" s="116"/>
      <c r="P26" s="116"/>
      <c r="Q26" s="116"/>
      <c r="R26" s="116"/>
    </row>
    <row r="27" spans="1:29" ht="21" customHeight="1">
      <c r="A27" s="209" t="s">
        <v>609</v>
      </c>
      <c r="B27" s="177"/>
      <c r="C27" s="177"/>
      <c r="D27" s="177"/>
      <c r="E27" s="3"/>
      <c r="F27" s="179"/>
      <c r="G27" s="180"/>
      <c r="H27" s="180"/>
      <c r="I27" s="180"/>
      <c r="J27" s="180"/>
      <c r="K27" s="180"/>
      <c r="L27" s="180"/>
      <c r="M27" s="180"/>
      <c r="N27" s="180"/>
      <c r="O27" s="180"/>
      <c r="P27" s="180"/>
      <c r="Q27" s="180"/>
      <c r="R27" s="180"/>
      <c r="S27" s="3"/>
      <c r="T27" s="220"/>
      <c r="U27" s="220"/>
      <c r="V27" s="220"/>
      <c r="W27" s="181"/>
      <c r="X27" s="220"/>
      <c r="Y27" s="3"/>
      <c r="Z27" s="3"/>
    </row>
    <row r="28" spans="1:29" ht="44.25" customHeight="1">
      <c r="A28" s="452" t="s">
        <v>334</v>
      </c>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row>
    <row r="29" spans="1:29" ht="60" customHeight="1">
      <c r="A29" s="524" t="s">
        <v>335</v>
      </c>
      <c r="B29" s="526" t="s">
        <v>613</v>
      </c>
      <c r="C29" s="527"/>
      <c r="D29" s="527"/>
      <c r="E29" s="527"/>
      <c r="F29" s="528"/>
      <c r="G29" s="532" t="s">
        <v>336</v>
      </c>
      <c r="H29" s="533"/>
      <c r="I29" s="533"/>
      <c r="J29" s="533"/>
      <c r="K29" s="534"/>
      <c r="L29" s="526" t="s">
        <v>337</v>
      </c>
      <c r="M29" s="528"/>
      <c r="N29" s="538" t="s">
        <v>614</v>
      </c>
      <c r="O29" s="540" t="s">
        <v>338</v>
      </c>
      <c r="P29" s="540" t="s">
        <v>339</v>
      </c>
      <c r="Q29" s="542" t="s">
        <v>340</v>
      </c>
      <c r="R29" s="543"/>
      <c r="S29" s="543"/>
      <c r="T29" s="543"/>
      <c r="U29" s="544"/>
      <c r="V29" s="509" t="s">
        <v>341</v>
      </c>
      <c r="W29" s="510"/>
      <c r="X29" s="510"/>
      <c r="Y29" s="510"/>
      <c r="Z29" s="511"/>
      <c r="AA29" s="243" t="s">
        <v>342</v>
      </c>
      <c r="AB29" s="244"/>
      <c r="AC29" s="245"/>
    </row>
    <row r="30" spans="1:29" ht="21.75" customHeight="1">
      <c r="A30" s="525"/>
      <c r="B30" s="529"/>
      <c r="C30" s="530"/>
      <c r="D30" s="530"/>
      <c r="E30" s="530"/>
      <c r="F30" s="531"/>
      <c r="G30" s="535"/>
      <c r="H30" s="536"/>
      <c r="I30" s="536"/>
      <c r="J30" s="536"/>
      <c r="K30" s="537"/>
      <c r="L30" s="529"/>
      <c r="M30" s="531"/>
      <c r="N30" s="539"/>
      <c r="O30" s="541"/>
      <c r="P30" s="541"/>
      <c r="Q30" s="507" t="s">
        <v>343</v>
      </c>
      <c r="R30" s="508"/>
      <c r="S30" s="507" t="s">
        <v>344</v>
      </c>
      <c r="T30" s="508"/>
      <c r="U30" s="211" t="s">
        <v>28</v>
      </c>
      <c r="V30" s="512"/>
      <c r="W30" s="513"/>
      <c r="X30" s="513"/>
      <c r="Y30" s="513"/>
      <c r="Z30" s="514"/>
      <c r="AA30" s="246"/>
      <c r="AB30" s="247"/>
      <c r="AC30" s="248"/>
    </row>
    <row r="31" spans="1:29" s="127" customFormat="1" ht="15" customHeight="1">
      <c r="A31" s="475">
        <v>1</v>
      </c>
      <c r="B31" s="477"/>
      <c r="C31" s="429"/>
      <c r="D31" s="429"/>
      <c r="E31" s="429"/>
      <c r="F31" s="430"/>
      <c r="G31" s="428"/>
      <c r="H31" s="429"/>
      <c r="I31" s="429"/>
      <c r="J31" s="429"/>
      <c r="K31" s="430"/>
      <c r="L31" s="437"/>
      <c r="M31" s="438"/>
      <c r="N31" s="441"/>
      <c r="O31" s="441"/>
      <c r="P31" s="441"/>
      <c r="Q31" s="505" t="str">
        <f>IFERROR(VLOOKUP(U31,リスト!$AW$1:$AY$44,2,0),"")</f>
        <v/>
      </c>
      <c r="R31" s="506"/>
      <c r="S31" s="505" t="str">
        <f>IFERROR(VLOOKUP(U31,リスト!$AW$1:$AY$44,3,0),"")</f>
        <v/>
      </c>
      <c r="T31" s="506"/>
      <c r="U31" s="197"/>
      <c r="V31" s="464"/>
      <c r="W31" s="465"/>
      <c r="X31" s="465"/>
      <c r="Y31" s="465"/>
      <c r="Z31" s="466"/>
      <c r="AA31" s="231"/>
      <c r="AB31" s="232"/>
      <c r="AC31" s="232"/>
    </row>
    <row r="32" spans="1:29" s="127" customFormat="1" ht="15" customHeight="1">
      <c r="A32" s="476"/>
      <c r="B32" s="478"/>
      <c r="C32" s="432"/>
      <c r="D32" s="432"/>
      <c r="E32" s="432"/>
      <c r="F32" s="433"/>
      <c r="G32" s="431"/>
      <c r="H32" s="432"/>
      <c r="I32" s="432"/>
      <c r="J32" s="432"/>
      <c r="K32" s="433"/>
      <c r="L32" s="439"/>
      <c r="M32" s="440"/>
      <c r="N32" s="442"/>
      <c r="O32" s="442"/>
      <c r="P32" s="442"/>
      <c r="Q32" s="447" t="str">
        <f>IFERROR(VLOOKUP(U32,リスト!$AW$1:$AY$44,2,0),"")</f>
        <v/>
      </c>
      <c r="R32" s="448"/>
      <c r="S32" s="444" t="str">
        <f>IFERROR(VLOOKUP(U32,リスト!$AW$1:$AY$44,3,0),"")</f>
        <v/>
      </c>
      <c r="T32" s="446"/>
      <c r="U32" s="33"/>
      <c r="V32" s="467"/>
      <c r="W32" s="468"/>
      <c r="X32" s="468"/>
      <c r="Y32" s="468"/>
      <c r="Z32" s="469"/>
      <c r="AA32" s="233"/>
      <c r="AB32" s="234"/>
      <c r="AC32" s="234"/>
    </row>
    <row r="33" spans="1:29" s="127" customFormat="1" ht="15" customHeight="1">
      <c r="A33" s="476"/>
      <c r="B33" s="478"/>
      <c r="C33" s="432"/>
      <c r="D33" s="432"/>
      <c r="E33" s="432"/>
      <c r="F33" s="433"/>
      <c r="G33" s="431"/>
      <c r="H33" s="432"/>
      <c r="I33" s="432"/>
      <c r="J33" s="432"/>
      <c r="K33" s="433"/>
      <c r="L33" s="439"/>
      <c r="M33" s="440"/>
      <c r="N33" s="442"/>
      <c r="O33" s="442"/>
      <c r="P33" s="442"/>
      <c r="Q33" s="447" t="str">
        <f>IFERROR(VLOOKUP(U33,リスト!$AW$1:$AY$44,2,0),"")</f>
        <v/>
      </c>
      <c r="R33" s="448"/>
      <c r="S33" s="444" t="str">
        <f>IFERROR(VLOOKUP(U33,リスト!$AW$1:$AY$44,3,0),"")</f>
        <v/>
      </c>
      <c r="T33" s="446"/>
      <c r="U33" s="33"/>
      <c r="V33" s="467"/>
      <c r="W33" s="468"/>
      <c r="X33" s="468"/>
      <c r="Y33" s="468"/>
      <c r="Z33" s="469"/>
      <c r="AA33" s="233"/>
      <c r="AB33" s="234"/>
      <c r="AC33" s="234"/>
    </row>
    <row r="34" spans="1:29" s="127" customFormat="1" ht="15" customHeight="1">
      <c r="A34" s="476"/>
      <c r="B34" s="478"/>
      <c r="C34" s="432"/>
      <c r="D34" s="432"/>
      <c r="E34" s="432"/>
      <c r="F34" s="433"/>
      <c r="G34" s="431"/>
      <c r="H34" s="432"/>
      <c r="I34" s="432"/>
      <c r="J34" s="432"/>
      <c r="K34" s="433"/>
      <c r="L34" s="439"/>
      <c r="M34" s="440"/>
      <c r="N34" s="442"/>
      <c r="O34" s="442"/>
      <c r="P34" s="442"/>
      <c r="Q34" s="447" t="str">
        <f>IFERROR(VLOOKUP(U34,リスト!$AW$1:$AY$44,2,0),"")</f>
        <v/>
      </c>
      <c r="R34" s="448"/>
      <c r="S34" s="444" t="str">
        <f>IFERROR(VLOOKUP(U34,リスト!$AW$1:$AY$44,3,0),"")</f>
        <v/>
      </c>
      <c r="T34" s="446"/>
      <c r="U34" s="33"/>
      <c r="V34" s="467"/>
      <c r="W34" s="468"/>
      <c r="X34" s="468"/>
      <c r="Y34" s="468"/>
      <c r="Z34" s="469"/>
      <c r="AA34" s="233"/>
      <c r="AB34" s="234"/>
      <c r="AC34" s="234"/>
    </row>
    <row r="35" spans="1:29" s="127" customFormat="1" ht="15" customHeight="1">
      <c r="A35" s="476"/>
      <c r="B35" s="478"/>
      <c r="C35" s="432"/>
      <c r="D35" s="432"/>
      <c r="E35" s="432"/>
      <c r="F35" s="433"/>
      <c r="G35" s="431"/>
      <c r="H35" s="432"/>
      <c r="I35" s="432"/>
      <c r="J35" s="432"/>
      <c r="K35" s="433"/>
      <c r="L35" s="439"/>
      <c r="M35" s="440"/>
      <c r="N35" s="442"/>
      <c r="O35" s="442"/>
      <c r="P35" s="442"/>
      <c r="Q35" s="447" t="str">
        <f>IFERROR(VLOOKUP(U35,リスト!$AW$1:$AY$44,2,0),"")</f>
        <v/>
      </c>
      <c r="R35" s="448"/>
      <c r="S35" s="444" t="str">
        <f>IFERROR(VLOOKUP(U35,リスト!$AW$1:$AY$44,3,0),"")</f>
        <v/>
      </c>
      <c r="T35" s="446"/>
      <c r="U35" s="33"/>
      <c r="V35" s="467"/>
      <c r="W35" s="468"/>
      <c r="X35" s="468"/>
      <c r="Y35" s="468"/>
      <c r="Z35" s="469"/>
      <c r="AA35" s="233"/>
      <c r="AB35" s="234"/>
      <c r="AC35" s="234"/>
    </row>
    <row r="36" spans="1:29" s="127" customFormat="1" ht="15" customHeight="1">
      <c r="A36" s="492"/>
      <c r="B36" s="500"/>
      <c r="C36" s="501"/>
      <c r="D36" s="501"/>
      <c r="E36" s="501"/>
      <c r="F36" s="502"/>
      <c r="G36" s="503"/>
      <c r="H36" s="501"/>
      <c r="I36" s="501"/>
      <c r="J36" s="501"/>
      <c r="K36" s="502"/>
      <c r="L36" s="183"/>
      <c r="M36" s="184" t="s">
        <v>312</v>
      </c>
      <c r="N36" s="504"/>
      <c r="O36" s="504"/>
      <c r="P36" s="504"/>
      <c r="Q36" s="449" t="str">
        <f>IFERROR(VLOOKUP(U36,リスト!$AW$1:$AY$44,2,0),"")</f>
        <v/>
      </c>
      <c r="R36" s="499"/>
      <c r="S36" s="473" t="str">
        <f>IFERROR(VLOOKUP(U36,リスト!$AW$1:$AY$44,3,0),"")</f>
        <v/>
      </c>
      <c r="T36" s="474"/>
      <c r="U36" s="34"/>
      <c r="V36" s="561"/>
      <c r="W36" s="562"/>
      <c r="X36" s="562"/>
      <c r="Y36" s="562"/>
      <c r="Z36" s="563"/>
      <c r="AA36" s="233"/>
      <c r="AB36" s="234"/>
      <c r="AC36" s="234"/>
    </row>
    <row r="37" spans="1:29" s="127" customFormat="1" ht="15" customHeight="1">
      <c r="A37" s="475">
        <v>2</v>
      </c>
      <c r="B37" s="477"/>
      <c r="C37" s="429"/>
      <c r="D37" s="429"/>
      <c r="E37" s="429"/>
      <c r="F37" s="430"/>
      <c r="G37" s="428"/>
      <c r="H37" s="429"/>
      <c r="I37" s="429"/>
      <c r="J37" s="429"/>
      <c r="K37" s="430"/>
      <c r="L37" s="437"/>
      <c r="M37" s="438"/>
      <c r="N37" s="441"/>
      <c r="O37" s="441"/>
      <c r="P37" s="441"/>
      <c r="Q37" s="497" t="str">
        <f>IFERROR(VLOOKUP(U37,リスト!$AW$1:$AY$44,2,0),"")</f>
        <v/>
      </c>
      <c r="R37" s="498"/>
      <c r="S37" s="505" t="str">
        <f>IFERROR(VLOOKUP(U37,リスト!$AW$1:$AY$44,3,0),"")</f>
        <v/>
      </c>
      <c r="T37" s="506"/>
      <c r="U37" s="32"/>
      <c r="V37" s="464"/>
      <c r="W37" s="465"/>
      <c r="X37" s="465"/>
      <c r="Y37" s="465"/>
      <c r="Z37" s="466"/>
      <c r="AA37" s="231"/>
      <c r="AB37" s="232"/>
      <c r="AC37" s="232"/>
    </row>
    <row r="38" spans="1:29" s="127" customFormat="1" ht="15" customHeight="1">
      <c r="A38" s="476"/>
      <c r="B38" s="478"/>
      <c r="C38" s="432"/>
      <c r="D38" s="432"/>
      <c r="E38" s="432"/>
      <c r="F38" s="433"/>
      <c r="G38" s="431"/>
      <c r="H38" s="432"/>
      <c r="I38" s="432"/>
      <c r="J38" s="432"/>
      <c r="K38" s="433"/>
      <c r="L38" s="439"/>
      <c r="M38" s="440"/>
      <c r="N38" s="442"/>
      <c r="O38" s="442"/>
      <c r="P38" s="442"/>
      <c r="Q38" s="447" t="str">
        <f>IFERROR(VLOOKUP(U38,リスト!$AW$1:$AY$44,2,0),"")</f>
        <v/>
      </c>
      <c r="R38" s="448"/>
      <c r="S38" s="444" t="str">
        <f>IFERROR(VLOOKUP(U38,リスト!$AW$1:$AY$44,3,0),"")</f>
        <v/>
      </c>
      <c r="T38" s="446"/>
      <c r="U38" s="33"/>
      <c r="V38" s="467"/>
      <c r="W38" s="468"/>
      <c r="X38" s="468"/>
      <c r="Y38" s="468"/>
      <c r="Z38" s="469"/>
      <c r="AA38" s="233"/>
      <c r="AB38" s="234"/>
      <c r="AC38" s="234"/>
    </row>
    <row r="39" spans="1:29" s="127" customFormat="1" ht="15" customHeight="1">
      <c r="A39" s="476"/>
      <c r="B39" s="478"/>
      <c r="C39" s="432"/>
      <c r="D39" s="432"/>
      <c r="E39" s="432"/>
      <c r="F39" s="433"/>
      <c r="G39" s="431"/>
      <c r="H39" s="432"/>
      <c r="I39" s="432"/>
      <c r="J39" s="432"/>
      <c r="K39" s="433"/>
      <c r="L39" s="439"/>
      <c r="M39" s="440"/>
      <c r="N39" s="442"/>
      <c r="O39" s="442"/>
      <c r="P39" s="442"/>
      <c r="Q39" s="447" t="str">
        <f>IFERROR(VLOOKUP(U39,リスト!$AW$1:$AY$44,2,0),"")</f>
        <v/>
      </c>
      <c r="R39" s="448"/>
      <c r="S39" s="444" t="str">
        <f>IFERROR(VLOOKUP(U39,リスト!$AW$1:$AY$44,3,0),"")</f>
        <v/>
      </c>
      <c r="T39" s="446"/>
      <c r="U39" s="33"/>
      <c r="V39" s="467"/>
      <c r="W39" s="468"/>
      <c r="X39" s="468"/>
      <c r="Y39" s="468"/>
      <c r="Z39" s="469"/>
      <c r="AA39" s="233"/>
      <c r="AB39" s="234"/>
      <c r="AC39" s="234"/>
    </row>
    <row r="40" spans="1:29" s="127" customFormat="1" ht="15" customHeight="1">
      <c r="A40" s="476"/>
      <c r="B40" s="478"/>
      <c r="C40" s="432"/>
      <c r="D40" s="432"/>
      <c r="E40" s="432"/>
      <c r="F40" s="433"/>
      <c r="G40" s="431"/>
      <c r="H40" s="432"/>
      <c r="I40" s="432"/>
      <c r="J40" s="432"/>
      <c r="K40" s="433"/>
      <c r="L40" s="439"/>
      <c r="M40" s="440"/>
      <c r="N40" s="442"/>
      <c r="O40" s="442"/>
      <c r="P40" s="442"/>
      <c r="Q40" s="447" t="str">
        <f>IFERROR(VLOOKUP(U40,リスト!$AW$1:$AY$44,2,0),"")</f>
        <v/>
      </c>
      <c r="R40" s="448"/>
      <c r="S40" s="444" t="str">
        <f>IFERROR(VLOOKUP(U40,リスト!$AW$1:$AY$44,3,0),"")</f>
        <v/>
      </c>
      <c r="T40" s="446"/>
      <c r="U40" s="33"/>
      <c r="V40" s="467"/>
      <c r="W40" s="468"/>
      <c r="X40" s="468"/>
      <c r="Y40" s="468"/>
      <c r="Z40" s="469"/>
      <c r="AA40" s="233"/>
      <c r="AB40" s="234"/>
      <c r="AC40" s="234"/>
    </row>
    <row r="41" spans="1:29" s="127" customFormat="1" ht="15" customHeight="1">
      <c r="A41" s="476"/>
      <c r="B41" s="478"/>
      <c r="C41" s="432"/>
      <c r="D41" s="432"/>
      <c r="E41" s="432"/>
      <c r="F41" s="433"/>
      <c r="G41" s="431"/>
      <c r="H41" s="432"/>
      <c r="I41" s="432"/>
      <c r="J41" s="432"/>
      <c r="K41" s="433"/>
      <c r="L41" s="439"/>
      <c r="M41" s="440"/>
      <c r="N41" s="442"/>
      <c r="O41" s="442"/>
      <c r="P41" s="442"/>
      <c r="Q41" s="447" t="str">
        <f>IFERROR(VLOOKUP(U41,リスト!$AW$1:$AY$44,2,0),"")</f>
        <v/>
      </c>
      <c r="R41" s="448"/>
      <c r="S41" s="444" t="str">
        <f>IFERROR(VLOOKUP(U41,リスト!$AW$1:$AY$44,3,0),"")</f>
        <v/>
      </c>
      <c r="T41" s="446"/>
      <c r="U41" s="33"/>
      <c r="V41" s="467"/>
      <c r="W41" s="468"/>
      <c r="X41" s="468"/>
      <c r="Y41" s="468"/>
      <c r="Z41" s="469"/>
      <c r="AA41" s="233"/>
      <c r="AB41" s="234"/>
      <c r="AC41" s="234"/>
    </row>
    <row r="42" spans="1:29" s="127" customFormat="1" ht="15" customHeight="1">
      <c r="A42" s="492"/>
      <c r="B42" s="500"/>
      <c r="C42" s="501"/>
      <c r="D42" s="501"/>
      <c r="E42" s="501"/>
      <c r="F42" s="502"/>
      <c r="G42" s="503"/>
      <c r="H42" s="501"/>
      <c r="I42" s="501"/>
      <c r="J42" s="501"/>
      <c r="K42" s="502"/>
      <c r="L42" s="183"/>
      <c r="M42" s="184" t="s">
        <v>312</v>
      </c>
      <c r="N42" s="504"/>
      <c r="O42" s="504"/>
      <c r="P42" s="504"/>
      <c r="Q42" s="449" t="str">
        <f>IFERROR(VLOOKUP(U42,リスト!$AW$1:$AY$44,2,0),"")</f>
        <v/>
      </c>
      <c r="R42" s="499"/>
      <c r="S42" s="473" t="str">
        <f>IFERROR(VLOOKUP(U42,リスト!$AW$1:$AY$44,3,0),"")</f>
        <v/>
      </c>
      <c r="T42" s="474"/>
      <c r="U42" s="34"/>
      <c r="V42" s="561"/>
      <c r="W42" s="562"/>
      <c r="X42" s="562"/>
      <c r="Y42" s="562"/>
      <c r="Z42" s="563"/>
      <c r="AA42" s="233"/>
      <c r="AB42" s="234"/>
      <c r="AC42" s="234"/>
    </row>
    <row r="43" spans="1:29" s="127" customFormat="1" ht="15" customHeight="1">
      <c r="A43" s="475">
        <v>3</v>
      </c>
      <c r="B43" s="477"/>
      <c r="C43" s="429"/>
      <c r="D43" s="429"/>
      <c r="E43" s="429"/>
      <c r="F43" s="430"/>
      <c r="G43" s="428"/>
      <c r="H43" s="429"/>
      <c r="I43" s="429"/>
      <c r="J43" s="429"/>
      <c r="K43" s="430"/>
      <c r="L43" s="437"/>
      <c r="M43" s="438"/>
      <c r="N43" s="441"/>
      <c r="O43" s="441"/>
      <c r="P43" s="441"/>
      <c r="Q43" s="497" t="str">
        <f>IFERROR(VLOOKUP(U43,リスト!$AW$1:$AY$44,2,0),"")</f>
        <v/>
      </c>
      <c r="R43" s="498"/>
      <c r="S43" s="505" t="str">
        <f>IFERROR(VLOOKUP(U43,リスト!$AW$1:$AY$44,3,0),"")</f>
        <v/>
      </c>
      <c r="T43" s="506"/>
      <c r="U43" s="32"/>
      <c r="V43" s="464"/>
      <c r="W43" s="465"/>
      <c r="X43" s="465"/>
      <c r="Y43" s="465"/>
      <c r="Z43" s="466"/>
      <c r="AA43" s="231"/>
      <c r="AB43" s="232"/>
      <c r="AC43" s="232"/>
    </row>
    <row r="44" spans="1:29" s="127" customFormat="1" ht="15" customHeight="1">
      <c r="A44" s="476"/>
      <c r="B44" s="478"/>
      <c r="C44" s="432"/>
      <c r="D44" s="432"/>
      <c r="E44" s="432"/>
      <c r="F44" s="433"/>
      <c r="G44" s="431"/>
      <c r="H44" s="432"/>
      <c r="I44" s="432"/>
      <c r="J44" s="432"/>
      <c r="K44" s="433"/>
      <c r="L44" s="439"/>
      <c r="M44" s="440"/>
      <c r="N44" s="442"/>
      <c r="O44" s="442"/>
      <c r="P44" s="442"/>
      <c r="Q44" s="447" t="str">
        <f>IFERROR(VLOOKUP(U44,リスト!$AW$1:$AY$44,2,0),"")</f>
        <v/>
      </c>
      <c r="R44" s="448"/>
      <c r="S44" s="444" t="str">
        <f>IFERROR(VLOOKUP(U44,リスト!$AW$1:$AY$44,3,0),"")</f>
        <v/>
      </c>
      <c r="T44" s="446"/>
      <c r="U44" s="33"/>
      <c r="V44" s="467"/>
      <c r="W44" s="468"/>
      <c r="X44" s="468"/>
      <c r="Y44" s="468"/>
      <c r="Z44" s="469"/>
      <c r="AA44" s="233"/>
      <c r="AB44" s="234"/>
      <c r="AC44" s="234"/>
    </row>
    <row r="45" spans="1:29" s="127" customFormat="1" ht="15" customHeight="1">
      <c r="A45" s="476"/>
      <c r="B45" s="478"/>
      <c r="C45" s="432"/>
      <c r="D45" s="432"/>
      <c r="E45" s="432"/>
      <c r="F45" s="433"/>
      <c r="G45" s="431"/>
      <c r="H45" s="432"/>
      <c r="I45" s="432"/>
      <c r="J45" s="432"/>
      <c r="K45" s="433"/>
      <c r="L45" s="439"/>
      <c r="M45" s="440"/>
      <c r="N45" s="442"/>
      <c r="O45" s="442"/>
      <c r="P45" s="442"/>
      <c r="Q45" s="447" t="str">
        <f>IFERROR(VLOOKUP(U45,リスト!$AW$1:$AY$44,2,0),"")</f>
        <v/>
      </c>
      <c r="R45" s="448"/>
      <c r="S45" s="444" t="str">
        <f>IFERROR(VLOOKUP(U45,リスト!$AW$1:$AY$44,3,0),"")</f>
        <v/>
      </c>
      <c r="T45" s="446"/>
      <c r="U45" s="33"/>
      <c r="V45" s="467"/>
      <c r="W45" s="468"/>
      <c r="X45" s="468"/>
      <c r="Y45" s="468"/>
      <c r="Z45" s="469"/>
      <c r="AA45" s="233"/>
      <c r="AB45" s="234"/>
      <c r="AC45" s="234"/>
    </row>
    <row r="46" spans="1:29" s="127" customFormat="1" ht="15" customHeight="1">
      <c r="A46" s="476"/>
      <c r="B46" s="478"/>
      <c r="C46" s="432"/>
      <c r="D46" s="432"/>
      <c r="E46" s="432"/>
      <c r="F46" s="433"/>
      <c r="G46" s="431"/>
      <c r="H46" s="432"/>
      <c r="I46" s="432"/>
      <c r="J46" s="432"/>
      <c r="K46" s="433"/>
      <c r="L46" s="439"/>
      <c r="M46" s="440"/>
      <c r="N46" s="442"/>
      <c r="O46" s="442"/>
      <c r="P46" s="442"/>
      <c r="Q46" s="447" t="str">
        <f>IFERROR(VLOOKUP(U46,リスト!$AW$1:$AY$44,2,0),"")</f>
        <v/>
      </c>
      <c r="R46" s="448"/>
      <c r="S46" s="444" t="str">
        <f>IFERROR(VLOOKUP(U46,リスト!$AW$1:$AY$44,3,0),"")</f>
        <v/>
      </c>
      <c r="T46" s="446"/>
      <c r="U46" s="33"/>
      <c r="V46" s="467"/>
      <c r="W46" s="468"/>
      <c r="X46" s="468"/>
      <c r="Y46" s="468"/>
      <c r="Z46" s="469"/>
      <c r="AA46" s="233"/>
      <c r="AB46" s="234"/>
      <c r="AC46" s="234"/>
    </row>
    <row r="47" spans="1:29" s="127" customFormat="1" ht="15" customHeight="1">
      <c r="A47" s="476"/>
      <c r="B47" s="478"/>
      <c r="C47" s="432"/>
      <c r="D47" s="432"/>
      <c r="E47" s="432"/>
      <c r="F47" s="433"/>
      <c r="G47" s="431"/>
      <c r="H47" s="432"/>
      <c r="I47" s="432"/>
      <c r="J47" s="432"/>
      <c r="K47" s="433"/>
      <c r="L47" s="439"/>
      <c r="M47" s="440"/>
      <c r="N47" s="442"/>
      <c r="O47" s="442"/>
      <c r="P47" s="442"/>
      <c r="Q47" s="447" t="str">
        <f>IFERROR(VLOOKUP(U47,リスト!$AW$1:$AY$44,2,0),"")</f>
        <v/>
      </c>
      <c r="R47" s="448"/>
      <c r="S47" s="444" t="str">
        <f>IFERROR(VLOOKUP(U47,リスト!$AW$1:$AY$44,3,0),"")</f>
        <v/>
      </c>
      <c r="T47" s="446"/>
      <c r="U47" s="33"/>
      <c r="V47" s="467"/>
      <c r="W47" s="468"/>
      <c r="X47" s="468"/>
      <c r="Y47" s="468"/>
      <c r="Z47" s="469"/>
      <c r="AA47" s="233"/>
      <c r="AB47" s="234"/>
      <c r="AC47" s="234"/>
    </row>
    <row r="48" spans="1:29" s="127" customFormat="1" ht="15" customHeight="1">
      <c r="A48" s="492"/>
      <c r="B48" s="500"/>
      <c r="C48" s="501"/>
      <c r="D48" s="501"/>
      <c r="E48" s="501"/>
      <c r="F48" s="502"/>
      <c r="G48" s="503"/>
      <c r="H48" s="501"/>
      <c r="I48" s="501"/>
      <c r="J48" s="501"/>
      <c r="K48" s="502"/>
      <c r="L48" s="183"/>
      <c r="M48" s="184" t="s">
        <v>312</v>
      </c>
      <c r="N48" s="504"/>
      <c r="O48" s="504"/>
      <c r="P48" s="504"/>
      <c r="Q48" s="449" t="str">
        <f>IFERROR(VLOOKUP(U48,リスト!$AW$1:$AY$44,2,0),"")</f>
        <v/>
      </c>
      <c r="R48" s="499"/>
      <c r="S48" s="473" t="str">
        <f>IFERROR(VLOOKUP(U48,リスト!$AW$1:$AY$44,3,0),"")</f>
        <v/>
      </c>
      <c r="T48" s="474"/>
      <c r="U48" s="34"/>
      <c r="V48" s="470"/>
      <c r="W48" s="471"/>
      <c r="X48" s="471"/>
      <c r="Y48" s="471"/>
      <c r="Z48" s="472"/>
      <c r="AA48" s="233"/>
      <c r="AB48" s="234"/>
      <c r="AC48" s="234"/>
    </row>
    <row r="49" spans="1:29" s="127" customFormat="1" ht="15" customHeight="1">
      <c r="A49" s="475">
        <v>4</v>
      </c>
      <c r="B49" s="477"/>
      <c r="C49" s="429"/>
      <c r="D49" s="429"/>
      <c r="E49" s="429"/>
      <c r="F49" s="430"/>
      <c r="G49" s="428"/>
      <c r="H49" s="429"/>
      <c r="I49" s="429"/>
      <c r="J49" s="429"/>
      <c r="K49" s="430"/>
      <c r="L49" s="437"/>
      <c r="M49" s="438"/>
      <c r="N49" s="441"/>
      <c r="O49" s="494"/>
      <c r="P49" s="494"/>
      <c r="Q49" s="447" t="str">
        <f>IFERROR(VLOOKUP(U49,リスト!$AW$1:$AY$44,2,0),"")</f>
        <v/>
      </c>
      <c r="R49" s="451"/>
      <c r="S49" s="444" t="str">
        <f>IFERROR(VLOOKUP(U49,リスト!$AW$1:$AY$44,3,0),"")</f>
        <v/>
      </c>
      <c r="T49" s="445"/>
      <c r="U49" s="32"/>
      <c r="V49" s="464"/>
      <c r="W49" s="465"/>
      <c r="X49" s="465"/>
      <c r="Y49" s="465"/>
      <c r="Z49" s="466"/>
      <c r="AA49" s="231"/>
      <c r="AB49" s="232"/>
      <c r="AC49" s="232"/>
    </row>
    <row r="50" spans="1:29" s="127" customFormat="1" ht="15" customHeight="1">
      <c r="A50" s="476"/>
      <c r="B50" s="478"/>
      <c r="C50" s="432"/>
      <c r="D50" s="432"/>
      <c r="E50" s="432"/>
      <c r="F50" s="433"/>
      <c r="G50" s="431"/>
      <c r="H50" s="432"/>
      <c r="I50" s="432"/>
      <c r="J50" s="432"/>
      <c r="K50" s="433"/>
      <c r="L50" s="439"/>
      <c r="M50" s="440"/>
      <c r="N50" s="442"/>
      <c r="O50" s="495"/>
      <c r="P50" s="495"/>
      <c r="Q50" s="447" t="str">
        <f>IFERROR(VLOOKUP(U50,リスト!$AW$1:$AY$44,2,0),"")</f>
        <v/>
      </c>
      <c r="R50" s="448"/>
      <c r="S50" s="444" t="str">
        <f>IFERROR(VLOOKUP(U50,リスト!$AW$1:$AY$44,3,0),"")</f>
        <v/>
      </c>
      <c r="T50" s="446"/>
      <c r="U50" s="33"/>
      <c r="V50" s="467"/>
      <c r="W50" s="468"/>
      <c r="X50" s="468"/>
      <c r="Y50" s="468"/>
      <c r="Z50" s="469"/>
      <c r="AA50" s="233"/>
      <c r="AB50" s="234"/>
      <c r="AC50" s="234"/>
    </row>
    <row r="51" spans="1:29" s="127" customFormat="1" ht="15" customHeight="1">
      <c r="A51" s="476"/>
      <c r="B51" s="478"/>
      <c r="C51" s="432"/>
      <c r="D51" s="432"/>
      <c r="E51" s="432"/>
      <c r="F51" s="433"/>
      <c r="G51" s="431"/>
      <c r="H51" s="432"/>
      <c r="I51" s="432"/>
      <c r="J51" s="432"/>
      <c r="K51" s="433"/>
      <c r="L51" s="439"/>
      <c r="M51" s="440"/>
      <c r="N51" s="442"/>
      <c r="O51" s="495"/>
      <c r="P51" s="495"/>
      <c r="Q51" s="447" t="str">
        <f>IFERROR(VLOOKUP(U51,リスト!$AW$1:$AY$44,2,0),"")</f>
        <v/>
      </c>
      <c r="R51" s="451"/>
      <c r="S51" s="444" t="str">
        <f>IFERROR(VLOOKUP(U51,リスト!$AW$1:$AY$44,3,0),"")</f>
        <v/>
      </c>
      <c r="T51" s="445"/>
      <c r="U51" s="33"/>
      <c r="V51" s="467"/>
      <c r="W51" s="468"/>
      <c r="X51" s="468"/>
      <c r="Y51" s="468"/>
      <c r="Z51" s="469"/>
      <c r="AA51" s="233"/>
      <c r="AB51" s="234"/>
      <c r="AC51" s="234"/>
    </row>
    <row r="52" spans="1:29" s="127" customFormat="1" ht="15" customHeight="1">
      <c r="A52" s="476"/>
      <c r="B52" s="478"/>
      <c r="C52" s="432"/>
      <c r="D52" s="432"/>
      <c r="E52" s="432"/>
      <c r="F52" s="433"/>
      <c r="G52" s="431"/>
      <c r="H52" s="432"/>
      <c r="I52" s="432"/>
      <c r="J52" s="432"/>
      <c r="K52" s="433"/>
      <c r="L52" s="439"/>
      <c r="M52" s="440"/>
      <c r="N52" s="442"/>
      <c r="O52" s="495"/>
      <c r="P52" s="495"/>
      <c r="Q52" s="447" t="str">
        <f>IFERROR(VLOOKUP(U52,リスト!$AW$1:$AY$44,2,0),"")</f>
        <v/>
      </c>
      <c r="R52" s="451"/>
      <c r="S52" s="444" t="str">
        <f>IFERROR(VLOOKUP(U52,リスト!$AW$1:$AY$44,3,0),"")</f>
        <v/>
      </c>
      <c r="T52" s="446"/>
      <c r="U52" s="33"/>
      <c r="V52" s="467"/>
      <c r="W52" s="468"/>
      <c r="X52" s="468"/>
      <c r="Y52" s="468"/>
      <c r="Z52" s="469"/>
      <c r="AA52" s="233"/>
      <c r="AB52" s="234"/>
      <c r="AC52" s="234"/>
    </row>
    <row r="53" spans="1:29" s="127" customFormat="1" ht="15" customHeight="1">
      <c r="A53" s="476"/>
      <c r="B53" s="478"/>
      <c r="C53" s="432"/>
      <c r="D53" s="432"/>
      <c r="E53" s="432"/>
      <c r="F53" s="433"/>
      <c r="G53" s="431"/>
      <c r="H53" s="432"/>
      <c r="I53" s="432"/>
      <c r="J53" s="432"/>
      <c r="K53" s="433"/>
      <c r="L53" s="439"/>
      <c r="M53" s="440"/>
      <c r="N53" s="442"/>
      <c r="O53" s="495"/>
      <c r="P53" s="495"/>
      <c r="Q53" s="447" t="str">
        <f>IFERROR(VLOOKUP(U53,リスト!$AW$1:$AY$44,2,0),"")</f>
        <v/>
      </c>
      <c r="R53" s="448"/>
      <c r="S53" s="444" t="str">
        <f>IFERROR(VLOOKUP(U53,リスト!$AW$1:$AY$44,3,0),"")</f>
        <v/>
      </c>
      <c r="T53" s="445"/>
      <c r="U53" s="33"/>
      <c r="V53" s="467"/>
      <c r="W53" s="468"/>
      <c r="X53" s="468"/>
      <c r="Y53" s="468"/>
      <c r="Z53" s="469"/>
      <c r="AA53" s="233"/>
      <c r="AB53" s="234"/>
      <c r="AC53" s="234"/>
    </row>
    <row r="54" spans="1:29" s="127" customFormat="1" ht="15" customHeight="1">
      <c r="A54" s="492"/>
      <c r="B54" s="493"/>
      <c r="C54" s="435"/>
      <c r="D54" s="435"/>
      <c r="E54" s="435"/>
      <c r="F54" s="436"/>
      <c r="G54" s="434"/>
      <c r="H54" s="435"/>
      <c r="I54" s="435"/>
      <c r="J54" s="435"/>
      <c r="K54" s="436"/>
      <c r="L54" s="183"/>
      <c r="M54" s="184" t="s">
        <v>312</v>
      </c>
      <c r="N54" s="443"/>
      <c r="O54" s="496"/>
      <c r="P54" s="496"/>
      <c r="Q54" s="449" t="str">
        <f>IFERROR(VLOOKUP(U54,リスト!$AW$1:$AY$44,2,0),"")</f>
        <v/>
      </c>
      <c r="R54" s="450"/>
      <c r="S54" s="473" t="str">
        <f>IFERROR(VLOOKUP(U54,リスト!$AW$1:$AY$44,3,0),"")</f>
        <v/>
      </c>
      <c r="T54" s="474"/>
      <c r="U54" s="34"/>
      <c r="V54" s="470"/>
      <c r="W54" s="471"/>
      <c r="X54" s="471"/>
      <c r="Y54" s="471"/>
      <c r="Z54" s="472"/>
      <c r="AA54" s="233"/>
      <c r="AB54" s="234"/>
      <c r="AC54" s="234"/>
    </row>
    <row r="55" spans="1:29" s="127" customFormat="1" ht="15" customHeight="1">
      <c r="A55" s="475">
        <v>5</v>
      </c>
      <c r="B55" s="477"/>
      <c r="C55" s="429"/>
      <c r="D55" s="429"/>
      <c r="E55" s="429"/>
      <c r="F55" s="430"/>
      <c r="G55" s="428"/>
      <c r="H55" s="429"/>
      <c r="I55" s="429"/>
      <c r="J55" s="429"/>
      <c r="K55" s="430"/>
      <c r="L55" s="437"/>
      <c r="M55" s="438"/>
      <c r="N55" s="441"/>
      <c r="O55" s="494"/>
      <c r="P55" s="494"/>
      <c r="Q55" s="447" t="str">
        <f>IFERROR(VLOOKUP(U55,リスト!$AW$1:$AY$44,2,0),"")</f>
        <v/>
      </c>
      <c r="R55" s="451"/>
      <c r="S55" s="444" t="str">
        <f>IFERROR(VLOOKUP(U55,リスト!$AW$1:$AY$44,3,0),"")</f>
        <v/>
      </c>
      <c r="T55" s="445"/>
      <c r="U55" s="32"/>
      <c r="V55" s="464"/>
      <c r="W55" s="465"/>
      <c r="X55" s="465"/>
      <c r="Y55" s="465"/>
      <c r="Z55" s="466"/>
      <c r="AA55" s="231"/>
      <c r="AB55" s="232"/>
      <c r="AC55" s="232"/>
    </row>
    <row r="56" spans="1:29" s="127" customFormat="1" ht="15" customHeight="1">
      <c r="A56" s="476"/>
      <c r="B56" s="478"/>
      <c r="C56" s="432"/>
      <c r="D56" s="432"/>
      <c r="E56" s="432"/>
      <c r="F56" s="433"/>
      <c r="G56" s="431"/>
      <c r="H56" s="432"/>
      <c r="I56" s="432"/>
      <c r="J56" s="432"/>
      <c r="K56" s="433"/>
      <c r="L56" s="439"/>
      <c r="M56" s="440"/>
      <c r="N56" s="442"/>
      <c r="O56" s="495"/>
      <c r="P56" s="495"/>
      <c r="Q56" s="447" t="str">
        <f>IFERROR(VLOOKUP(U56,リスト!$AW$1:$AY$44,2,0),"")</f>
        <v/>
      </c>
      <c r="R56" s="448"/>
      <c r="S56" s="444" t="str">
        <f>IFERROR(VLOOKUP(U56,リスト!$AW$1:$AY$44,3,0),"")</f>
        <v/>
      </c>
      <c r="T56" s="446"/>
      <c r="U56" s="33"/>
      <c r="V56" s="467"/>
      <c r="W56" s="468"/>
      <c r="X56" s="468"/>
      <c r="Y56" s="468"/>
      <c r="Z56" s="469"/>
      <c r="AA56" s="233"/>
      <c r="AB56" s="234"/>
      <c r="AC56" s="234"/>
    </row>
    <row r="57" spans="1:29" s="127" customFormat="1" ht="15" customHeight="1">
      <c r="A57" s="476"/>
      <c r="B57" s="478"/>
      <c r="C57" s="432"/>
      <c r="D57" s="432"/>
      <c r="E57" s="432"/>
      <c r="F57" s="433"/>
      <c r="G57" s="431"/>
      <c r="H57" s="432"/>
      <c r="I57" s="432"/>
      <c r="J57" s="432"/>
      <c r="K57" s="433"/>
      <c r="L57" s="439"/>
      <c r="M57" s="440"/>
      <c r="N57" s="442"/>
      <c r="O57" s="495"/>
      <c r="P57" s="495"/>
      <c r="Q57" s="447" t="str">
        <f>IFERROR(VLOOKUP(U57,リスト!$AW$1:$AY$44,2,0),"")</f>
        <v/>
      </c>
      <c r="R57" s="451"/>
      <c r="S57" s="444" t="str">
        <f>IFERROR(VLOOKUP(U57,リスト!$AW$1:$AY$44,3,0),"")</f>
        <v/>
      </c>
      <c r="T57" s="445"/>
      <c r="U57" s="33"/>
      <c r="V57" s="467"/>
      <c r="W57" s="468"/>
      <c r="X57" s="468"/>
      <c r="Y57" s="468"/>
      <c r="Z57" s="469"/>
      <c r="AA57" s="233"/>
      <c r="AB57" s="234"/>
      <c r="AC57" s="234"/>
    </row>
    <row r="58" spans="1:29" s="127" customFormat="1" ht="15" customHeight="1">
      <c r="A58" s="476"/>
      <c r="B58" s="478"/>
      <c r="C58" s="432"/>
      <c r="D58" s="432"/>
      <c r="E58" s="432"/>
      <c r="F58" s="433"/>
      <c r="G58" s="431"/>
      <c r="H58" s="432"/>
      <c r="I58" s="432"/>
      <c r="J58" s="432"/>
      <c r="K58" s="433"/>
      <c r="L58" s="439"/>
      <c r="M58" s="440"/>
      <c r="N58" s="442"/>
      <c r="O58" s="495"/>
      <c r="P58" s="495"/>
      <c r="Q58" s="447" t="str">
        <f>IFERROR(VLOOKUP(U58,リスト!$AW$1:$AY$44,2,0),"")</f>
        <v/>
      </c>
      <c r="R58" s="451"/>
      <c r="S58" s="444" t="str">
        <f>IFERROR(VLOOKUP(U58,リスト!$AW$1:$AY$44,3,0),"")</f>
        <v/>
      </c>
      <c r="T58" s="446"/>
      <c r="U58" s="33"/>
      <c r="V58" s="467"/>
      <c r="W58" s="468"/>
      <c r="X58" s="468"/>
      <c r="Y58" s="468"/>
      <c r="Z58" s="469"/>
      <c r="AA58" s="233"/>
      <c r="AB58" s="234"/>
      <c r="AC58" s="234"/>
    </row>
    <row r="59" spans="1:29" s="127" customFormat="1" ht="15" customHeight="1">
      <c r="A59" s="476"/>
      <c r="B59" s="478"/>
      <c r="C59" s="432"/>
      <c r="D59" s="432"/>
      <c r="E59" s="432"/>
      <c r="F59" s="433"/>
      <c r="G59" s="431"/>
      <c r="H59" s="432"/>
      <c r="I59" s="432"/>
      <c r="J59" s="432"/>
      <c r="K59" s="433"/>
      <c r="L59" s="439"/>
      <c r="M59" s="440"/>
      <c r="N59" s="442"/>
      <c r="O59" s="495"/>
      <c r="P59" s="495"/>
      <c r="Q59" s="447" t="str">
        <f>IFERROR(VLOOKUP(U59,リスト!$AW$1:$AY$44,2,0),"")</f>
        <v/>
      </c>
      <c r="R59" s="448"/>
      <c r="S59" s="444" t="str">
        <f>IFERROR(VLOOKUP(U59,リスト!$AW$1:$AY$44,3,0),"")</f>
        <v/>
      </c>
      <c r="T59" s="445"/>
      <c r="U59" s="33"/>
      <c r="V59" s="467"/>
      <c r="W59" s="468"/>
      <c r="X59" s="468"/>
      <c r="Y59" s="468"/>
      <c r="Z59" s="469"/>
      <c r="AA59" s="233"/>
      <c r="AB59" s="234"/>
      <c r="AC59" s="234"/>
    </row>
    <row r="60" spans="1:29" s="127" customFormat="1" ht="15" customHeight="1">
      <c r="A60" s="492"/>
      <c r="B60" s="493"/>
      <c r="C60" s="435"/>
      <c r="D60" s="435"/>
      <c r="E60" s="435"/>
      <c r="F60" s="436"/>
      <c r="G60" s="434"/>
      <c r="H60" s="435"/>
      <c r="I60" s="435"/>
      <c r="J60" s="435"/>
      <c r="K60" s="436"/>
      <c r="L60" s="183"/>
      <c r="M60" s="184" t="s">
        <v>312</v>
      </c>
      <c r="N60" s="443"/>
      <c r="O60" s="496"/>
      <c r="P60" s="496"/>
      <c r="Q60" s="449" t="str">
        <f>IFERROR(VLOOKUP(U60,リスト!$AW$1:$AY$44,2,0),"")</f>
        <v/>
      </c>
      <c r="R60" s="450"/>
      <c r="S60" s="473" t="str">
        <f>IFERROR(VLOOKUP(U60,リスト!$AW$1:$AY$44,3,0),"")</f>
        <v/>
      </c>
      <c r="T60" s="474"/>
      <c r="U60" s="34"/>
      <c r="V60" s="470"/>
      <c r="W60" s="471"/>
      <c r="X60" s="471"/>
      <c r="Y60" s="471"/>
      <c r="Z60" s="472"/>
      <c r="AA60" s="233"/>
      <c r="AB60" s="234"/>
      <c r="AC60" s="234"/>
    </row>
    <row r="61" spans="1:29" s="127" customFormat="1" ht="15" customHeight="1">
      <c r="A61" s="475">
        <v>6</v>
      </c>
      <c r="B61" s="477"/>
      <c r="C61" s="429"/>
      <c r="D61" s="429"/>
      <c r="E61" s="429"/>
      <c r="F61" s="430"/>
      <c r="G61" s="428"/>
      <c r="H61" s="429"/>
      <c r="I61" s="429"/>
      <c r="J61" s="429"/>
      <c r="K61" s="430"/>
      <c r="L61" s="437"/>
      <c r="M61" s="438"/>
      <c r="N61" s="441"/>
      <c r="O61" s="494"/>
      <c r="P61" s="494"/>
      <c r="Q61" s="447" t="str">
        <f>IFERROR(VLOOKUP(U61,リスト!$AW$1:$AY$44,2,0),"")</f>
        <v/>
      </c>
      <c r="R61" s="451"/>
      <c r="S61" s="444" t="str">
        <f>IFERROR(VLOOKUP(U61,リスト!$AW$1:$AY$44,3,0),"")</f>
        <v/>
      </c>
      <c r="T61" s="445"/>
      <c r="U61" s="32"/>
      <c r="V61" s="464"/>
      <c r="W61" s="465"/>
      <c r="X61" s="465"/>
      <c r="Y61" s="465"/>
      <c r="Z61" s="466"/>
      <c r="AA61" s="231"/>
      <c r="AB61" s="232"/>
      <c r="AC61" s="232"/>
    </row>
    <row r="62" spans="1:29" s="127" customFormat="1" ht="15" customHeight="1">
      <c r="A62" s="476"/>
      <c r="B62" s="478"/>
      <c r="C62" s="432"/>
      <c r="D62" s="432"/>
      <c r="E62" s="432"/>
      <c r="F62" s="433"/>
      <c r="G62" s="431"/>
      <c r="H62" s="432"/>
      <c r="I62" s="432"/>
      <c r="J62" s="432"/>
      <c r="K62" s="433"/>
      <c r="L62" s="439"/>
      <c r="M62" s="440"/>
      <c r="N62" s="442"/>
      <c r="O62" s="495"/>
      <c r="P62" s="495"/>
      <c r="Q62" s="447" t="str">
        <f>IFERROR(VLOOKUP(U62,リスト!$AW$1:$AY$44,2,0),"")</f>
        <v/>
      </c>
      <c r="R62" s="448"/>
      <c r="S62" s="444" t="str">
        <f>IFERROR(VLOOKUP(U62,リスト!$AW$1:$AY$44,3,0),"")</f>
        <v/>
      </c>
      <c r="T62" s="446"/>
      <c r="U62" s="33"/>
      <c r="V62" s="467"/>
      <c r="W62" s="468"/>
      <c r="X62" s="468"/>
      <c r="Y62" s="468"/>
      <c r="Z62" s="469"/>
      <c r="AA62" s="233"/>
      <c r="AB62" s="234"/>
      <c r="AC62" s="234"/>
    </row>
    <row r="63" spans="1:29" s="127" customFormat="1" ht="15" customHeight="1">
      <c r="A63" s="476"/>
      <c r="B63" s="478"/>
      <c r="C63" s="432"/>
      <c r="D63" s="432"/>
      <c r="E63" s="432"/>
      <c r="F63" s="433"/>
      <c r="G63" s="431"/>
      <c r="H63" s="432"/>
      <c r="I63" s="432"/>
      <c r="J63" s="432"/>
      <c r="K63" s="433"/>
      <c r="L63" s="439"/>
      <c r="M63" s="440"/>
      <c r="N63" s="442"/>
      <c r="O63" s="495"/>
      <c r="P63" s="495"/>
      <c r="Q63" s="447" t="str">
        <f>IFERROR(VLOOKUP(U63,リスト!$AW$1:$AY$44,2,0),"")</f>
        <v/>
      </c>
      <c r="R63" s="451"/>
      <c r="S63" s="444" t="str">
        <f>IFERROR(VLOOKUP(U63,リスト!$AW$1:$AY$44,3,0),"")</f>
        <v/>
      </c>
      <c r="T63" s="445"/>
      <c r="U63" s="33"/>
      <c r="V63" s="467"/>
      <c r="W63" s="468"/>
      <c r="X63" s="468"/>
      <c r="Y63" s="468"/>
      <c r="Z63" s="469"/>
      <c r="AA63" s="233"/>
      <c r="AB63" s="234"/>
      <c r="AC63" s="234"/>
    </row>
    <row r="64" spans="1:29" s="127" customFormat="1" ht="15" customHeight="1">
      <c r="A64" s="476"/>
      <c r="B64" s="478"/>
      <c r="C64" s="432"/>
      <c r="D64" s="432"/>
      <c r="E64" s="432"/>
      <c r="F64" s="433"/>
      <c r="G64" s="431"/>
      <c r="H64" s="432"/>
      <c r="I64" s="432"/>
      <c r="J64" s="432"/>
      <c r="K64" s="433"/>
      <c r="L64" s="439"/>
      <c r="M64" s="440"/>
      <c r="N64" s="442"/>
      <c r="O64" s="495"/>
      <c r="P64" s="495"/>
      <c r="Q64" s="447" t="str">
        <f>IFERROR(VLOOKUP(U64,リスト!$AW$1:$AY$44,2,0),"")</f>
        <v/>
      </c>
      <c r="R64" s="451"/>
      <c r="S64" s="444" t="str">
        <f>IFERROR(VLOOKUP(U64,リスト!$AW$1:$AY$44,3,0),"")</f>
        <v/>
      </c>
      <c r="T64" s="446"/>
      <c r="U64" s="33"/>
      <c r="V64" s="467"/>
      <c r="W64" s="468"/>
      <c r="X64" s="468"/>
      <c r="Y64" s="468"/>
      <c r="Z64" s="469"/>
      <c r="AA64" s="233"/>
      <c r="AB64" s="234"/>
      <c r="AC64" s="234"/>
    </row>
    <row r="65" spans="1:29" s="127" customFormat="1" ht="15" customHeight="1">
      <c r="A65" s="476"/>
      <c r="B65" s="478"/>
      <c r="C65" s="432"/>
      <c r="D65" s="432"/>
      <c r="E65" s="432"/>
      <c r="F65" s="433"/>
      <c r="G65" s="431"/>
      <c r="H65" s="432"/>
      <c r="I65" s="432"/>
      <c r="J65" s="432"/>
      <c r="K65" s="433"/>
      <c r="L65" s="439"/>
      <c r="M65" s="440"/>
      <c r="N65" s="442"/>
      <c r="O65" s="495"/>
      <c r="P65" s="495"/>
      <c r="Q65" s="447" t="str">
        <f>IFERROR(VLOOKUP(U65,リスト!$AW$1:$AY$44,2,0),"")</f>
        <v/>
      </c>
      <c r="R65" s="448"/>
      <c r="S65" s="444" t="str">
        <f>IFERROR(VLOOKUP(U65,リスト!$AW$1:$AY$44,3,0),"")</f>
        <v/>
      </c>
      <c r="T65" s="445"/>
      <c r="U65" s="33"/>
      <c r="V65" s="467"/>
      <c r="W65" s="468"/>
      <c r="X65" s="468"/>
      <c r="Y65" s="468"/>
      <c r="Z65" s="469"/>
      <c r="AA65" s="233"/>
      <c r="AB65" s="234"/>
      <c r="AC65" s="234"/>
    </row>
    <row r="66" spans="1:29" s="127" customFormat="1" ht="15" customHeight="1">
      <c r="A66" s="492"/>
      <c r="B66" s="493"/>
      <c r="C66" s="435"/>
      <c r="D66" s="435"/>
      <c r="E66" s="435"/>
      <c r="F66" s="436"/>
      <c r="G66" s="434"/>
      <c r="H66" s="435"/>
      <c r="I66" s="435"/>
      <c r="J66" s="435"/>
      <c r="K66" s="436"/>
      <c r="L66" s="183"/>
      <c r="M66" s="184" t="s">
        <v>312</v>
      </c>
      <c r="N66" s="443"/>
      <c r="O66" s="496"/>
      <c r="P66" s="496"/>
      <c r="Q66" s="449" t="str">
        <f>IFERROR(VLOOKUP(U66,リスト!$AW$1:$AY$44,2,0),"")</f>
        <v/>
      </c>
      <c r="R66" s="450"/>
      <c r="S66" s="473" t="str">
        <f>IFERROR(VLOOKUP(U66,リスト!$AW$1:$AY$44,3,0),"")</f>
        <v/>
      </c>
      <c r="T66" s="474"/>
      <c r="U66" s="34"/>
      <c r="V66" s="470"/>
      <c r="W66" s="471"/>
      <c r="X66" s="471"/>
      <c r="Y66" s="471"/>
      <c r="Z66" s="472"/>
      <c r="AA66" s="233"/>
      <c r="AB66" s="234"/>
      <c r="AC66" s="234"/>
    </row>
    <row r="67" spans="1:29" s="127" customFormat="1" ht="15" customHeight="1">
      <c r="A67" s="475">
        <v>7</v>
      </c>
      <c r="B67" s="477"/>
      <c r="C67" s="429"/>
      <c r="D67" s="429"/>
      <c r="E67" s="429"/>
      <c r="F67" s="430"/>
      <c r="G67" s="428"/>
      <c r="H67" s="429"/>
      <c r="I67" s="429"/>
      <c r="J67" s="429"/>
      <c r="K67" s="430"/>
      <c r="L67" s="437"/>
      <c r="M67" s="438"/>
      <c r="N67" s="441"/>
      <c r="O67" s="494"/>
      <c r="P67" s="494"/>
      <c r="Q67" s="447" t="str">
        <f>IFERROR(VLOOKUP(U67,リスト!$AW$1:$AY$44,2,0),"")</f>
        <v/>
      </c>
      <c r="R67" s="451"/>
      <c r="S67" s="444" t="str">
        <f>IFERROR(VLOOKUP(U67,リスト!$AW$1:$AY$44,3,0),"")</f>
        <v/>
      </c>
      <c r="T67" s="445"/>
      <c r="U67" s="32"/>
      <c r="V67" s="464"/>
      <c r="W67" s="465"/>
      <c r="X67" s="465"/>
      <c r="Y67" s="465"/>
      <c r="Z67" s="466"/>
      <c r="AA67" s="231"/>
      <c r="AB67" s="232"/>
      <c r="AC67" s="232"/>
    </row>
    <row r="68" spans="1:29" s="127" customFormat="1" ht="15" customHeight="1">
      <c r="A68" s="476"/>
      <c r="B68" s="478"/>
      <c r="C68" s="432"/>
      <c r="D68" s="432"/>
      <c r="E68" s="432"/>
      <c r="F68" s="433"/>
      <c r="G68" s="431"/>
      <c r="H68" s="432"/>
      <c r="I68" s="432"/>
      <c r="J68" s="432"/>
      <c r="K68" s="433"/>
      <c r="L68" s="439"/>
      <c r="M68" s="440"/>
      <c r="N68" s="442"/>
      <c r="O68" s="495"/>
      <c r="P68" s="495"/>
      <c r="Q68" s="447" t="str">
        <f>IFERROR(VLOOKUP(U68,リスト!$AW$1:$AY$44,2,0),"")</f>
        <v/>
      </c>
      <c r="R68" s="448"/>
      <c r="S68" s="444" t="str">
        <f>IFERROR(VLOOKUP(U68,リスト!$AW$1:$AY$44,3,0),"")</f>
        <v/>
      </c>
      <c r="T68" s="446"/>
      <c r="U68" s="33"/>
      <c r="V68" s="467"/>
      <c r="W68" s="468"/>
      <c r="X68" s="468"/>
      <c r="Y68" s="468"/>
      <c r="Z68" s="469"/>
      <c r="AA68" s="233"/>
      <c r="AB68" s="234"/>
      <c r="AC68" s="234"/>
    </row>
    <row r="69" spans="1:29" s="127" customFormat="1" ht="15" customHeight="1">
      <c r="A69" s="476"/>
      <c r="B69" s="478"/>
      <c r="C69" s="432"/>
      <c r="D69" s="432"/>
      <c r="E69" s="432"/>
      <c r="F69" s="433"/>
      <c r="G69" s="431"/>
      <c r="H69" s="432"/>
      <c r="I69" s="432"/>
      <c r="J69" s="432"/>
      <c r="K69" s="433"/>
      <c r="L69" s="439"/>
      <c r="M69" s="440"/>
      <c r="N69" s="442"/>
      <c r="O69" s="495"/>
      <c r="P69" s="495"/>
      <c r="Q69" s="447" t="str">
        <f>IFERROR(VLOOKUP(U69,リスト!$AW$1:$AY$44,2,0),"")</f>
        <v/>
      </c>
      <c r="R69" s="451"/>
      <c r="S69" s="444" t="str">
        <f>IFERROR(VLOOKUP(U69,リスト!$AW$1:$AY$44,3,0),"")</f>
        <v/>
      </c>
      <c r="T69" s="445"/>
      <c r="U69" s="33"/>
      <c r="V69" s="467"/>
      <c r="W69" s="468"/>
      <c r="X69" s="468"/>
      <c r="Y69" s="468"/>
      <c r="Z69" s="469"/>
      <c r="AA69" s="233"/>
      <c r="AB69" s="234"/>
      <c r="AC69" s="234"/>
    </row>
    <row r="70" spans="1:29" s="127" customFormat="1" ht="15" customHeight="1">
      <c r="A70" s="476"/>
      <c r="B70" s="478"/>
      <c r="C70" s="432"/>
      <c r="D70" s="432"/>
      <c r="E70" s="432"/>
      <c r="F70" s="433"/>
      <c r="G70" s="431"/>
      <c r="H70" s="432"/>
      <c r="I70" s="432"/>
      <c r="J70" s="432"/>
      <c r="K70" s="433"/>
      <c r="L70" s="439"/>
      <c r="M70" s="440"/>
      <c r="N70" s="442"/>
      <c r="O70" s="495"/>
      <c r="P70" s="495"/>
      <c r="Q70" s="447" t="str">
        <f>IFERROR(VLOOKUP(U70,リスト!$AW$1:$AY$44,2,0),"")</f>
        <v/>
      </c>
      <c r="R70" s="451"/>
      <c r="S70" s="444" t="str">
        <f>IFERROR(VLOOKUP(U70,リスト!$AW$1:$AY$44,3,0),"")</f>
        <v/>
      </c>
      <c r="T70" s="446"/>
      <c r="U70" s="33"/>
      <c r="V70" s="467"/>
      <c r="W70" s="468"/>
      <c r="X70" s="468"/>
      <c r="Y70" s="468"/>
      <c r="Z70" s="469"/>
      <c r="AA70" s="233"/>
      <c r="AB70" s="234"/>
      <c r="AC70" s="234"/>
    </row>
    <row r="71" spans="1:29" s="127" customFormat="1" ht="15" customHeight="1">
      <c r="A71" s="476"/>
      <c r="B71" s="478"/>
      <c r="C71" s="432"/>
      <c r="D71" s="432"/>
      <c r="E71" s="432"/>
      <c r="F71" s="433"/>
      <c r="G71" s="431"/>
      <c r="H71" s="432"/>
      <c r="I71" s="432"/>
      <c r="J71" s="432"/>
      <c r="K71" s="433"/>
      <c r="L71" s="439"/>
      <c r="M71" s="440"/>
      <c r="N71" s="442"/>
      <c r="O71" s="495"/>
      <c r="P71" s="495"/>
      <c r="Q71" s="447" t="str">
        <f>IFERROR(VLOOKUP(U71,リスト!$AW$1:$AY$44,2,0),"")</f>
        <v/>
      </c>
      <c r="R71" s="448"/>
      <c r="S71" s="444" t="str">
        <f>IFERROR(VLOOKUP(U71,リスト!$AW$1:$AY$44,3,0),"")</f>
        <v/>
      </c>
      <c r="T71" s="445"/>
      <c r="U71" s="33"/>
      <c r="V71" s="467"/>
      <c r="W71" s="468"/>
      <c r="X71" s="468"/>
      <c r="Y71" s="468"/>
      <c r="Z71" s="469"/>
      <c r="AA71" s="233"/>
      <c r="AB71" s="234"/>
      <c r="AC71" s="234"/>
    </row>
    <row r="72" spans="1:29" s="127" customFormat="1" ht="15" customHeight="1">
      <c r="A72" s="492"/>
      <c r="B72" s="493"/>
      <c r="C72" s="435"/>
      <c r="D72" s="435"/>
      <c r="E72" s="435"/>
      <c r="F72" s="436"/>
      <c r="G72" s="434"/>
      <c r="H72" s="435"/>
      <c r="I72" s="435"/>
      <c r="J72" s="435"/>
      <c r="K72" s="436"/>
      <c r="L72" s="183"/>
      <c r="M72" s="184" t="s">
        <v>312</v>
      </c>
      <c r="N72" s="443"/>
      <c r="O72" s="496"/>
      <c r="P72" s="496"/>
      <c r="Q72" s="449" t="str">
        <f>IFERROR(VLOOKUP(U72,リスト!$AW$1:$AY$44,2,0),"")</f>
        <v/>
      </c>
      <c r="R72" s="450"/>
      <c r="S72" s="473" t="str">
        <f>IFERROR(VLOOKUP(U72,リスト!$AW$1:$AY$44,3,0),"")</f>
        <v/>
      </c>
      <c r="T72" s="474"/>
      <c r="U72" s="34"/>
      <c r="V72" s="470"/>
      <c r="W72" s="471"/>
      <c r="X72" s="471"/>
      <c r="Y72" s="471"/>
      <c r="Z72" s="472"/>
      <c r="AA72" s="233"/>
      <c r="AB72" s="234"/>
      <c r="AC72" s="234"/>
    </row>
    <row r="73" spans="1:29" s="127" customFormat="1" ht="15" customHeight="1">
      <c r="A73" s="475">
        <v>8</v>
      </c>
      <c r="B73" s="477"/>
      <c r="C73" s="429"/>
      <c r="D73" s="429"/>
      <c r="E73" s="429"/>
      <c r="F73" s="430"/>
      <c r="G73" s="428"/>
      <c r="H73" s="429"/>
      <c r="I73" s="429"/>
      <c r="J73" s="429"/>
      <c r="K73" s="430"/>
      <c r="L73" s="437"/>
      <c r="M73" s="438"/>
      <c r="N73" s="441"/>
      <c r="O73" s="494"/>
      <c r="P73" s="494"/>
      <c r="Q73" s="447" t="str">
        <f>IFERROR(VLOOKUP(U73,リスト!$AW$1:$AY$44,2,0),"")</f>
        <v/>
      </c>
      <c r="R73" s="451"/>
      <c r="S73" s="444" t="str">
        <f>IFERROR(VLOOKUP(U73,リスト!$AW$1:$AY$44,3,0),"")</f>
        <v/>
      </c>
      <c r="T73" s="445"/>
      <c r="U73" s="32"/>
      <c r="V73" s="464"/>
      <c r="W73" s="465"/>
      <c r="X73" s="465"/>
      <c r="Y73" s="465"/>
      <c r="Z73" s="466"/>
      <c r="AA73" s="231"/>
      <c r="AB73" s="232"/>
      <c r="AC73" s="232"/>
    </row>
    <row r="74" spans="1:29" s="127" customFormat="1" ht="15" customHeight="1">
      <c r="A74" s="476"/>
      <c r="B74" s="478"/>
      <c r="C74" s="432"/>
      <c r="D74" s="432"/>
      <c r="E74" s="432"/>
      <c r="F74" s="433"/>
      <c r="G74" s="431"/>
      <c r="H74" s="432"/>
      <c r="I74" s="432"/>
      <c r="J74" s="432"/>
      <c r="K74" s="433"/>
      <c r="L74" s="439"/>
      <c r="M74" s="440"/>
      <c r="N74" s="442"/>
      <c r="O74" s="495"/>
      <c r="P74" s="495"/>
      <c r="Q74" s="447" t="str">
        <f>IFERROR(VLOOKUP(U74,リスト!$AW$1:$AY$44,2,0),"")</f>
        <v/>
      </c>
      <c r="R74" s="448"/>
      <c r="S74" s="444" t="str">
        <f>IFERROR(VLOOKUP(U74,リスト!$AW$1:$AY$44,3,0),"")</f>
        <v/>
      </c>
      <c r="T74" s="446"/>
      <c r="U74" s="33"/>
      <c r="V74" s="467"/>
      <c r="W74" s="468"/>
      <c r="X74" s="468"/>
      <c r="Y74" s="468"/>
      <c r="Z74" s="469"/>
      <c r="AA74" s="233"/>
      <c r="AB74" s="234"/>
      <c r="AC74" s="234"/>
    </row>
    <row r="75" spans="1:29" s="127" customFormat="1" ht="15" customHeight="1">
      <c r="A75" s="476"/>
      <c r="B75" s="478"/>
      <c r="C75" s="432"/>
      <c r="D75" s="432"/>
      <c r="E75" s="432"/>
      <c r="F75" s="433"/>
      <c r="G75" s="431"/>
      <c r="H75" s="432"/>
      <c r="I75" s="432"/>
      <c r="J75" s="432"/>
      <c r="K75" s="433"/>
      <c r="L75" s="439"/>
      <c r="M75" s="440"/>
      <c r="N75" s="442"/>
      <c r="O75" s="495"/>
      <c r="P75" s="495"/>
      <c r="Q75" s="447" t="str">
        <f>IFERROR(VLOOKUP(U75,リスト!$AW$1:$AY$44,2,0),"")</f>
        <v/>
      </c>
      <c r="R75" s="451"/>
      <c r="S75" s="444" t="str">
        <f>IFERROR(VLOOKUP(U75,リスト!$AW$1:$AY$44,3,0),"")</f>
        <v/>
      </c>
      <c r="T75" s="445"/>
      <c r="U75" s="33"/>
      <c r="V75" s="467"/>
      <c r="W75" s="468"/>
      <c r="X75" s="468"/>
      <c r="Y75" s="468"/>
      <c r="Z75" s="469"/>
      <c r="AA75" s="233"/>
      <c r="AB75" s="234"/>
      <c r="AC75" s="234"/>
    </row>
    <row r="76" spans="1:29" s="127" customFormat="1" ht="15" customHeight="1">
      <c r="A76" s="476"/>
      <c r="B76" s="478"/>
      <c r="C76" s="432"/>
      <c r="D76" s="432"/>
      <c r="E76" s="432"/>
      <c r="F76" s="433"/>
      <c r="G76" s="431"/>
      <c r="H76" s="432"/>
      <c r="I76" s="432"/>
      <c r="J76" s="432"/>
      <c r="K76" s="433"/>
      <c r="L76" s="439"/>
      <c r="M76" s="440"/>
      <c r="N76" s="442"/>
      <c r="O76" s="495"/>
      <c r="P76" s="495"/>
      <c r="Q76" s="447" t="str">
        <f>IFERROR(VLOOKUP(U76,リスト!$AW$1:$AY$44,2,0),"")</f>
        <v/>
      </c>
      <c r="R76" s="451"/>
      <c r="S76" s="444" t="str">
        <f>IFERROR(VLOOKUP(U76,リスト!$AW$1:$AY$44,3,0),"")</f>
        <v/>
      </c>
      <c r="T76" s="446"/>
      <c r="U76" s="33"/>
      <c r="V76" s="467"/>
      <c r="W76" s="468"/>
      <c r="X76" s="468"/>
      <c r="Y76" s="468"/>
      <c r="Z76" s="469"/>
      <c r="AA76" s="233"/>
      <c r="AB76" s="234"/>
      <c r="AC76" s="234"/>
    </row>
    <row r="77" spans="1:29" s="127" customFormat="1" ht="15" customHeight="1">
      <c r="A77" s="476"/>
      <c r="B77" s="478"/>
      <c r="C77" s="432"/>
      <c r="D77" s="432"/>
      <c r="E77" s="432"/>
      <c r="F77" s="433"/>
      <c r="G77" s="431"/>
      <c r="H77" s="432"/>
      <c r="I77" s="432"/>
      <c r="J77" s="432"/>
      <c r="K77" s="433"/>
      <c r="L77" s="439"/>
      <c r="M77" s="440"/>
      <c r="N77" s="442"/>
      <c r="O77" s="495"/>
      <c r="P77" s="495"/>
      <c r="Q77" s="447" t="str">
        <f>IFERROR(VLOOKUP(U77,リスト!$AW$1:$AY$44,2,0),"")</f>
        <v/>
      </c>
      <c r="R77" s="448"/>
      <c r="S77" s="444" t="str">
        <f>IFERROR(VLOOKUP(U77,リスト!$AW$1:$AY$44,3,0),"")</f>
        <v/>
      </c>
      <c r="T77" s="445"/>
      <c r="U77" s="33"/>
      <c r="V77" s="467"/>
      <c r="W77" s="468"/>
      <c r="X77" s="468"/>
      <c r="Y77" s="468"/>
      <c r="Z77" s="469"/>
      <c r="AA77" s="233"/>
      <c r="AB77" s="234"/>
      <c r="AC77" s="234"/>
    </row>
    <row r="78" spans="1:29" s="127" customFormat="1" ht="15" customHeight="1">
      <c r="A78" s="492"/>
      <c r="B78" s="493"/>
      <c r="C78" s="435"/>
      <c r="D78" s="435"/>
      <c r="E78" s="435"/>
      <c r="F78" s="436"/>
      <c r="G78" s="434"/>
      <c r="H78" s="435"/>
      <c r="I78" s="435"/>
      <c r="J78" s="435"/>
      <c r="K78" s="436"/>
      <c r="L78" s="183"/>
      <c r="M78" s="184" t="s">
        <v>312</v>
      </c>
      <c r="N78" s="443"/>
      <c r="O78" s="496"/>
      <c r="P78" s="496"/>
      <c r="Q78" s="449" t="str">
        <f>IFERROR(VLOOKUP(U78,リスト!$AW$1:$AY$44,2,0),"")</f>
        <v/>
      </c>
      <c r="R78" s="450"/>
      <c r="S78" s="473" t="str">
        <f>IFERROR(VLOOKUP(U78,リスト!$AW$1:$AY$44,3,0),"")</f>
        <v/>
      </c>
      <c r="T78" s="474"/>
      <c r="U78" s="34"/>
      <c r="V78" s="470"/>
      <c r="W78" s="471"/>
      <c r="X78" s="471"/>
      <c r="Y78" s="471"/>
      <c r="Z78" s="472"/>
      <c r="AA78" s="233"/>
      <c r="AB78" s="234"/>
      <c r="AC78" s="234"/>
    </row>
    <row r="79" spans="1:29" s="127" customFormat="1" ht="15" customHeight="1">
      <c r="A79" s="475">
        <v>9</v>
      </c>
      <c r="B79" s="477"/>
      <c r="C79" s="429"/>
      <c r="D79" s="429"/>
      <c r="E79" s="429"/>
      <c r="F79" s="430"/>
      <c r="G79" s="428"/>
      <c r="H79" s="429"/>
      <c r="I79" s="429"/>
      <c r="J79" s="429"/>
      <c r="K79" s="430"/>
      <c r="L79" s="437"/>
      <c r="M79" s="438"/>
      <c r="N79" s="441"/>
      <c r="O79" s="494"/>
      <c r="P79" s="494"/>
      <c r="Q79" s="447" t="str">
        <f>IFERROR(VLOOKUP(U79,リスト!$AW$1:$AY$44,2,0),"")</f>
        <v/>
      </c>
      <c r="R79" s="451"/>
      <c r="S79" s="444" t="str">
        <f>IFERROR(VLOOKUP(U79,リスト!$AW$1:$AY$44,3,0),"")</f>
        <v/>
      </c>
      <c r="T79" s="445"/>
      <c r="U79" s="32"/>
      <c r="V79" s="464"/>
      <c r="W79" s="465"/>
      <c r="X79" s="465"/>
      <c r="Y79" s="465"/>
      <c r="Z79" s="466"/>
      <c r="AA79" s="231"/>
      <c r="AB79" s="232"/>
      <c r="AC79" s="232"/>
    </row>
    <row r="80" spans="1:29" s="127" customFormat="1" ht="15" customHeight="1">
      <c r="A80" s="476"/>
      <c r="B80" s="478"/>
      <c r="C80" s="432"/>
      <c r="D80" s="432"/>
      <c r="E80" s="432"/>
      <c r="F80" s="433"/>
      <c r="G80" s="431"/>
      <c r="H80" s="432"/>
      <c r="I80" s="432"/>
      <c r="J80" s="432"/>
      <c r="K80" s="433"/>
      <c r="L80" s="439"/>
      <c r="M80" s="440"/>
      <c r="N80" s="442"/>
      <c r="O80" s="495"/>
      <c r="P80" s="495"/>
      <c r="Q80" s="447" t="str">
        <f>IFERROR(VLOOKUP(U80,リスト!$AW$1:$AY$44,2,0),"")</f>
        <v/>
      </c>
      <c r="R80" s="448"/>
      <c r="S80" s="444" t="str">
        <f>IFERROR(VLOOKUP(U80,リスト!$AW$1:$AY$44,3,0),"")</f>
        <v/>
      </c>
      <c r="T80" s="446"/>
      <c r="U80" s="33"/>
      <c r="V80" s="467"/>
      <c r="W80" s="468"/>
      <c r="X80" s="468"/>
      <c r="Y80" s="468"/>
      <c r="Z80" s="469"/>
      <c r="AA80" s="233"/>
      <c r="AB80" s="234"/>
      <c r="AC80" s="234"/>
    </row>
    <row r="81" spans="1:29" s="127" customFormat="1" ht="15" customHeight="1">
      <c r="A81" s="476"/>
      <c r="B81" s="478"/>
      <c r="C81" s="432"/>
      <c r="D81" s="432"/>
      <c r="E81" s="432"/>
      <c r="F81" s="433"/>
      <c r="G81" s="431"/>
      <c r="H81" s="432"/>
      <c r="I81" s="432"/>
      <c r="J81" s="432"/>
      <c r="K81" s="433"/>
      <c r="L81" s="439"/>
      <c r="M81" s="440"/>
      <c r="N81" s="442"/>
      <c r="O81" s="495"/>
      <c r="P81" s="495"/>
      <c r="Q81" s="447" t="str">
        <f>IFERROR(VLOOKUP(U81,リスト!$AW$1:$AY$44,2,0),"")</f>
        <v/>
      </c>
      <c r="R81" s="451"/>
      <c r="S81" s="444" t="str">
        <f>IFERROR(VLOOKUP(U81,リスト!$AW$1:$AY$44,3,0),"")</f>
        <v/>
      </c>
      <c r="T81" s="445"/>
      <c r="U81" s="33"/>
      <c r="V81" s="467"/>
      <c r="W81" s="468"/>
      <c r="X81" s="468"/>
      <c r="Y81" s="468"/>
      <c r="Z81" s="469"/>
      <c r="AA81" s="233"/>
      <c r="AB81" s="234"/>
      <c r="AC81" s="234"/>
    </row>
    <row r="82" spans="1:29" s="127" customFormat="1" ht="15" customHeight="1">
      <c r="A82" s="476"/>
      <c r="B82" s="478"/>
      <c r="C82" s="432"/>
      <c r="D82" s="432"/>
      <c r="E82" s="432"/>
      <c r="F82" s="433"/>
      <c r="G82" s="431"/>
      <c r="H82" s="432"/>
      <c r="I82" s="432"/>
      <c r="J82" s="432"/>
      <c r="K82" s="433"/>
      <c r="L82" s="439"/>
      <c r="M82" s="440"/>
      <c r="N82" s="442"/>
      <c r="O82" s="495"/>
      <c r="P82" s="495"/>
      <c r="Q82" s="447" t="str">
        <f>IFERROR(VLOOKUP(U82,リスト!$AW$1:$AY$44,2,0),"")</f>
        <v/>
      </c>
      <c r="R82" s="451"/>
      <c r="S82" s="444" t="str">
        <f>IFERROR(VLOOKUP(U82,リスト!$AW$1:$AY$44,3,0),"")</f>
        <v/>
      </c>
      <c r="T82" s="446"/>
      <c r="U82" s="33"/>
      <c r="V82" s="467"/>
      <c r="W82" s="468"/>
      <c r="X82" s="468"/>
      <c r="Y82" s="468"/>
      <c r="Z82" s="469"/>
      <c r="AA82" s="233"/>
      <c r="AB82" s="234"/>
      <c r="AC82" s="234"/>
    </row>
    <row r="83" spans="1:29" s="127" customFormat="1" ht="15" customHeight="1">
      <c r="A83" s="476"/>
      <c r="B83" s="478"/>
      <c r="C83" s="432"/>
      <c r="D83" s="432"/>
      <c r="E83" s="432"/>
      <c r="F83" s="433"/>
      <c r="G83" s="431"/>
      <c r="H83" s="432"/>
      <c r="I83" s="432"/>
      <c r="J83" s="432"/>
      <c r="K83" s="433"/>
      <c r="L83" s="439"/>
      <c r="M83" s="440"/>
      <c r="N83" s="442"/>
      <c r="O83" s="495"/>
      <c r="P83" s="495"/>
      <c r="Q83" s="447" t="str">
        <f>IFERROR(VLOOKUP(U83,リスト!$AW$1:$AY$44,2,0),"")</f>
        <v/>
      </c>
      <c r="R83" s="448"/>
      <c r="S83" s="444" t="str">
        <f>IFERROR(VLOOKUP(U83,リスト!$AW$1:$AY$44,3,0),"")</f>
        <v/>
      </c>
      <c r="T83" s="445"/>
      <c r="U83" s="33"/>
      <c r="V83" s="467"/>
      <c r="W83" s="468"/>
      <c r="X83" s="468"/>
      <c r="Y83" s="468"/>
      <c r="Z83" s="469"/>
      <c r="AA83" s="233"/>
      <c r="AB83" s="234"/>
      <c r="AC83" s="234"/>
    </row>
    <row r="84" spans="1:29" s="127" customFormat="1" ht="15" customHeight="1">
      <c r="A84" s="492"/>
      <c r="B84" s="493"/>
      <c r="C84" s="435"/>
      <c r="D84" s="435"/>
      <c r="E84" s="435"/>
      <c r="F84" s="436"/>
      <c r="G84" s="434"/>
      <c r="H84" s="435"/>
      <c r="I84" s="435"/>
      <c r="J84" s="435"/>
      <c r="K84" s="436"/>
      <c r="L84" s="183"/>
      <c r="M84" s="184" t="s">
        <v>312</v>
      </c>
      <c r="N84" s="443"/>
      <c r="O84" s="496"/>
      <c r="P84" s="496"/>
      <c r="Q84" s="449" t="str">
        <f>IFERROR(VLOOKUP(U84,リスト!$AW$1:$AY$44,2,0),"")</f>
        <v/>
      </c>
      <c r="R84" s="450"/>
      <c r="S84" s="473" t="str">
        <f>IFERROR(VLOOKUP(U84,リスト!$AW$1:$AY$44,3,0),"")</f>
        <v/>
      </c>
      <c r="T84" s="474"/>
      <c r="U84" s="34"/>
      <c r="V84" s="470"/>
      <c r="W84" s="471"/>
      <c r="X84" s="471"/>
      <c r="Y84" s="471"/>
      <c r="Z84" s="472"/>
      <c r="AA84" s="233"/>
      <c r="AB84" s="234"/>
      <c r="AC84" s="234"/>
    </row>
    <row r="85" spans="1:29" s="127" customFormat="1" ht="15" customHeight="1">
      <c r="A85" s="475">
        <v>10</v>
      </c>
      <c r="B85" s="477"/>
      <c r="C85" s="429"/>
      <c r="D85" s="429"/>
      <c r="E85" s="429"/>
      <c r="F85" s="430"/>
      <c r="G85" s="428"/>
      <c r="H85" s="429"/>
      <c r="I85" s="429"/>
      <c r="J85" s="429"/>
      <c r="K85" s="430"/>
      <c r="L85" s="437"/>
      <c r="M85" s="438"/>
      <c r="N85" s="441"/>
      <c r="O85" s="494"/>
      <c r="P85" s="494"/>
      <c r="Q85" s="447" t="str">
        <f>IFERROR(VLOOKUP(U85,リスト!$AW$1:$AY$44,2,0),"")</f>
        <v/>
      </c>
      <c r="R85" s="451"/>
      <c r="S85" s="444" t="str">
        <f>IFERROR(VLOOKUP(U85,リスト!$AW$1:$AY$44,3,0),"")</f>
        <v/>
      </c>
      <c r="T85" s="445"/>
      <c r="U85" s="32"/>
      <c r="V85" s="464"/>
      <c r="W85" s="465"/>
      <c r="X85" s="465"/>
      <c r="Y85" s="465"/>
      <c r="Z85" s="466"/>
      <c r="AA85" s="231"/>
      <c r="AB85" s="232"/>
      <c r="AC85" s="232"/>
    </row>
    <row r="86" spans="1:29" s="127" customFormat="1" ht="15" customHeight="1">
      <c r="A86" s="476"/>
      <c r="B86" s="478"/>
      <c r="C86" s="432"/>
      <c r="D86" s="432"/>
      <c r="E86" s="432"/>
      <c r="F86" s="433"/>
      <c r="G86" s="431"/>
      <c r="H86" s="432"/>
      <c r="I86" s="432"/>
      <c r="J86" s="432"/>
      <c r="K86" s="433"/>
      <c r="L86" s="439"/>
      <c r="M86" s="440"/>
      <c r="N86" s="442"/>
      <c r="O86" s="495"/>
      <c r="P86" s="495"/>
      <c r="Q86" s="447" t="str">
        <f>IFERROR(VLOOKUP(U86,リスト!$AW$1:$AY$44,2,0),"")</f>
        <v/>
      </c>
      <c r="R86" s="448"/>
      <c r="S86" s="444" t="str">
        <f>IFERROR(VLOOKUP(U86,リスト!$AW$1:$AY$44,3,0),"")</f>
        <v/>
      </c>
      <c r="T86" s="446"/>
      <c r="U86" s="33"/>
      <c r="V86" s="467"/>
      <c r="W86" s="468"/>
      <c r="X86" s="468"/>
      <c r="Y86" s="468"/>
      <c r="Z86" s="469"/>
      <c r="AA86" s="233"/>
      <c r="AB86" s="234"/>
      <c r="AC86" s="234"/>
    </row>
    <row r="87" spans="1:29" s="127" customFormat="1" ht="15" customHeight="1">
      <c r="A87" s="476"/>
      <c r="B87" s="478"/>
      <c r="C87" s="432"/>
      <c r="D87" s="432"/>
      <c r="E87" s="432"/>
      <c r="F87" s="433"/>
      <c r="G87" s="431"/>
      <c r="H87" s="432"/>
      <c r="I87" s="432"/>
      <c r="J87" s="432"/>
      <c r="K87" s="433"/>
      <c r="L87" s="439"/>
      <c r="M87" s="440"/>
      <c r="N87" s="442"/>
      <c r="O87" s="495"/>
      <c r="P87" s="495"/>
      <c r="Q87" s="447" t="str">
        <f>IFERROR(VLOOKUP(U87,リスト!$AW$1:$AY$44,2,0),"")</f>
        <v/>
      </c>
      <c r="R87" s="451"/>
      <c r="S87" s="444" t="str">
        <f>IFERROR(VLOOKUP(U87,リスト!$AW$1:$AY$44,3,0),"")</f>
        <v/>
      </c>
      <c r="T87" s="445"/>
      <c r="U87" s="33"/>
      <c r="V87" s="467"/>
      <c r="W87" s="468"/>
      <c r="X87" s="468"/>
      <c r="Y87" s="468"/>
      <c r="Z87" s="469"/>
      <c r="AA87" s="233"/>
      <c r="AB87" s="234"/>
      <c r="AC87" s="234"/>
    </row>
    <row r="88" spans="1:29" s="127" customFormat="1" ht="15" customHeight="1">
      <c r="A88" s="476"/>
      <c r="B88" s="478"/>
      <c r="C88" s="432"/>
      <c r="D88" s="432"/>
      <c r="E88" s="432"/>
      <c r="F88" s="433"/>
      <c r="G88" s="431"/>
      <c r="H88" s="432"/>
      <c r="I88" s="432"/>
      <c r="J88" s="432"/>
      <c r="K88" s="433"/>
      <c r="L88" s="439"/>
      <c r="M88" s="440"/>
      <c r="N88" s="442"/>
      <c r="O88" s="495"/>
      <c r="P88" s="495"/>
      <c r="Q88" s="447" t="str">
        <f>IFERROR(VLOOKUP(U88,リスト!$AW$1:$AY$44,2,0),"")</f>
        <v/>
      </c>
      <c r="R88" s="451"/>
      <c r="S88" s="444" t="str">
        <f>IFERROR(VLOOKUP(U88,リスト!$AW$1:$AY$44,3,0),"")</f>
        <v/>
      </c>
      <c r="T88" s="446"/>
      <c r="U88" s="33"/>
      <c r="V88" s="467"/>
      <c r="W88" s="468"/>
      <c r="X88" s="468"/>
      <c r="Y88" s="468"/>
      <c r="Z88" s="469"/>
      <c r="AA88" s="233"/>
      <c r="AB88" s="234"/>
      <c r="AC88" s="234"/>
    </row>
    <row r="89" spans="1:29" s="127" customFormat="1" ht="15" customHeight="1">
      <c r="A89" s="476"/>
      <c r="B89" s="478"/>
      <c r="C89" s="432"/>
      <c r="D89" s="432"/>
      <c r="E89" s="432"/>
      <c r="F89" s="433"/>
      <c r="G89" s="431"/>
      <c r="H89" s="432"/>
      <c r="I89" s="432"/>
      <c r="J89" s="432"/>
      <c r="K89" s="433"/>
      <c r="L89" s="439"/>
      <c r="M89" s="440"/>
      <c r="N89" s="442"/>
      <c r="O89" s="495"/>
      <c r="P89" s="495"/>
      <c r="Q89" s="447" t="str">
        <f>IFERROR(VLOOKUP(U89,リスト!$AW$1:$AY$44,2,0),"")</f>
        <v/>
      </c>
      <c r="R89" s="448"/>
      <c r="S89" s="444" t="str">
        <f>IFERROR(VLOOKUP(U89,リスト!$AW$1:$AY$44,3,0),"")</f>
        <v/>
      </c>
      <c r="T89" s="445"/>
      <c r="U89" s="33"/>
      <c r="V89" s="467"/>
      <c r="W89" s="468"/>
      <c r="X89" s="468"/>
      <c r="Y89" s="468"/>
      <c r="Z89" s="469"/>
      <c r="AA89" s="233"/>
      <c r="AB89" s="234"/>
      <c r="AC89" s="234"/>
    </row>
    <row r="90" spans="1:29" s="127" customFormat="1" ht="15" customHeight="1">
      <c r="A90" s="476"/>
      <c r="B90" s="478"/>
      <c r="C90" s="432"/>
      <c r="D90" s="432"/>
      <c r="E90" s="432"/>
      <c r="F90" s="433"/>
      <c r="G90" s="431"/>
      <c r="H90" s="432"/>
      <c r="I90" s="432"/>
      <c r="J90" s="432"/>
      <c r="K90" s="433"/>
      <c r="L90" s="183"/>
      <c r="M90" s="184" t="s">
        <v>312</v>
      </c>
      <c r="N90" s="443"/>
      <c r="O90" s="496"/>
      <c r="P90" s="496"/>
      <c r="Q90" s="449" t="str">
        <f>IFERROR(VLOOKUP(U90,リスト!$AW$1:$AY$44,2,0),"")</f>
        <v/>
      </c>
      <c r="R90" s="450"/>
      <c r="S90" s="444" t="str">
        <f>IFERROR(VLOOKUP(U90,リスト!$AW$1:$AY$44,3,0),"")</f>
        <v/>
      </c>
      <c r="T90" s="446"/>
      <c r="U90" s="34"/>
      <c r="V90" s="470"/>
      <c r="W90" s="471"/>
      <c r="X90" s="471"/>
      <c r="Y90" s="471"/>
      <c r="Z90" s="472"/>
      <c r="AA90" s="233"/>
      <c r="AB90" s="234"/>
      <c r="AC90" s="234"/>
    </row>
    <row r="91" spans="1:29" s="127" customFormat="1" ht="15" hidden="1" customHeight="1" outlineLevel="1">
      <c r="A91" s="475">
        <v>11</v>
      </c>
      <c r="B91" s="477"/>
      <c r="C91" s="429"/>
      <c r="D91" s="429"/>
      <c r="E91" s="429"/>
      <c r="F91" s="430"/>
      <c r="G91" s="428"/>
      <c r="H91" s="429"/>
      <c r="I91" s="429"/>
      <c r="J91" s="429"/>
      <c r="K91" s="430"/>
      <c r="L91" s="437"/>
      <c r="M91" s="438"/>
      <c r="N91" s="441"/>
      <c r="O91" s="494"/>
      <c r="P91" s="494"/>
      <c r="Q91" s="497" t="str">
        <f>IFERROR(VLOOKUP(U91,リスト!$AW$1:$AY$44,2,0),"")</f>
        <v/>
      </c>
      <c r="R91" s="498"/>
      <c r="S91" s="497" t="str">
        <f>IFERROR(VLOOKUP(U91,リスト!$AW$1:$AY$44,3,0),"")</f>
        <v/>
      </c>
      <c r="T91" s="498"/>
      <c r="U91" s="32"/>
      <c r="V91" s="464"/>
      <c r="W91" s="465"/>
      <c r="X91" s="465"/>
      <c r="Y91" s="465"/>
      <c r="Z91" s="466"/>
      <c r="AA91" s="231"/>
      <c r="AB91" s="232"/>
      <c r="AC91" s="232"/>
    </row>
    <row r="92" spans="1:29" s="127" customFormat="1" ht="15" hidden="1" customHeight="1" outlineLevel="1">
      <c r="A92" s="476"/>
      <c r="B92" s="478"/>
      <c r="C92" s="432"/>
      <c r="D92" s="432"/>
      <c r="E92" s="432"/>
      <c r="F92" s="433"/>
      <c r="G92" s="431"/>
      <c r="H92" s="432"/>
      <c r="I92" s="432"/>
      <c r="J92" s="432"/>
      <c r="K92" s="433"/>
      <c r="L92" s="439"/>
      <c r="M92" s="440"/>
      <c r="N92" s="442"/>
      <c r="O92" s="495"/>
      <c r="P92" s="495"/>
      <c r="Q92" s="447" t="str">
        <f>IFERROR(VLOOKUP(U92,リスト!$AW$1:$AY$44,2,0),"")</f>
        <v/>
      </c>
      <c r="R92" s="448"/>
      <c r="S92" s="447" t="str">
        <f>IFERROR(VLOOKUP(U92,リスト!$AW$1:$AY$44,3,0),"")</f>
        <v/>
      </c>
      <c r="T92" s="448"/>
      <c r="U92" s="33"/>
      <c r="V92" s="467"/>
      <c r="W92" s="468"/>
      <c r="X92" s="468"/>
      <c r="Y92" s="468"/>
      <c r="Z92" s="469"/>
      <c r="AA92" s="233"/>
      <c r="AB92" s="234"/>
      <c r="AC92" s="234"/>
    </row>
    <row r="93" spans="1:29" s="127" customFormat="1" ht="14.25" hidden="1" customHeight="1" outlineLevel="1">
      <c r="A93" s="476"/>
      <c r="B93" s="478"/>
      <c r="C93" s="432"/>
      <c r="D93" s="432"/>
      <c r="E93" s="432"/>
      <c r="F93" s="433"/>
      <c r="G93" s="431"/>
      <c r="H93" s="432"/>
      <c r="I93" s="432"/>
      <c r="J93" s="432"/>
      <c r="K93" s="433"/>
      <c r="L93" s="439"/>
      <c r="M93" s="440"/>
      <c r="N93" s="442"/>
      <c r="O93" s="495"/>
      <c r="P93" s="495"/>
      <c r="Q93" s="447" t="str">
        <f>IFERROR(VLOOKUP(U93,リスト!$AW$1:$AY$44,2,0),"")</f>
        <v/>
      </c>
      <c r="R93" s="448"/>
      <c r="S93" s="447" t="str">
        <f>IFERROR(VLOOKUP(U93,リスト!$AW$1:$AY$44,3,0),"")</f>
        <v/>
      </c>
      <c r="T93" s="448"/>
      <c r="U93" s="33"/>
      <c r="V93" s="467"/>
      <c r="W93" s="468"/>
      <c r="X93" s="468"/>
      <c r="Y93" s="468"/>
      <c r="Z93" s="469"/>
      <c r="AA93" s="233"/>
      <c r="AB93" s="234"/>
      <c r="AC93" s="234"/>
    </row>
    <row r="94" spans="1:29" s="127" customFormat="1" ht="15" hidden="1" customHeight="1" outlineLevel="1">
      <c r="A94" s="476"/>
      <c r="B94" s="478"/>
      <c r="C94" s="432"/>
      <c r="D94" s="432"/>
      <c r="E94" s="432"/>
      <c r="F94" s="433"/>
      <c r="G94" s="431"/>
      <c r="H94" s="432"/>
      <c r="I94" s="432"/>
      <c r="J94" s="432"/>
      <c r="K94" s="433"/>
      <c r="L94" s="439"/>
      <c r="M94" s="440"/>
      <c r="N94" s="442"/>
      <c r="O94" s="495"/>
      <c r="P94" s="495"/>
      <c r="Q94" s="447" t="str">
        <f>IFERROR(VLOOKUP(U94,リスト!$AW$1:$AY$44,2,0),"")</f>
        <v/>
      </c>
      <c r="R94" s="448"/>
      <c r="S94" s="447" t="str">
        <f>IFERROR(VLOOKUP(U94,リスト!$AW$1:$AY$44,3,0),"")</f>
        <v/>
      </c>
      <c r="T94" s="448"/>
      <c r="U94" s="33"/>
      <c r="V94" s="467"/>
      <c r="W94" s="468"/>
      <c r="X94" s="468"/>
      <c r="Y94" s="468"/>
      <c r="Z94" s="469"/>
      <c r="AA94" s="233"/>
      <c r="AB94" s="234"/>
      <c r="AC94" s="234"/>
    </row>
    <row r="95" spans="1:29" s="127" customFormat="1" ht="15" hidden="1" customHeight="1" outlineLevel="1">
      <c r="A95" s="476"/>
      <c r="B95" s="478"/>
      <c r="C95" s="432"/>
      <c r="D95" s="432"/>
      <c r="E95" s="432"/>
      <c r="F95" s="433"/>
      <c r="G95" s="431"/>
      <c r="H95" s="432"/>
      <c r="I95" s="432"/>
      <c r="J95" s="432"/>
      <c r="K95" s="433"/>
      <c r="L95" s="439"/>
      <c r="M95" s="440"/>
      <c r="N95" s="442"/>
      <c r="O95" s="495"/>
      <c r="P95" s="495"/>
      <c r="Q95" s="447" t="str">
        <f>IFERROR(VLOOKUP(U95,リスト!$AW$1:$AY$44,2,0),"")</f>
        <v/>
      </c>
      <c r="R95" s="448"/>
      <c r="S95" s="447" t="str">
        <f>IFERROR(VLOOKUP(U95,リスト!$AW$1:$AY$44,3,0),"")</f>
        <v/>
      </c>
      <c r="T95" s="448"/>
      <c r="U95" s="33"/>
      <c r="V95" s="467"/>
      <c r="W95" s="468"/>
      <c r="X95" s="468"/>
      <c r="Y95" s="468"/>
      <c r="Z95" s="469"/>
      <c r="AA95" s="233"/>
      <c r="AB95" s="234"/>
      <c r="AC95" s="234"/>
    </row>
    <row r="96" spans="1:29" s="127" customFormat="1" ht="15" hidden="1" customHeight="1" outlineLevel="1">
      <c r="A96" s="476"/>
      <c r="B96" s="478"/>
      <c r="C96" s="432"/>
      <c r="D96" s="432"/>
      <c r="E96" s="432"/>
      <c r="F96" s="433"/>
      <c r="G96" s="431"/>
      <c r="H96" s="432"/>
      <c r="I96" s="432"/>
      <c r="J96" s="432"/>
      <c r="K96" s="433"/>
      <c r="L96" s="183"/>
      <c r="M96" s="184" t="s">
        <v>312</v>
      </c>
      <c r="N96" s="442"/>
      <c r="O96" s="496"/>
      <c r="P96" s="496"/>
      <c r="Q96" s="447" t="str">
        <f>IFERROR(VLOOKUP(U96,リスト!$AW$1:$AY$44,2,0),"")</f>
        <v/>
      </c>
      <c r="R96" s="448"/>
      <c r="S96" s="449" t="str">
        <f>IFERROR(VLOOKUP(U96,リスト!$AW$1:$AY$44,3,0),"")</f>
        <v/>
      </c>
      <c r="T96" s="499"/>
      <c r="U96" s="34"/>
      <c r="V96" s="470"/>
      <c r="W96" s="471"/>
      <c r="X96" s="471"/>
      <c r="Y96" s="471"/>
      <c r="Z96" s="472"/>
      <c r="AA96" s="233"/>
      <c r="AB96" s="234"/>
      <c r="AC96" s="234"/>
    </row>
    <row r="97" spans="1:29" s="127" customFormat="1" ht="15" hidden="1" customHeight="1" outlineLevel="1">
      <c r="A97" s="475">
        <v>12</v>
      </c>
      <c r="B97" s="477"/>
      <c r="C97" s="429"/>
      <c r="D97" s="429"/>
      <c r="E97" s="429"/>
      <c r="F97" s="430"/>
      <c r="G97" s="428"/>
      <c r="H97" s="429"/>
      <c r="I97" s="429"/>
      <c r="J97" s="429"/>
      <c r="K97" s="430"/>
      <c r="L97" s="437"/>
      <c r="M97" s="438"/>
      <c r="N97" s="441"/>
      <c r="O97" s="494"/>
      <c r="P97" s="494"/>
      <c r="Q97" s="497" t="str">
        <f>IFERROR(VLOOKUP(U97,リスト!$AW$1:$AY$44,2,0),"")</f>
        <v/>
      </c>
      <c r="R97" s="498"/>
      <c r="S97" s="497" t="str">
        <f>IFERROR(VLOOKUP(U97,リスト!$AW$1:$AY$44,3,0),"")</f>
        <v/>
      </c>
      <c r="T97" s="498"/>
      <c r="U97" s="32"/>
      <c r="V97" s="464"/>
      <c r="W97" s="465"/>
      <c r="X97" s="465"/>
      <c r="Y97" s="465"/>
      <c r="Z97" s="466"/>
      <c r="AA97" s="231"/>
      <c r="AB97" s="232"/>
      <c r="AC97" s="232"/>
    </row>
    <row r="98" spans="1:29" s="127" customFormat="1" ht="15" hidden="1" customHeight="1" outlineLevel="1">
      <c r="A98" s="476"/>
      <c r="B98" s="478"/>
      <c r="C98" s="432"/>
      <c r="D98" s="432"/>
      <c r="E98" s="432"/>
      <c r="F98" s="433"/>
      <c r="G98" s="431"/>
      <c r="H98" s="432"/>
      <c r="I98" s="432"/>
      <c r="J98" s="432"/>
      <c r="K98" s="433"/>
      <c r="L98" s="439"/>
      <c r="M98" s="440"/>
      <c r="N98" s="442"/>
      <c r="O98" s="495"/>
      <c r="P98" s="495"/>
      <c r="Q98" s="447" t="str">
        <f>IFERROR(VLOOKUP(U98,リスト!$AW$1:$AY$44,2,0),"")</f>
        <v/>
      </c>
      <c r="R98" s="448"/>
      <c r="S98" s="447" t="str">
        <f>IFERROR(VLOOKUP(U98,リスト!$AW$1:$AY$44,3,0),"")</f>
        <v/>
      </c>
      <c r="T98" s="448"/>
      <c r="U98" s="33"/>
      <c r="V98" s="467"/>
      <c r="W98" s="468"/>
      <c r="X98" s="468"/>
      <c r="Y98" s="468"/>
      <c r="Z98" s="469"/>
      <c r="AA98" s="233"/>
      <c r="AB98" s="234"/>
      <c r="AC98" s="234"/>
    </row>
    <row r="99" spans="1:29" s="127" customFormat="1" ht="15" hidden="1" customHeight="1" outlineLevel="1">
      <c r="A99" s="476"/>
      <c r="B99" s="478"/>
      <c r="C99" s="432"/>
      <c r="D99" s="432"/>
      <c r="E99" s="432"/>
      <c r="F99" s="433"/>
      <c r="G99" s="431"/>
      <c r="H99" s="432"/>
      <c r="I99" s="432"/>
      <c r="J99" s="432"/>
      <c r="K99" s="433"/>
      <c r="L99" s="439"/>
      <c r="M99" s="440"/>
      <c r="N99" s="442"/>
      <c r="O99" s="495"/>
      <c r="P99" s="495"/>
      <c r="Q99" s="447" t="str">
        <f>IFERROR(VLOOKUP(U99,リスト!$AW$1:$AY$44,2,0),"")</f>
        <v/>
      </c>
      <c r="R99" s="448"/>
      <c r="S99" s="447" t="str">
        <f>IFERROR(VLOOKUP(U99,リスト!$AW$1:$AY$44,3,0),"")</f>
        <v/>
      </c>
      <c r="T99" s="448"/>
      <c r="U99" s="33"/>
      <c r="V99" s="467"/>
      <c r="W99" s="468"/>
      <c r="X99" s="468"/>
      <c r="Y99" s="468"/>
      <c r="Z99" s="469"/>
      <c r="AA99" s="233"/>
      <c r="AB99" s="234"/>
      <c r="AC99" s="234"/>
    </row>
    <row r="100" spans="1:29" s="127" customFormat="1" ht="15" hidden="1" customHeight="1" outlineLevel="1">
      <c r="A100" s="476"/>
      <c r="B100" s="478"/>
      <c r="C100" s="432"/>
      <c r="D100" s="432"/>
      <c r="E100" s="432"/>
      <c r="F100" s="433"/>
      <c r="G100" s="431"/>
      <c r="H100" s="432"/>
      <c r="I100" s="432"/>
      <c r="J100" s="432"/>
      <c r="K100" s="433"/>
      <c r="L100" s="439"/>
      <c r="M100" s="440"/>
      <c r="N100" s="442"/>
      <c r="O100" s="495"/>
      <c r="P100" s="495"/>
      <c r="Q100" s="447" t="str">
        <f>IFERROR(VLOOKUP(U100,リスト!$AW$1:$AY$44,2,0),"")</f>
        <v/>
      </c>
      <c r="R100" s="448"/>
      <c r="S100" s="447" t="str">
        <f>IFERROR(VLOOKUP(U100,リスト!$AW$1:$AY$44,3,0),"")</f>
        <v/>
      </c>
      <c r="T100" s="448"/>
      <c r="U100" s="33"/>
      <c r="V100" s="467"/>
      <c r="W100" s="468"/>
      <c r="X100" s="468"/>
      <c r="Y100" s="468"/>
      <c r="Z100" s="469"/>
      <c r="AA100" s="233"/>
      <c r="AB100" s="234"/>
      <c r="AC100" s="234"/>
    </row>
    <row r="101" spans="1:29" s="127" customFormat="1" ht="15" hidden="1" customHeight="1" outlineLevel="1">
      <c r="A101" s="476"/>
      <c r="B101" s="478"/>
      <c r="C101" s="432"/>
      <c r="D101" s="432"/>
      <c r="E101" s="432"/>
      <c r="F101" s="433"/>
      <c r="G101" s="431"/>
      <c r="H101" s="432"/>
      <c r="I101" s="432"/>
      <c r="J101" s="432"/>
      <c r="K101" s="433"/>
      <c r="L101" s="439"/>
      <c r="M101" s="440"/>
      <c r="N101" s="442"/>
      <c r="O101" s="495"/>
      <c r="P101" s="495"/>
      <c r="Q101" s="447" t="str">
        <f>IFERROR(VLOOKUP(U101,リスト!$AW$1:$AY$44,2,0),"")</f>
        <v/>
      </c>
      <c r="R101" s="448"/>
      <c r="S101" s="447" t="str">
        <f>IFERROR(VLOOKUP(U101,リスト!$AW$1:$AY$44,3,0),"")</f>
        <v/>
      </c>
      <c r="T101" s="448"/>
      <c r="U101" s="33"/>
      <c r="V101" s="467"/>
      <c r="W101" s="468"/>
      <c r="X101" s="468"/>
      <c r="Y101" s="468"/>
      <c r="Z101" s="469"/>
      <c r="AA101" s="233"/>
      <c r="AB101" s="234"/>
      <c r="AC101" s="234"/>
    </row>
    <row r="102" spans="1:29" s="127" customFormat="1" ht="15" hidden="1" customHeight="1" outlineLevel="1">
      <c r="A102" s="476"/>
      <c r="B102" s="478"/>
      <c r="C102" s="432"/>
      <c r="D102" s="432"/>
      <c r="E102" s="432"/>
      <c r="F102" s="433"/>
      <c r="G102" s="431"/>
      <c r="H102" s="432"/>
      <c r="I102" s="432"/>
      <c r="J102" s="432"/>
      <c r="K102" s="433"/>
      <c r="L102" s="183"/>
      <c r="M102" s="184" t="s">
        <v>312</v>
      </c>
      <c r="N102" s="442"/>
      <c r="O102" s="496"/>
      <c r="P102" s="496"/>
      <c r="Q102" s="447" t="str">
        <f>IFERROR(VLOOKUP(U102,リスト!$AW$1:$AY$44,2,0),"")</f>
        <v/>
      </c>
      <c r="R102" s="448"/>
      <c r="S102" s="449" t="str">
        <f>IFERROR(VLOOKUP(U102,リスト!$AW$1:$AY$44,3,0),"")</f>
        <v/>
      </c>
      <c r="T102" s="499"/>
      <c r="U102" s="34"/>
      <c r="V102" s="470"/>
      <c r="W102" s="471"/>
      <c r="X102" s="471"/>
      <c r="Y102" s="471"/>
      <c r="Z102" s="472"/>
      <c r="AA102" s="233"/>
      <c r="AB102" s="234"/>
      <c r="AC102" s="234"/>
    </row>
    <row r="103" spans="1:29" s="127" customFormat="1" ht="15" hidden="1" customHeight="1" outlineLevel="1">
      <c r="A103" s="475">
        <v>13</v>
      </c>
      <c r="B103" s="477"/>
      <c r="C103" s="429"/>
      <c r="D103" s="429"/>
      <c r="E103" s="429"/>
      <c r="F103" s="430"/>
      <c r="G103" s="428"/>
      <c r="H103" s="429"/>
      <c r="I103" s="429"/>
      <c r="J103" s="429"/>
      <c r="K103" s="430"/>
      <c r="L103" s="437"/>
      <c r="M103" s="438"/>
      <c r="N103" s="441"/>
      <c r="O103" s="494"/>
      <c r="P103" s="494"/>
      <c r="Q103" s="497" t="str">
        <f>IFERROR(VLOOKUP(U103,リスト!$AW$1:$AY$44,2,0),"")</f>
        <v/>
      </c>
      <c r="R103" s="498"/>
      <c r="S103" s="497" t="str">
        <f>IFERROR(VLOOKUP(U103,リスト!$AW$1:$AY$44,3,0),"")</f>
        <v/>
      </c>
      <c r="T103" s="498"/>
      <c r="U103" s="32"/>
      <c r="V103" s="464"/>
      <c r="W103" s="465"/>
      <c r="X103" s="465"/>
      <c r="Y103" s="465"/>
      <c r="Z103" s="466"/>
      <c r="AA103" s="231"/>
      <c r="AB103" s="232"/>
      <c r="AC103" s="232"/>
    </row>
    <row r="104" spans="1:29" s="127" customFormat="1" ht="15" hidden="1" customHeight="1" outlineLevel="1">
      <c r="A104" s="476"/>
      <c r="B104" s="478"/>
      <c r="C104" s="432"/>
      <c r="D104" s="432"/>
      <c r="E104" s="432"/>
      <c r="F104" s="433"/>
      <c r="G104" s="431"/>
      <c r="H104" s="432"/>
      <c r="I104" s="432"/>
      <c r="J104" s="432"/>
      <c r="K104" s="433"/>
      <c r="L104" s="439"/>
      <c r="M104" s="440"/>
      <c r="N104" s="442"/>
      <c r="O104" s="495"/>
      <c r="P104" s="495"/>
      <c r="Q104" s="447" t="str">
        <f>IFERROR(VLOOKUP(U104,リスト!$AW$1:$AY$44,2,0),"")</f>
        <v/>
      </c>
      <c r="R104" s="448"/>
      <c r="S104" s="447" t="str">
        <f>IFERROR(VLOOKUP(U104,リスト!$AW$1:$AY$44,3,0),"")</f>
        <v/>
      </c>
      <c r="T104" s="448"/>
      <c r="U104" s="33"/>
      <c r="V104" s="467"/>
      <c r="W104" s="468"/>
      <c r="X104" s="468"/>
      <c r="Y104" s="468"/>
      <c r="Z104" s="469"/>
      <c r="AA104" s="233"/>
      <c r="AB104" s="234"/>
      <c r="AC104" s="234"/>
    </row>
    <row r="105" spans="1:29" s="127" customFormat="1" ht="15" hidden="1" customHeight="1" outlineLevel="1">
      <c r="A105" s="476"/>
      <c r="B105" s="478"/>
      <c r="C105" s="432"/>
      <c r="D105" s="432"/>
      <c r="E105" s="432"/>
      <c r="F105" s="433"/>
      <c r="G105" s="431"/>
      <c r="H105" s="432"/>
      <c r="I105" s="432"/>
      <c r="J105" s="432"/>
      <c r="K105" s="433"/>
      <c r="L105" s="439"/>
      <c r="M105" s="440"/>
      <c r="N105" s="442"/>
      <c r="O105" s="495"/>
      <c r="P105" s="495"/>
      <c r="Q105" s="447" t="str">
        <f>IFERROR(VLOOKUP(U105,リスト!$AW$1:$AY$44,2,0),"")</f>
        <v/>
      </c>
      <c r="R105" s="448"/>
      <c r="S105" s="447" t="str">
        <f>IFERROR(VLOOKUP(U105,リスト!$AW$1:$AY$44,3,0),"")</f>
        <v/>
      </c>
      <c r="T105" s="448"/>
      <c r="U105" s="33"/>
      <c r="V105" s="467"/>
      <c r="W105" s="468"/>
      <c r="X105" s="468"/>
      <c r="Y105" s="468"/>
      <c r="Z105" s="469"/>
      <c r="AA105" s="233"/>
      <c r="AB105" s="234"/>
      <c r="AC105" s="234"/>
    </row>
    <row r="106" spans="1:29" s="127" customFormat="1" ht="15" hidden="1" customHeight="1" outlineLevel="1">
      <c r="A106" s="476"/>
      <c r="B106" s="478"/>
      <c r="C106" s="432"/>
      <c r="D106" s="432"/>
      <c r="E106" s="432"/>
      <c r="F106" s="433"/>
      <c r="G106" s="431"/>
      <c r="H106" s="432"/>
      <c r="I106" s="432"/>
      <c r="J106" s="432"/>
      <c r="K106" s="433"/>
      <c r="L106" s="439"/>
      <c r="M106" s="440"/>
      <c r="N106" s="442"/>
      <c r="O106" s="495"/>
      <c r="P106" s="495"/>
      <c r="Q106" s="447" t="str">
        <f>IFERROR(VLOOKUP(U106,リスト!$AW$1:$AY$44,2,0),"")</f>
        <v/>
      </c>
      <c r="R106" s="448"/>
      <c r="S106" s="447" t="str">
        <f>IFERROR(VLOOKUP(U106,リスト!$AW$1:$AY$44,3,0),"")</f>
        <v/>
      </c>
      <c r="T106" s="448"/>
      <c r="U106" s="33"/>
      <c r="V106" s="467"/>
      <c r="W106" s="468"/>
      <c r="X106" s="468"/>
      <c r="Y106" s="468"/>
      <c r="Z106" s="469"/>
      <c r="AA106" s="233"/>
      <c r="AB106" s="234"/>
      <c r="AC106" s="234"/>
    </row>
    <row r="107" spans="1:29" s="127" customFormat="1" ht="15" hidden="1" customHeight="1" outlineLevel="1">
      <c r="A107" s="476"/>
      <c r="B107" s="478"/>
      <c r="C107" s="432"/>
      <c r="D107" s="432"/>
      <c r="E107" s="432"/>
      <c r="F107" s="433"/>
      <c r="G107" s="431"/>
      <c r="H107" s="432"/>
      <c r="I107" s="432"/>
      <c r="J107" s="432"/>
      <c r="K107" s="433"/>
      <c r="L107" s="439"/>
      <c r="M107" s="440"/>
      <c r="N107" s="442"/>
      <c r="O107" s="495"/>
      <c r="P107" s="495"/>
      <c r="Q107" s="447" t="str">
        <f>IFERROR(VLOOKUP(U107,リスト!$AW$1:$AY$44,2,0),"")</f>
        <v/>
      </c>
      <c r="R107" s="448"/>
      <c r="S107" s="447" t="str">
        <f>IFERROR(VLOOKUP(U107,リスト!$AW$1:$AY$44,3,0),"")</f>
        <v/>
      </c>
      <c r="T107" s="448"/>
      <c r="U107" s="33"/>
      <c r="V107" s="467"/>
      <c r="W107" s="468"/>
      <c r="X107" s="468"/>
      <c r="Y107" s="468"/>
      <c r="Z107" s="469"/>
      <c r="AA107" s="233"/>
      <c r="AB107" s="234"/>
      <c r="AC107" s="234"/>
    </row>
    <row r="108" spans="1:29" s="127" customFormat="1" ht="15" hidden="1" customHeight="1" outlineLevel="1">
      <c r="A108" s="476"/>
      <c r="B108" s="478"/>
      <c r="C108" s="432"/>
      <c r="D108" s="432"/>
      <c r="E108" s="432"/>
      <c r="F108" s="433"/>
      <c r="G108" s="431"/>
      <c r="H108" s="432"/>
      <c r="I108" s="432"/>
      <c r="J108" s="432"/>
      <c r="K108" s="433"/>
      <c r="L108" s="183"/>
      <c r="M108" s="184" t="s">
        <v>312</v>
      </c>
      <c r="N108" s="442"/>
      <c r="O108" s="496"/>
      <c r="P108" s="496"/>
      <c r="Q108" s="447" t="str">
        <f>IFERROR(VLOOKUP(U108,リスト!$AW$1:$AY$44,2,0),"")</f>
        <v/>
      </c>
      <c r="R108" s="448"/>
      <c r="S108" s="449" t="str">
        <f>IFERROR(VLOOKUP(U108,リスト!$AW$1:$AY$44,3,0),"")</f>
        <v/>
      </c>
      <c r="T108" s="499"/>
      <c r="U108" s="34"/>
      <c r="V108" s="470"/>
      <c r="W108" s="471"/>
      <c r="X108" s="471"/>
      <c r="Y108" s="471"/>
      <c r="Z108" s="472"/>
      <c r="AA108" s="233"/>
      <c r="AB108" s="234"/>
      <c r="AC108" s="234"/>
    </row>
    <row r="109" spans="1:29" s="127" customFormat="1" ht="15" hidden="1" customHeight="1" outlineLevel="1">
      <c r="A109" s="475">
        <v>14</v>
      </c>
      <c r="B109" s="477"/>
      <c r="C109" s="429"/>
      <c r="D109" s="429"/>
      <c r="E109" s="429"/>
      <c r="F109" s="430"/>
      <c r="G109" s="428"/>
      <c r="H109" s="429"/>
      <c r="I109" s="429"/>
      <c r="J109" s="429"/>
      <c r="K109" s="430"/>
      <c r="L109" s="437"/>
      <c r="M109" s="438"/>
      <c r="N109" s="441"/>
      <c r="O109" s="494"/>
      <c r="P109" s="494"/>
      <c r="Q109" s="497" t="str">
        <f>IFERROR(VLOOKUP(U109,リスト!$AW$1:$AY$44,2,0),"")</f>
        <v/>
      </c>
      <c r="R109" s="498"/>
      <c r="S109" s="497" t="str">
        <f>IFERROR(VLOOKUP(U109,リスト!$AW$1:$AY$44,3,0),"")</f>
        <v/>
      </c>
      <c r="T109" s="498"/>
      <c r="U109" s="32"/>
      <c r="V109" s="464"/>
      <c r="W109" s="465"/>
      <c r="X109" s="465"/>
      <c r="Y109" s="465"/>
      <c r="Z109" s="466"/>
      <c r="AA109" s="231"/>
      <c r="AB109" s="232"/>
      <c r="AC109" s="232"/>
    </row>
    <row r="110" spans="1:29" s="127" customFormat="1" ht="15" hidden="1" customHeight="1" outlineLevel="1">
      <c r="A110" s="476"/>
      <c r="B110" s="478"/>
      <c r="C110" s="432"/>
      <c r="D110" s="432"/>
      <c r="E110" s="432"/>
      <c r="F110" s="433"/>
      <c r="G110" s="431"/>
      <c r="H110" s="432"/>
      <c r="I110" s="432"/>
      <c r="J110" s="432"/>
      <c r="K110" s="433"/>
      <c r="L110" s="439"/>
      <c r="M110" s="440"/>
      <c r="N110" s="442"/>
      <c r="O110" s="495"/>
      <c r="P110" s="495"/>
      <c r="Q110" s="447" t="str">
        <f>IFERROR(VLOOKUP(U110,リスト!$AW$1:$AY$44,2,0),"")</f>
        <v/>
      </c>
      <c r="R110" s="448"/>
      <c r="S110" s="447" t="str">
        <f>IFERROR(VLOOKUP(U110,リスト!$AW$1:$AY$44,3,0),"")</f>
        <v/>
      </c>
      <c r="T110" s="448"/>
      <c r="U110" s="33"/>
      <c r="V110" s="467"/>
      <c r="W110" s="468"/>
      <c r="X110" s="468"/>
      <c r="Y110" s="468"/>
      <c r="Z110" s="469"/>
      <c r="AA110" s="233"/>
      <c r="AB110" s="234"/>
      <c r="AC110" s="234"/>
    </row>
    <row r="111" spans="1:29" s="127" customFormat="1" ht="15" hidden="1" customHeight="1" outlineLevel="1">
      <c r="A111" s="476"/>
      <c r="B111" s="478"/>
      <c r="C111" s="432"/>
      <c r="D111" s="432"/>
      <c r="E111" s="432"/>
      <c r="F111" s="433"/>
      <c r="G111" s="431"/>
      <c r="H111" s="432"/>
      <c r="I111" s="432"/>
      <c r="J111" s="432"/>
      <c r="K111" s="433"/>
      <c r="L111" s="439"/>
      <c r="M111" s="440"/>
      <c r="N111" s="442"/>
      <c r="O111" s="495"/>
      <c r="P111" s="495"/>
      <c r="Q111" s="447" t="str">
        <f>IFERROR(VLOOKUP(U111,リスト!$AW$1:$AY$44,2,0),"")</f>
        <v/>
      </c>
      <c r="R111" s="448"/>
      <c r="S111" s="447" t="str">
        <f>IFERROR(VLOOKUP(U111,リスト!$AW$1:$AY$44,3,0),"")</f>
        <v/>
      </c>
      <c r="T111" s="448"/>
      <c r="U111" s="33"/>
      <c r="V111" s="467"/>
      <c r="W111" s="468"/>
      <c r="X111" s="468"/>
      <c r="Y111" s="468"/>
      <c r="Z111" s="469"/>
      <c r="AA111" s="233"/>
      <c r="AB111" s="234"/>
      <c r="AC111" s="234"/>
    </row>
    <row r="112" spans="1:29" s="127" customFormat="1" ht="15" hidden="1" customHeight="1" outlineLevel="1">
      <c r="A112" s="476"/>
      <c r="B112" s="478"/>
      <c r="C112" s="432"/>
      <c r="D112" s="432"/>
      <c r="E112" s="432"/>
      <c r="F112" s="433"/>
      <c r="G112" s="431"/>
      <c r="H112" s="432"/>
      <c r="I112" s="432"/>
      <c r="J112" s="432"/>
      <c r="K112" s="433"/>
      <c r="L112" s="439"/>
      <c r="M112" s="440"/>
      <c r="N112" s="442"/>
      <c r="O112" s="495"/>
      <c r="P112" s="495"/>
      <c r="Q112" s="447" t="str">
        <f>IFERROR(VLOOKUP(U112,リスト!$AW$1:$AY$44,2,0),"")</f>
        <v/>
      </c>
      <c r="R112" s="448"/>
      <c r="S112" s="447" t="str">
        <f>IFERROR(VLOOKUP(U112,リスト!$AW$1:$AY$44,3,0),"")</f>
        <v/>
      </c>
      <c r="T112" s="448"/>
      <c r="U112" s="33"/>
      <c r="V112" s="467"/>
      <c r="W112" s="468"/>
      <c r="X112" s="468"/>
      <c r="Y112" s="468"/>
      <c r="Z112" s="469"/>
      <c r="AA112" s="233"/>
      <c r="AB112" s="234"/>
      <c r="AC112" s="234"/>
    </row>
    <row r="113" spans="1:29" s="127" customFormat="1" ht="15" hidden="1" customHeight="1" outlineLevel="1">
      <c r="A113" s="476"/>
      <c r="B113" s="478"/>
      <c r="C113" s="432"/>
      <c r="D113" s="432"/>
      <c r="E113" s="432"/>
      <c r="F113" s="433"/>
      <c r="G113" s="431"/>
      <c r="H113" s="432"/>
      <c r="I113" s="432"/>
      <c r="J113" s="432"/>
      <c r="K113" s="433"/>
      <c r="L113" s="439"/>
      <c r="M113" s="440"/>
      <c r="N113" s="442"/>
      <c r="O113" s="495"/>
      <c r="P113" s="495"/>
      <c r="Q113" s="447" t="str">
        <f>IFERROR(VLOOKUP(U113,リスト!$AW$1:$AY$44,2,0),"")</f>
        <v/>
      </c>
      <c r="R113" s="448"/>
      <c r="S113" s="447" t="str">
        <f>IFERROR(VLOOKUP(U113,リスト!$AW$1:$AY$44,3,0),"")</f>
        <v/>
      </c>
      <c r="T113" s="448"/>
      <c r="U113" s="33"/>
      <c r="V113" s="467"/>
      <c r="W113" s="468"/>
      <c r="X113" s="468"/>
      <c r="Y113" s="468"/>
      <c r="Z113" s="469"/>
      <c r="AA113" s="233"/>
      <c r="AB113" s="234"/>
      <c r="AC113" s="234"/>
    </row>
    <row r="114" spans="1:29" s="127" customFormat="1" ht="15" hidden="1" customHeight="1" outlineLevel="1">
      <c r="A114" s="476"/>
      <c r="B114" s="478"/>
      <c r="C114" s="432"/>
      <c r="D114" s="432"/>
      <c r="E114" s="432"/>
      <c r="F114" s="433"/>
      <c r="G114" s="431"/>
      <c r="H114" s="432"/>
      <c r="I114" s="432"/>
      <c r="J114" s="432"/>
      <c r="K114" s="433"/>
      <c r="L114" s="183"/>
      <c r="M114" s="184" t="s">
        <v>312</v>
      </c>
      <c r="N114" s="442"/>
      <c r="O114" s="496"/>
      <c r="P114" s="496"/>
      <c r="Q114" s="449" t="str">
        <f>IFERROR(VLOOKUP(U114,リスト!$AW$1:$AY$44,2,0),"")</f>
        <v/>
      </c>
      <c r="R114" s="499"/>
      <c r="S114" s="449" t="str">
        <f>IFERROR(VLOOKUP(U114,リスト!$AW$1:$AY$44,3,0),"")</f>
        <v/>
      </c>
      <c r="T114" s="499"/>
      <c r="U114" s="34"/>
      <c r="V114" s="470"/>
      <c r="W114" s="471"/>
      <c r="X114" s="471"/>
      <c r="Y114" s="471"/>
      <c r="Z114" s="472"/>
      <c r="AA114" s="233"/>
      <c r="AB114" s="234"/>
      <c r="AC114" s="234"/>
    </row>
    <row r="115" spans="1:29" s="127" customFormat="1" ht="15" hidden="1" customHeight="1" outlineLevel="1">
      <c r="A115" s="475">
        <v>15</v>
      </c>
      <c r="B115" s="477"/>
      <c r="C115" s="429"/>
      <c r="D115" s="429"/>
      <c r="E115" s="429"/>
      <c r="F115" s="430"/>
      <c r="G115" s="428"/>
      <c r="H115" s="429"/>
      <c r="I115" s="429"/>
      <c r="J115" s="429"/>
      <c r="K115" s="430"/>
      <c r="L115" s="437"/>
      <c r="M115" s="438"/>
      <c r="N115" s="441"/>
      <c r="O115" s="494"/>
      <c r="P115" s="494"/>
      <c r="Q115" s="497" t="str">
        <f>IFERROR(VLOOKUP(U115,リスト!$AW$1:$AY$44,2,0),"")</f>
        <v/>
      </c>
      <c r="R115" s="498"/>
      <c r="S115" s="497" t="str">
        <f>IFERROR(VLOOKUP(U115,リスト!$AW$1:$AY$44,3,0),"")</f>
        <v/>
      </c>
      <c r="T115" s="498"/>
      <c r="U115" s="32"/>
      <c r="V115" s="464"/>
      <c r="W115" s="465"/>
      <c r="X115" s="465"/>
      <c r="Y115" s="465"/>
      <c r="Z115" s="466"/>
      <c r="AA115" s="231"/>
      <c r="AB115" s="232"/>
      <c r="AC115" s="232"/>
    </row>
    <row r="116" spans="1:29" s="127" customFormat="1" ht="15" hidden="1" customHeight="1" outlineLevel="1">
      <c r="A116" s="476"/>
      <c r="B116" s="478"/>
      <c r="C116" s="432"/>
      <c r="D116" s="432"/>
      <c r="E116" s="432"/>
      <c r="F116" s="433"/>
      <c r="G116" s="431"/>
      <c r="H116" s="432"/>
      <c r="I116" s="432"/>
      <c r="J116" s="432"/>
      <c r="K116" s="433"/>
      <c r="L116" s="439"/>
      <c r="M116" s="440"/>
      <c r="N116" s="442"/>
      <c r="O116" s="495"/>
      <c r="P116" s="495"/>
      <c r="Q116" s="447" t="str">
        <f>IFERROR(VLOOKUP(U116,リスト!$AW$1:$AY$44,2,0),"")</f>
        <v/>
      </c>
      <c r="R116" s="448"/>
      <c r="S116" s="447" t="str">
        <f>IFERROR(VLOOKUP(U116,リスト!$AW$1:$AY$44,3,0),"")</f>
        <v/>
      </c>
      <c r="T116" s="448"/>
      <c r="U116" s="33"/>
      <c r="V116" s="467"/>
      <c r="W116" s="468"/>
      <c r="X116" s="468"/>
      <c r="Y116" s="468"/>
      <c r="Z116" s="469"/>
      <c r="AA116" s="233"/>
      <c r="AB116" s="234"/>
      <c r="AC116" s="234"/>
    </row>
    <row r="117" spans="1:29" s="127" customFormat="1" ht="14.25" hidden="1" customHeight="1" outlineLevel="1">
      <c r="A117" s="476"/>
      <c r="B117" s="478"/>
      <c r="C117" s="432"/>
      <c r="D117" s="432"/>
      <c r="E117" s="432"/>
      <c r="F117" s="433"/>
      <c r="G117" s="431"/>
      <c r="H117" s="432"/>
      <c r="I117" s="432"/>
      <c r="J117" s="432"/>
      <c r="K117" s="433"/>
      <c r="L117" s="439"/>
      <c r="M117" s="440"/>
      <c r="N117" s="442"/>
      <c r="O117" s="495"/>
      <c r="P117" s="495"/>
      <c r="Q117" s="447" t="str">
        <f>IFERROR(VLOOKUP(U117,リスト!$AW$1:$AY$44,2,0),"")</f>
        <v/>
      </c>
      <c r="R117" s="448"/>
      <c r="S117" s="447" t="str">
        <f>IFERROR(VLOOKUP(U117,リスト!$AW$1:$AY$44,3,0),"")</f>
        <v/>
      </c>
      <c r="T117" s="448"/>
      <c r="U117" s="33"/>
      <c r="V117" s="467"/>
      <c r="W117" s="468"/>
      <c r="X117" s="468"/>
      <c r="Y117" s="468"/>
      <c r="Z117" s="469"/>
      <c r="AA117" s="233"/>
      <c r="AB117" s="234"/>
      <c r="AC117" s="234"/>
    </row>
    <row r="118" spans="1:29" s="127" customFormat="1" ht="15" hidden="1" customHeight="1" outlineLevel="1">
      <c r="A118" s="476"/>
      <c r="B118" s="478"/>
      <c r="C118" s="432"/>
      <c r="D118" s="432"/>
      <c r="E118" s="432"/>
      <c r="F118" s="433"/>
      <c r="G118" s="431"/>
      <c r="H118" s="432"/>
      <c r="I118" s="432"/>
      <c r="J118" s="432"/>
      <c r="K118" s="433"/>
      <c r="L118" s="439"/>
      <c r="M118" s="440"/>
      <c r="N118" s="442"/>
      <c r="O118" s="495"/>
      <c r="P118" s="495"/>
      <c r="Q118" s="447" t="str">
        <f>IFERROR(VLOOKUP(U118,リスト!$AW$1:$AY$44,2,0),"")</f>
        <v/>
      </c>
      <c r="R118" s="448"/>
      <c r="S118" s="447" t="str">
        <f>IFERROR(VLOOKUP(U118,リスト!$AW$1:$AY$44,3,0),"")</f>
        <v/>
      </c>
      <c r="T118" s="448"/>
      <c r="U118" s="33"/>
      <c r="V118" s="467"/>
      <c r="W118" s="468"/>
      <c r="X118" s="468"/>
      <c r="Y118" s="468"/>
      <c r="Z118" s="469"/>
      <c r="AA118" s="233"/>
      <c r="AB118" s="234"/>
      <c r="AC118" s="234"/>
    </row>
    <row r="119" spans="1:29" s="127" customFormat="1" ht="15" hidden="1" customHeight="1" outlineLevel="1">
      <c r="A119" s="476"/>
      <c r="B119" s="478"/>
      <c r="C119" s="432"/>
      <c r="D119" s="432"/>
      <c r="E119" s="432"/>
      <c r="F119" s="433"/>
      <c r="G119" s="431"/>
      <c r="H119" s="432"/>
      <c r="I119" s="432"/>
      <c r="J119" s="432"/>
      <c r="K119" s="433"/>
      <c r="L119" s="439"/>
      <c r="M119" s="440"/>
      <c r="N119" s="442"/>
      <c r="O119" s="495"/>
      <c r="P119" s="495"/>
      <c r="Q119" s="447" t="str">
        <f>IFERROR(VLOOKUP(U119,リスト!$AW$1:$AY$44,2,0),"")</f>
        <v/>
      </c>
      <c r="R119" s="448"/>
      <c r="S119" s="447" t="str">
        <f>IFERROR(VLOOKUP(U119,リスト!$AW$1:$AY$44,3,0),"")</f>
        <v/>
      </c>
      <c r="T119" s="448"/>
      <c r="U119" s="33"/>
      <c r="V119" s="467"/>
      <c r="W119" s="468"/>
      <c r="X119" s="468"/>
      <c r="Y119" s="468"/>
      <c r="Z119" s="469"/>
      <c r="AA119" s="233"/>
      <c r="AB119" s="234"/>
      <c r="AC119" s="234"/>
    </row>
    <row r="120" spans="1:29" s="127" customFormat="1" ht="15" hidden="1" customHeight="1" outlineLevel="1">
      <c r="A120" s="476"/>
      <c r="B120" s="478"/>
      <c r="C120" s="432"/>
      <c r="D120" s="432"/>
      <c r="E120" s="432"/>
      <c r="F120" s="433"/>
      <c r="G120" s="431"/>
      <c r="H120" s="432"/>
      <c r="I120" s="432"/>
      <c r="J120" s="432"/>
      <c r="K120" s="433"/>
      <c r="L120" s="183"/>
      <c r="M120" s="184" t="s">
        <v>312</v>
      </c>
      <c r="N120" s="442"/>
      <c r="O120" s="495"/>
      <c r="P120" s="495"/>
      <c r="Q120" s="447" t="str">
        <f>IFERROR(VLOOKUP(U120,リスト!$AW$1:$AY$44,2,0),"")</f>
        <v/>
      </c>
      <c r="R120" s="448"/>
      <c r="S120" s="447" t="str">
        <f>IFERROR(VLOOKUP(U120,リスト!$AW$1:$AY$44,3,0),"")</f>
        <v/>
      </c>
      <c r="T120" s="448"/>
      <c r="U120" s="33"/>
      <c r="V120" s="467"/>
      <c r="W120" s="468"/>
      <c r="X120" s="468"/>
      <c r="Y120" s="468"/>
      <c r="Z120" s="469"/>
      <c r="AA120" s="233"/>
      <c r="AB120" s="234"/>
      <c r="AC120" s="234"/>
    </row>
    <row r="121" spans="1:29" ht="19.5" customHeight="1" collapsed="1">
      <c r="A121" s="484" t="s">
        <v>345</v>
      </c>
      <c r="B121" s="484"/>
      <c r="C121" s="484"/>
      <c r="D121" s="484"/>
      <c r="E121" s="484"/>
      <c r="F121" s="484"/>
      <c r="G121" s="484"/>
      <c r="H121" s="484"/>
      <c r="I121" s="484"/>
      <c r="J121" s="484"/>
      <c r="K121" s="485"/>
      <c r="L121" s="488">
        <f>SUM(L31:M120)</f>
        <v>0</v>
      </c>
      <c r="M121" s="489"/>
      <c r="N121" s="235" t="str">
        <f>IF(ロール対応表ｰ2005!$T$57=0,"","「ロール対応表」シートと一致していないスキル項目があります")</f>
        <v/>
      </c>
      <c r="O121" s="236"/>
      <c r="P121" s="236"/>
      <c r="Q121" s="236"/>
      <c r="R121" s="236"/>
      <c r="S121" s="236"/>
      <c r="T121" s="236"/>
      <c r="U121" s="236"/>
      <c r="V121" s="236"/>
      <c r="W121" s="236"/>
      <c r="X121" s="236"/>
      <c r="Y121" s="236"/>
      <c r="Z121" s="236"/>
      <c r="AA121" s="236"/>
      <c r="AB121" s="236"/>
      <c r="AC121" s="237"/>
    </row>
    <row r="122" spans="1:29" ht="10.5" customHeight="1">
      <c r="A122" s="486"/>
      <c r="B122" s="486"/>
      <c r="C122" s="486"/>
      <c r="D122" s="486"/>
      <c r="E122" s="486"/>
      <c r="F122" s="486"/>
      <c r="G122" s="486"/>
      <c r="H122" s="486"/>
      <c r="I122" s="486"/>
      <c r="J122" s="486"/>
      <c r="K122" s="487"/>
      <c r="L122" s="490" t="s">
        <v>312</v>
      </c>
      <c r="M122" s="491"/>
      <c r="N122" s="238"/>
      <c r="O122" s="239"/>
      <c r="P122" s="239"/>
      <c r="Q122" s="239"/>
      <c r="R122" s="239"/>
      <c r="S122" s="239"/>
      <c r="T122" s="239"/>
      <c r="U122" s="239"/>
      <c r="V122" s="239"/>
      <c r="W122" s="239"/>
      <c r="X122" s="239"/>
      <c r="Y122" s="239"/>
      <c r="Z122" s="239"/>
      <c r="AA122" s="239"/>
      <c r="AB122" s="239"/>
      <c r="AC122" s="240"/>
    </row>
    <row r="123" spans="1:29" ht="15" customHeight="1">
      <c r="A123" s="427" t="s">
        <v>612</v>
      </c>
      <c r="B123" s="427"/>
      <c r="C123" s="427"/>
      <c r="D123" s="427"/>
      <c r="E123" s="427"/>
      <c r="F123" s="427"/>
      <c r="G123" s="427"/>
      <c r="H123" s="427"/>
      <c r="I123" s="427"/>
      <c r="J123" s="427"/>
      <c r="K123" s="427"/>
      <c r="L123" s="427"/>
      <c r="M123" s="427"/>
      <c r="N123" s="288"/>
      <c r="O123" s="288"/>
      <c r="P123" s="288"/>
      <c r="Q123" s="288"/>
      <c r="R123" s="288"/>
      <c r="S123" s="288"/>
      <c r="T123" s="288"/>
      <c r="U123" s="288"/>
      <c r="V123" s="288"/>
      <c r="W123" s="288"/>
      <c r="X123" s="288"/>
      <c r="Y123" s="288"/>
      <c r="Z123" s="288"/>
    </row>
    <row r="124" spans="1:29" ht="1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spans="1:29" ht="1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spans="1:29" ht="1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spans="1:29" ht="9" customHeight="1">
      <c r="A127" s="212"/>
      <c r="B127" s="212"/>
      <c r="C127" s="212"/>
      <c r="D127" s="212"/>
      <c r="E127" s="49"/>
      <c r="F127" s="49"/>
      <c r="G127" s="49"/>
      <c r="H127" s="49"/>
      <c r="I127" s="49"/>
      <c r="J127" s="49"/>
      <c r="K127" s="49"/>
      <c r="L127" s="49"/>
      <c r="M127" s="49"/>
      <c r="N127" s="49"/>
      <c r="O127" s="49"/>
      <c r="P127" s="49"/>
      <c r="Q127" s="49"/>
      <c r="R127" s="49"/>
    </row>
    <row r="128" spans="1:29" ht="23.25" customHeight="1">
      <c r="A128" s="205" t="s">
        <v>623</v>
      </c>
      <c r="B128" s="212"/>
      <c r="C128" s="212"/>
      <c r="D128" s="212"/>
      <c r="E128" s="212"/>
      <c r="F128" s="212"/>
      <c r="G128" s="212"/>
      <c r="H128" s="212"/>
      <c r="I128" s="212"/>
      <c r="J128" s="212"/>
      <c r="K128" s="212"/>
      <c r="L128" s="212"/>
      <c r="M128" s="212"/>
      <c r="N128" s="212"/>
      <c r="O128" s="212"/>
      <c r="P128" s="212"/>
      <c r="Q128" s="212"/>
      <c r="R128" s="212"/>
    </row>
    <row r="129" spans="1:26" ht="15" customHeight="1">
      <c r="A129" s="453" t="s">
        <v>611</v>
      </c>
      <c r="B129" s="453"/>
      <c r="C129" s="453"/>
      <c r="D129" s="453"/>
      <c r="E129" s="454"/>
      <c r="F129" s="570" t="s">
        <v>346</v>
      </c>
      <c r="G129" s="570"/>
      <c r="H129" s="570"/>
      <c r="I129" s="570"/>
      <c r="J129" s="570"/>
      <c r="K129" s="570"/>
      <c r="L129" s="570"/>
      <c r="M129" s="570"/>
      <c r="N129" s="570"/>
      <c r="O129" s="570"/>
      <c r="P129" s="570"/>
      <c r="Q129" s="570"/>
      <c r="R129" s="570"/>
    </row>
    <row r="130" spans="1:26" ht="50.1" customHeight="1">
      <c r="A130" s="421"/>
      <c r="B130" s="421"/>
      <c r="C130" s="421"/>
      <c r="D130" s="421"/>
      <c r="E130" s="454"/>
      <c r="F130" s="571"/>
      <c r="G130" s="571"/>
      <c r="H130" s="571"/>
      <c r="I130" s="571"/>
      <c r="J130" s="571"/>
      <c r="K130" s="571"/>
      <c r="L130" s="571"/>
      <c r="M130" s="571"/>
      <c r="N130" s="571"/>
      <c r="O130" s="571"/>
      <c r="P130" s="571"/>
      <c r="Q130" s="571"/>
      <c r="R130" s="571"/>
    </row>
    <row r="131" spans="1:26" ht="16.5" customHeight="1">
      <c r="A131" s="205" t="s">
        <v>610</v>
      </c>
      <c r="B131" s="212"/>
      <c r="C131" s="212"/>
      <c r="D131" s="212"/>
      <c r="E131" s="212"/>
      <c r="F131" s="212"/>
      <c r="G131" s="212"/>
      <c r="H131" s="212"/>
      <c r="I131" s="212"/>
      <c r="J131" s="212"/>
      <c r="K131" s="212"/>
      <c r="L131" s="212"/>
      <c r="M131" s="212"/>
      <c r="N131" s="212"/>
      <c r="O131" s="212"/>
      <c r="P131" s="212"/>
      <c r="Q131" s="212"/>
      <c r="R131" s="212"/>
    </row>
    <row r="132" spans="1:26" ht="3.75" customHeight="1">
      <c r="A132" s="46"/>
    </row>
    <row r="133" spans="1:26" ht="74.25" customHeight="1">
      <c r="A133" s="400" t="s">
        <v>347</v>
      </c>
      <c r="B133" s="400"/>
      <c r="C133" s="400"/>
      <c r="D133" s="401"/>
      <c r="E133" s="423"/>
      <c r="F133" s="424"/>
      <c r="G133" s="424"/>
      <c r="H133" s="424"/>
      <c r="I133" s="424"/>
      <c r="J133" s="424"/>
      <c r="K133" s="424"/>
      <c r="L133" s="424"/>
      <c r="M133" s="424"/>
      <c r="N133" s="424"/>
      <c r="O133" s="424"/>
      <c r="P133" s="424"/>
      <c r="Q133" s="424"/>
      <c r="R133" s="425"/>
      <c r="S133" s="49"/>
      <c r="T133" s="49"/>
      <c r="U133" s="49"/>
      <c r="V133" s="49"/>
      <c r="W133" s="50"/>
      <c r="X133" s="49"/>
    </row>
    <row r="134" spans="1:26" ht="74.25" customHeight="1">
      <c r="A134" s="400" t="s">
        <v>348</v>
      </c>
      <c r="B134" s="400"/>
      <c r="C134" s="400"/>
      <c r="D134" s="401"/>
      <c r="E134" s="426"/>
      <c r="F134" s="426"/>
      <c r="G134" s="426"/>
      <c r="H134" s="426"/>
      <c r="I134" s="426"/>
      <c r="J134" s="426"/>
      <c r="K134" s="426"/>
      <c r="L134" s="426"/>
      <c r="M134" s="426"/>
      <c r="N134" s="426"/>
      <c r="O134" s="426"/>
      <c r="P134" s="426"/>
      <c r="Q134" s="426"/>
      <c r="R134" s="426"/>
      <c r="S134" s="49"/>
      <c r="T134" s="49"/>
      <c r="U134" s="49"/>
      <c r="V134" s="49"/>
      <c r="W134" s="50"/>
      <c r="X134" s="49"/>
      <c r="Y134" s="49"/>
    </row>
    <row r="135" spans="1:26" ht="36" customHeight="1">
      <c r="A135" s="572" t="s">
        <v>601</v>
      </c>
      <c r="B135" s="572"/>
      <c r="C135" s="572"/>
      <c r="D135" s="572"/>
      <c r="E135" s="573"/>
      <c r="F135" s="573"/>
      <c r="G135" s="573"/>
      <c r="H135" s="573"/>
      <c r="I135" s="573"/>
      <c r="J135" s="573"/>
      <c r="K135" s="573"/>
      <c r="L135" s="573"/>
      <c r="M135" s="573"/>
      <c r="N135" s="573"/>
      <c r="O135" s="573"/>
      <c r="P135" s="573"/>
      <c r="Q135" s="573"/>
      <c r="R135" s="573"/>
      <c r="S135" s="1"/>
      <c r="X135" s="1"/>
    </row>
    <row r="136" spans="1:26" ht="35.1" customHeight="1">
      <c r="A136" s="406" t="s">
        <v>615</v>
      </c>
      <c r="B136" s="407"/>
      <c r="C136" s="407"/>
      <c r="D136" s="408"/>
      <c r="E136" s="402" t="s">
        <v>349</v>
      </c>
      <c r="F136" s="574"/>
      <c r="G136" s="404"/>
      <c r="H136" s="405"/>
      <c r="I136" s="402" t="s">
        <v>350</v>
      </c>
      <c r="J136" s="403"/>
      <c r="K136" s="404"/>
      <c r="L136" s="575"/>
      <c r="M136" s="575"/>
      <c r="N136" s="405"/>
      <c r="O136" s="402" t="s">
        <v>351</v>
      </c>
      <c r="P136" s="403"/>
      <c r="Q136" s="404"/>
      <c r="R136" s="405"/>
      <c r="S136" s="49"/>
      <c r="T136" s="49"/>
      <c r="U136" s="49"/>
      <c r="V136" s="49"/>
      <c r="W136" s="50"/>
      <c r="X136" s="49"/>
    </row>
    <row r="137" spans="1:26" ht="15" customHeight="1">
      <c r="A137" s="409"/>
      <c r="B137" s="276"/>
      <c r="C137" s="276"/>
      <c r="D137" s="277"/>
      <c r="E137" s="393" t="s">
        <v>352</v>
      </c>
      <c r="F137" s="394"/>
      <c r="G137" s="394"/>
      <c r="H137" s="394"/>
      <c r="I137" s="394"/>
      <c r="J137" s="394"/>
      <c r="K137" s="394"/>
      <c r="L137" s="394"/>
      <c r="M137" s="394"/>
      <c r="N137" s="394"/>
      <c r="O137" s="394"/>
      <c r="P137" s="394"/>
      <c r="Q137" s="394"/>
      <c r="R137" s="395"/>
      <c r="S137" s="49"/>
      <c r="T137" s="49"/>
      <c r="U137" s="49"/>
      <c r="V137" s="49"/>
      <c r="W137" s="50"/>
      <c r="X137" s="49"/>
    </row>
    <row r="138" spans="1:26" ht="50.1" customHeight="1">
      <c r="A138" s="410"/>
      <c r="B138" s="411"/>
      <c r="C138" s="411"/>
      <c r="D138" s="412"/>
      <c r="E138" s="396"/>
      <c r="F138" s="397"/>
      <c r="G138" s="397"/>
      <c r="H138" s="397"/>
      <c r="I138" s="397"/>
      <c r="J138" s="397"/>
      <c r="K138" s="397"/>
      <c r="L138" s="397"/>
      <c r="M138" s="397"/>
      <c r="N138" s="397"/>
      <c r="O138" s="397"/>
      <c r="P138" s="397"/>
      <c r="Q138" s="397"/>
      <c r="R138" s="398"/>
      <c r="S138" s="49"/>
      <c r="T138" s="49"/>
      <c r="U138" s="49"/>
      <c r="V138" s="49"/>
      <c r="W138" s="50"/>
      <c r="X138" s="49"/>
    </row>
    <row r="139" spans="1:26" ht="35.1" customHeight="1">
      <c r="A139" s="406" t="s">
        <v>616</v>
      </c>
      <c r="B139" s="407"/>
      <c r="C139" s="407"/>
      <c r="D139" s="408"/>
      <c r="E139" s="413" t="s">
        <v>349</v>
      </c>
      <c r="F139" s="414"/>
      <c r="G139" s="391"/>
      <c r="H139" s="392"/>
      <c r="I139" s="413" t="s">
        <v>350</v>
      </c>
      <c r="J139" s="415"/>
      <c r="K139" s="391"/>
      <c r="L139" s="416"/>
      <c r="M139" s="416"/>
      <c r="N139" s="392"/>
      <c r="O139" s="413" t="s">
        <v>351</v>
      </c>
      <c r="P139" s="415"/>
      <c r="Q139" s="391"/>
      <c r="R139" s="392"/>
      <c r="S139" s="49"/>
      <c r="T139" s="49"/>
      <c r="U139" s="49"/>
      <c r="V139" s="49"/>
      <c r="W139" s="50"/>
      <c r="X139" s="49"/>
      <c r="Y139" s="49"/>
      <c r="Z139" s="49"/>
    </row>
    <row r="140" spans="1:26" ht="15" customHeight="1">
      <c r="A140" s="409"/>
      <c r="B140" s="276"/>
      <c r="C140" s="276"/>
      <c r="D140" s="277"/>
      <c r="E140" s="393" t="s">
        <v>352</v>
      </c>
      <c r="F140" s="394"/>
      <c r="G140" s="394"/>
      <c r="H140" s="394"/>
      <c r="I140" s="394"/>
      <c r="J140" s="394"/>
      <c r="K140" s="394"/>
      <c r="L140" s="394"/>
      <c r="M140" s="394"/>
      <c r="N140" s="394"/>
      <c r="O140" s="394"/>
      <c r="P140" s="394"/>
      <c r="Q140" s="394"/>
      <c r="R140" s="395"/>
      <c r="S140" s="49"/>
      <c r="T140" s="49"/>
      <c r="U140" s="49"/>
      <c r="V140" s="49"/>
      <c r="W140" s="50"/>
      <c r="X140" s="49"/>
      <c r="Y140" s="49"/>
      <c r="Z140" s="49"/>
    </row>
    <row r="141" spans="1:26" ht="50.1" customHeight="1">
      <c r="A141" s="410"/>
      <c r="B141" s="411"/>
      <c r="C141" s="411"/>
      <c r="D141" s="412"/>
      <c r="E141" s="396"/>
      <c r="F141" s="397"/>
      <c r="G141" s="397"/>
      <c r="H141" s="397"/>
      <c r="I141" s="397"/>
      <c r="J141" s="397"/>
      <c r="K141" s="397"/>
      <c r="L141" s="397"/>
      <c r="M141" s="397"/>
      <c r="N141" s="397"/>
      <c r="O141" s="397"/>
      <c r="P141" s="397"/>
      <c r="Q141" s="397"/>
      <c r="R141" s="398"/>
      <c r="S141" s="49"/>
      <c r="T141" s="49"/>
      <c r="U141" s="49"/>
      <c r="V141" s="49"/>
      <c r="W141" s="50"/>
      <c r="X141" s="49"/>
      <c r="Y141" s="49"/>
      <c r="Z141" s="49"/>
    </row>
    <row r="142" spans="1:26" ht="64.5" customHeight="1">
      <c r="A142" s="399" t="s">
        <v>617</v>
      </c>
      <c r="B142" s="399"/>
      <c r="C142" s="400"/>
      <c r="D142" s="401"/>
      <c r="E142" s="382"/>
      <c r="F142" s="382"/>
      <c r="G142" s="382"/>
      <c r="H142" s="382"/>
      <c r="I142" s="382"/>
      <c r="J142" s="382"/>
      <c r="K142" s="382"/>
      <c r="L142" s="382"/>
      <c r="M142" s="382"/>
      <c r="N142" s="382"/>
      <c r="O142" s="382"/>
      <c r="P142" s="382"/>
      <c r="Q142" s="382"/>
      <c r="R142" s="382"/>
      <c r="S142" s="1"/>
      <c r="T142" s="49"/>
      <c r="U142" s="49"/>
      <c r="V142" s="49"/>
      <c r="W142" s="50"/>
      <c r="X142" s="49"/>
    </row>
    <row r="143" spans="1:26" ht="64.5" customHeight="1">
      <c r="A143" s="379" t="s">
        <v>618</v>
      </c>
      <c r="B143" s="379"/>
      <c r="C143" s="380"/>
      <c r="D143" s="381"/>
      <c r="E143" s="382"/>
      <c r="F143" s="382"/>
      <c r="G143" s="382"/>
      <c r="H143" s="382"/>
      <c r="I143" s="382"/>
      <c r="J143" s="382"/>
      <c r="K143" s="382"/>
      <c r="L143" s="382"/>
      <c r="M143" s="382"/>
      <c r="N143" s="382"/>
      <c r="O143" s="382"/>
      <c r="P143" s="382"/>
      <c r="Q143" s="382"/>
      <c r="R143" s="382"/>
      <c r="S143" s="1"/>
      <c r="T143" s="49"/>
      <c r="U143" s="49"/>
      <c r="V143" s="49"/>
      <c r="W143" s="50"/>
      <c r="X143" s="49"/>
    </row>
    <row r="144" spans="1:26" ht="22.5" customHeight="1">
      <c r="A144" s="383" t="s">
        <v>619</v>
      </c>
      <c r="B144" s="384"/>
      <c r="C144" s="387" t="s">
        <v>353</v>
      </c>
      <c r="D144" s="388"/>
      <c r="E144" s="382"/>
      <c r="F144" s="382"/>
      <c r="G144" s="382"/>
      <c r="H144" s="382"/>
      <c r="I144" s="382"/>
      <c r="J144" s="382"/>
      <c r="K144" s="382"/>
      <c r="L144" s="382"/>
      <c r="M144" s="382"/>
      <c r="N144" s="382"/>
      <c r="O144" s="382"/>
      <c r="P144" s="382"/>
      <c r="Q144" s="382"/>
      <c r="R144" s="382"/>
      <c r="S144" s="1"/>
      <c r="T144" s="49"/>
      <c r="U144" s="49"/>
      <c r="V144" s="49"/>
      <c r="W144" s="50"/>
      <c r="X144" s="49"/>
    </row>
    <row r="145" spans="1:26" ht="64.5" customHeight="1">
      <c r="A145" s="385"/>
      <c r="B145" s="386"/>
      <c r="C145" s="389" t="s">
        <v>354</v>
      </c>
      <c r="D145" s="390"/>
      <c r="E145" s="382"/>
      <c r="F145" s="382"/>
      <c r="G145" s="382"/>
      <c r="H145" s="382"/>
      <c r="I145" s="382"/>
      <c r="J145" s="382"/>
      <c r="K145" s="382"/>
      <c r="L145" s="382"/>
      <c r="M145" s="382"/>
      <c r="N145" s="382"/>
      <c r="O145" s="382"/>
      <c r="P145" s="382"/>
      <c r="Q145" s="382"/>
      <c r="R145" s="382"/>
      <c r="S145" s="1"/>
      <c r="T145" s="49"/>
      <c r="U145" s="49"/>
      <c r="V145" s="49"/>
      <c r="W145" s="50"/>
      <c r="X145" s="49"/>
    </row>
    <row r="146" spans="1:26" ht="12" customHeight="1">
      <c r="A146" s="54"/>
      <c r="B146" s="54"/>
      <c r="C146" s="212"/>
      <c r="D146" s="212"/>
      <c r="E146" s="49"/>
      <c r="F146" s="49"/>
      <c r="G146" s="49"/>
      <c r="H146" s="49"/>
      <c r="I146" s="49"/>
      <c r="J146" s="49"/>
      <c r="K146" s="50"/>
      <c r="L146" s="49"/>
      <c r="M146" s="49"/>
      <c r="N146" s="49"/>
      <c r="O146" s="49"/>
      <c r="P146" s="49"/>
      <c r="Q146" s="49"/>
      <c r="R146" s="50"/>
      <c r="S146" s="49"/>
      <c r="X146" s="1"/>
      <c r="Y146" s="49"/>
      <c r="Z146" s="49"/>
    </row>
    <row r="147" spans="1:26" ht="21" customHeight="1">
      <c r="A147" s="205" t="s">
        <v>620</v>
      </c>
      <c r="B147" s="212"/>
      <c r="C147" s="212"/>
      <c r="D147" s="212"/>
      <c r="E147" s="40"/>
      <c r="F147" s="40"/>
      <c r="G147" s="48"/>
      <c r="H147" s="48"/>
      <c r="I147" s="48"/>
      <c r="J147" s="48"/>
      <c r="K147" s="48"/>
      <c r="L147" s="48"/>
      <c r="M147" s="48"/>
      <c r="N147" s="48"/>
      <c r="O147" s="48"/>
      <c r="P147" s="48"/>
      <c r="Q147" s="48"/>
      <c r="R147" s="48"/>
    </row>
    <row r="148" spans="1:26" ht="3.75" customHeight="1">
      <c r="A148" s="46"/>
    </row>
    <row r="149" spans="1:26" ht="18.75" customHeight="1">
      <c r="A149" s="353" t="s">
        <v>355</v>
      </c>
      <c r="B149" s="355" t="s">
        <v>356</v>
      </c>
      <c r="C149" s="356"/>
      <c r="D149" s="357"/>
      <c r="E149" s="370" t="s">
        <v>357</v>
      </c>
      <c r="F149" s="356"/>
      <c r="G149" s="356"/>
      <c r="H149" s="356"/>
      <c r="I149" s="356"/>
      <c r="J149" s="357"/>
      <c r="K149" s="370" t="s">
        <v>358</v>
      </c>
      <c r="L149" s="356"/>
      <c r="M149" s="356"/>
      <c r="N149" s="356"/>
      <c r="O149" s="356"/>
      <c r="P149" s="356"/>
      <c r="Q149" s="356"/>
      <c r="R149" s="372"/>
      <c r="S149" s="580" t="s">
        <v>621</v>
      </c>
      <c r="T149" s="581"/>
    </row>
    <row r="150" spans="1:26" ht="18.75" customHeight="1">
      <c r="A150" s="354"/>
      <c r="B150" s="358"/>
      <c r="C150" s="359"/>
      <c r="D150" s="360"/>
      <c r="E150" s="371"/>
      <c r="F150" s="359"/>
      <c r="G150" s="359"/>
      <c r="H150" s="359"/>
      <c r="I150" s="359"/>
      <c r="J150" s="360"/>
      <c r="K150" s="371"/>
      <c r="L150" s="359"/>
      <c r="M150" s="359"/>
      <c r="N150" s="359"/>
      <c r="O150" s="359"/>
      <c r="P150" s="359"/>
      <c r="Q150" s="359"/>
      <c r="R150" s="373"/>
      <c r="S150" s="371"/>
      <c r="T150" s="373"/>
    </row>
    <row r="151" spans="1:26" s="127" customFormat="1" ht="37.5" customHeight="1">
      <c r="A151" s="185">
        <v>1</v>
      </c>
      <c r="B151" s="374"/>
      <c r="C151" s="375"/>
      <c r="D151" s="376"/>
      <c r="E151" s="375"/>
      <c r="F151" s="375"/>
      <c r="G151" s="375"/>
      <c r="H151" s="375"/>
      <c r="I151" s="375"/>
      <c r="J151" s="376"/>
      <c r="K151" s="377"/>
      <c r="L151" s="375"/>
      <c r="M151" s="375"/>
      <c r="N151" s="375"/>
      <c r="O151" s="375"/>
      <c r="P151" s="375"/>
      <c r="Q151" s="375"/>
      <c r="R151" s="378"/>
      <c r="S151" s="582"/>
      <c r="T151" s="583"/>
    </row>
    <row r="152" spans="1:26" s="127" customFormat="1" ht="37.5" customHeight="1">
      <c r="A152" s="186">
        <v>2</v>
      </c>
      <c r="B152" s="348"/>
      <c r="C152" s="349"/>
      <c r="D152" s="350"/>
      <c r="E152" s="349"/>
      <c r="F152" s="349"/>
      <c r="G152" s="349"/>
      <c r="H152" s="349"/>
      <c r="I152" s="349"/>
      <c r="J152" s="350"/>
      <c r="K152" s="351"/>
      <c r="L152" s="349"/>
      <c r="M152" s="349"/>
      <c r="N152" s="349"/>
      <c r="O152" s="349"/>
      <c r="P152" s="349"/>
      <c r="Q152" s="349"/>
      <c r="R152" s="352"/>
      <c r="S152" s="578"/>
      <c r="T152" s="584"/>
    </row>
    <row r="153" spans="1:26" ht="18.75" customHeight="1">
      <c r="A153" s="353" t="s">
        <v>359</v>
      </c>
      <c r="B153" s="355" t="s">
        <v>356</v>
      </c>
      <c r="C153" s="356"/>
      <c r="D153" s="357"/>
      <c r="E153" s="370" t="s">
        <v>357</v>
      </c>
      <c r="F153" s="356"/>
      <c r="G153" s="356"/>
      <c r="H153" s="356"/>
      <c r="I153" s="356"/>
      <c r="J153" s="357"/>
      <c r="K153" s="370" t="s">
        <v>360</v>
      </c>
      <c r="L153" s="356"/>
      <c r="M153" s="356"/>
      <c r="N153" s="356"/>
      <c r="O153" s="356"/>
      <c r="P153" s="356"/>
      <c r="Q153" s="356"/>
      <c r="R153" s="372"/>
      <c r="S153" s="580" t="s">
        <v>621</v>
      </c>
      <c r="T153" s="585"/>
      <c r="U153" s="564" t="s">
        <v>622</v>
      </c>
    </row>
    <row r="154" spans="1:26" ht="18.75" customHeight="1">
      <c r="A154" s="354"/>
      <c r="B154" s="358"/>
      <c r="C154" s="359"/>
      <c r="D154" s="360"/>
      <c r="E154" s="371"/>
      <c r="F154" s="359"/>
      <c r="G154" s="359"/>
      <c r="H154" s="359"/>
      <c r="I154" s="359"/>
      <c r="J154" s="360"/>
      <c r="K154" s="371"/>
      <c r="L154" s="359"/>
      <c r="M154" s="359"/>
      <c r="N154" s="359"/>
      <c r="O154" s="359"/>
      <c r="P154" s="359"/>
      <c r="Q154" s="359"/>
      <c r="R154" s="373"/>
      <c r="S154" s="371"/>
      <c r="T154" s="360"/>
      <c r="U154" s="565"/>
    </row>
    <row r="155" spans="1:26" s="127" customFormat="1" ht="37.5" customHeight="1">
      <c r="A155" s="185">
        <v>11</v>
      </c>
      <c r="B155" s="374"/>
      <c r="C155" s="375"/>
      <c r="D155" s="376"/>
      <c r="E155" s="375"/>
      <c r="F155" s="375"/>
      <c r="G155" s="375"/>
      <c r="H155" s="375"/>
      <c r="I155" s="375"/>
      <c r="J155" s="376"/>
      <c r="K155" s="377"/>
      <c r="L155" s="375"/>
      <c r="M155" s="375"/>
      <c r="N155" s="375"/>
      <c r="O155" s="375"/>
      <c r="P155" s="375"/>
      <c r="Q155" s="375"/>
      <c r="R155" s="378"/>
      <c r="S155" s="566"/>
      <c r="T155" s="567"/>
      <c r="U155" s="222"/>
    </row>
    <row r="156" spans="1:26" s="127" customFormat="1" ht="37.5" customHeight="1">
      <c r="A156" s="185">
        <v>12</v>
      </c>
      <c r="B156" s="365"/>
      <c r="C156" s="366"/>
      <c r="D156" s="367"/>
      <c r="E156" s="366"/>
      <c r="F156" s="366"/>
      <c r="G156" s="366"/>
      <c r="H156" s="366"/>
      <c r="I156" s="366"/>
      <c r="J156" s="367"/>
      <c r="K156" s="368"/>
      <c r="L156" s="366"/>
      <c r="M156" s="366"/>
      <c r="N156" s="366"/>
      <c r="O156" s="366"/>
      <c r="P156" s="366"/>
      <c r="Q156" s="366"/>
      <c r="R156" s="369"/>
      <c r="S156" s="568"/>
      <c r="T156" s="569"/>
      <c r="U156" s="223"/>
    </row>
    <row r="157" spans="1:26" s="127" customFormat="1" ht="37.5" customHeight="1">
      <c r="A157" s="185">
        <v>13</v>
      </c>
      <c r="B157" s="365"/>
      <c r="C157" s="366"/>
      <c r="D157" s="367"/>
      <c r="E157" s="366"/>
      <c r="F157" s="366"/>
      <c r="G157" s="366"/>
      <c r="H157" s="366"/>
      <c r="I157" s="366"/>
      <c r="J157" s="367"/>
      <c r="K157" s="368"/>
      <c r="L157" s="366"/>
      <c r="M157" s="366"/>
      <c r="N157" s="366"/>
      <c r="O157" s="366"/>
      <c r="P157" s="366"/>
      <c r="Q157" s="366"/>
      <c r="R157" s="369"/>
      <c r="S157" s="568"/>
      <c r="T157" s="569"/>
      <c r="U157" s="223"/>
    </row>
    <row r="158" spans="1:26" s="127" customFormat="1" ht="37.5" customHeight="1">
      <c r="A158" s="185">
        <v>14</v>
      </c>
      <c r="B158" s="365"/>
      <c r="C158" s="366"/>
      <c r="D158" s="367"/>
      <c r="E158" s="366"/>
      <c r="F158" s="366"/>
      <c r="G158" s="366"/>
      <c r="H158" s="366"/>
      <c r="I158" s="366"/>
      <c r="J158" s="367"/>
      <c r="K158" s="368"/>
      <c r="L158" s="366"/>
      <c r="M158" s="366"/>
      <c r="N158" s="366"/>
      <c r="O158" s="366"/>
      <c r="P158" s="366"/>
      <c r="Q158" s="366"/>
      <c r="R158" s="369"/>
      <c r="S158" s="568"/>
      <c r="T158" s="569"/>
      <c r="U158" s="223"/>
    </row>
    <row r="159" spans="1:26" s="127" customFormat="1" ht="37.5" customHeight="1">
      <c r="A159" s="185">
        <v>15</v>
      </c>
      <c r="B159" s="365"/>
      <c r="C159" s="366"/>
      <c r="D159" s="367"/>
      <c r="E159" s="366"/>
      <c r="F159" s="366"/>
      <c r="G159" s="366"/>
      <c r="H159" s="366"/>
      <c r="I159" s="366"/>
      <c r="J159" s="367"/>
      <c r="K159" s="368"/>
      <c r="L159" s="366"/>
      <c r="M159" s="366"/>
      <c r="N159" s="366"/>
      <c r="O159" s="366"/>
      <c r="P159" s="366"/>
      <c r="Q159" s="366"/>
      <c r="R159" s="369"/>
      <c r="S159" s="568"/>
      <c r="T159" s="569"/>
      <c r="U159" s="223"/>
    </row>
    <row r="160" spans="1:26" s="127" customFormat="1" ht="37.5" customHeight="1">
      <c r="A160" s="185">
        <v>16</v>
      </c>
      <c r="B160" s="365"/>
      <c r="C160" s="366"/>
      <c r="D160" s="367"/>
      <c r="E160" s="366"/>
      <c r="F160" s="366"/>
      <c r="G160" s="366"/>
      <c r="H160" s="366"/>
      <c r="I160" s="366"/>
      <c r="J160" s="367"/>
      <c r="K160" s="368"/>
      <c r="L160" s="366"/>
      <c r="M160" s="366"/>
      <c r="N160" s="366"/>
      <c r="O160" s="366"/>
      <c r="P160" s="366"/>
      <c r="Q160" s="366"/>
      <c r="R160" s="369"/>
      <c r="S160" s="568"/>
      <c r="T160" s="569"/>
      <c r="U160" s="223"/>
    </row>
    <row r="161" spans="1:102" s="127" customFormat="1" ht="37.5" customHeight="1">
      <c r="A161" s="185">
        <v>17</v>
      </c>
      <c r="B161" s="365"/>
      <c r="C161" s="366"/>
      <c r="D161" s="367"/>
      <c r="E161" s="366"/>
      <c r="F161" s="366"/>
      <c r="G161" s="366"/>
      <c r="H161" s="366"/>
      <c r="I161" s="366"/>
      <c r="J161" s="367"/>
      <c r="K161" s="368"/>
      <c r="L161" s="366"/>
      <c r="M161" s="366"/>
      <c r="N161" s="366"/>
      <c r="O161" s="366"/>
      <c r="P161" s="366"/>
      <c r="Q161" s="366"/>
      <c r="R161" s="369"/>
      <c r="S161" s="576"/>
      <c r="T161" s="577"/>
      <c r="U161" s="223"/>
    </row>
    <row r="162" spans="1:102" s="127" customFormat="1" ht="37.5" customHeight="1">
      <c r="A162" s="185">
        <v>18</v>
      </c>
      <c r="B162" s="365"/>
      <c r="C162" s="366"/>
      <c r="D162" s="367"/>
      <c r="E162" s="366"/>
      <c r="F162" s="366"/>
      <c r="G162" s="366"/>
      <c r="H162" s="366"/>
      <c r="I162" s="366"/>
      <c r="J162" s="367"/>
      <c r="K162" s="368"/>
      <c r="L162" s="366"/>
      <c r="M162" s="366"/>
      <c r="N162" s="366"/>
      <c r="O162" s="366"/>
      <c r="P162" s="366"/>
      <c r="Q162" s="366"/>
      <c r="R162" s="369"/>
      <c r="S162" s="576"/>
      <c r="T162" s="577"/>
      <c r="U162" s="223"/>
    </row>
    <row r="163" spans="1:102" s="127" customFormat="1" ht="37.5" customHeight="1">
      <c r="A163" s="185">
        <v>19</v>
      </c>
      <c r="B163" s="365"/>
      <c r="C163" s="366"/>
      <c r="D163" s="367"/>
      <c r="E163" s="366"/>
      <c r="F163" s="366"/>
      <c r="G163" s="366"/>
      <c r="H163" s="366"/>
      <c r="I163" s="366"/>
      <c r="J163" s="367"/>
      <c r="K163" s="368"/>
      <c r="L163" s="366"/>
      <c r="M163" s="366"/>
      <c r="N163" s="366"/>
      <c r="O163" s="366"/>
      <c r="P163" s="366"/>
      <c r="Q163" s="366"/>
      <c r="R163" s="369"/>
      <c r="S163" s="576"/>
      <c r="T163" s="577"/>
      <c r="U163" s="223"/>
    </row>
    <row r="164" spans="1:102" s="127" customFormat="1" ht="37.5" customHeight="1">
      <c r="A164" s="186">
        <v>20</v>
      </c>
      <c r="B164" s="348"/>
      <c r="C164" s="349"/>
      <c r="D164" s="350"/>
      <c r="E164" s="351"/>
      <c r="F164" s="349"/>
      <c r="G164" s="349"/>
      <c r="H164" s="349"/>
      <c r="I164" s="349"/>
      <c r="J164" s="350"/>
      <c r="K164" s="351"/>
      <c r="L164" s="349"/>
      <c r="M164" s="349"/>
      <c r="N164" s="349"/>
      <c r="O164" s="349"/>
      <c r="P164" s="349"/>
      <c r="Q164" s="349"/>
      <c r="R164" s="352"/>
      <c r="S164" s="578"/>
      <c r="T164" s="579"/>
      <c r="U164" s="224"/>
    </row>
    <row r="165" spans="1:102" ht="18.75" customHeight="1">
      <c r="A165" s="353" t="s">
        <v>361</v>
      </c>
      <c r="B165" s="355" t="s">
        <v>362</v>
      </c>
      <c r="C165" s="356"/>
      <c r="D165" s="357"/>
      <c r="E165" s="361" t="s">
        <v>363</v>
      </c>
      <c r="F165" s="362"/>
      <c r="G165" s="362"/>
      <c r="H165" s="362"/>
      <c r="I165" s="362"/>
      <c r="J165" s="362"/>
      <c r="K165" s="362"/>
      <c r="L165" s="362"/>
      <c r="M165" s="362"/>
      <c r="N165" s="362"/>
      <c r="O165" s="362"/>
      <c r="P165" s="362"/>
      <c r="Q165" s="362"/>
      <c r="R165" s="362"/>
    </row>
    <row r="166" spans="1:102" ht="18.75" customHeight="1">
      <c r="A166" s="354"/>
      <c r="B166" s="358"/>
      <c r="C166" s="359"/>
      <c r="D166" s="360"/>
      <c r="E166" s="363"/>
      <c r="F166" s="364"/>
      <c r="G166" s="364"/>
      <c r="H166" s="364"/>
      <c r="I166" s="364"/>
      <c r="J166" s="364"/>
      <c r="K166" s="364"/>
      <c r="L166" s="364"/>
      <c r="M166" s="364"/>
      <c r="N166" s="364"/>
      <c r="O166" s="364"/>
      <c r="P166" s="364"/>
      <c r="Q166" s="364"/>
      <c r="R166" s="364"/>
    </row>
    <row r="167" spans="1:102" ht="37.5" customHeight="1">
      <c r="A167" s="210"/>
      <c r="B167" s="344"/>
      <c r="C167" s="345"/>
      <c r="D167" s="55" t="s">
        <v>311</v>
      </c>
      <c r="E167" s="346"/>
      <c r="F167" s="347"/>
      <c r="G167" s="347"/>
      <c r="H167" s="347"/>
      <c r="I167" s="347"/>
      <c r="J167" s="347"/>
      <c r="K167" s="347"/>
      <c r="L167" s="347"/>
      <c r="M167" s="347"/>
      <c r="N167" s="347"/>
      <c r="O167" s="347"/>
      <c r="P167" s="347"/>
      <c r="Q167" s="347"/>
      <c r="R167" s="345"/>
    </row>
    <row r="168" spans="1:102" ht="4.5" customHeight="1">
      <c r="A168" s="212"/>
      <c r="B168" s="212"/>
      <c r="C168" s="212"/>
      <c r="D168" s="212"/>
      <c r="E168" s="126"/>
      <c r="F168" s="126"/>
      <c r="G168" s="126"/>
      <c r="H168" s="126"/>
      <c r="I168" s="126"/>
      <c r="J168" s="126"/>
      <c r="K168" s="126"/>
      <c r="L168" s="126"/>
      <c r="M168" s="126"/>
      <c r="N168" s="126"/>
      <c r="O168" s="126"/>
      <c r="P168" s="126"/>
      <c r="Q168" s="126"/>
      <c r="R168" s="126"/>
    </row>
    <row r="169" spans="1:102" ht="33.75" customHeight="1">
      <c r="A169" s="56" t="s">
        <v>364</v>
      </c>
      <c r="B169" s="57"/>
      <c r="C169" s="57"/>
      <c r="D169" s="57"/>
      <c r="E169" s="57"/>
      <c r="F169" s="57"/>
      <c r="G169" s="57"/>
      <c r="H169" s="57"/>
      <c r="I169" s="57"/>
      <c r="J169" s="57"/>
      <c r="K169" s="57"/>
      <c r="L169" s="58"/>
      <c r="M169" s="58"/>
      <c r="N169" s="58"/>
      <c r="O169" s="58"/>
    </row>
    <row r="170" spans="1:102" ht="33.75" customHeight="1">
      <c r="A170" s="334" t="s">
        <v>365</v>
      </c>
      <c r="B170" s="334"/>
      <c r="C170" s="334"/>
      <c r="D170" s="334"/>
      <c r="E170" s="334"/>
      <c r="F170" s="334"/>
      <c r="G170" s="334"/>
      <c r="H170" s="334"/>
      <c r="I170" s="334"/>
      <c r="J170" s="334"/>
      <c r="K170" s="334"/>
      <c r="L170" s="334"/>
      <c r="M170" s="334"/>
      <c r="N170" s="334"/>
    </row>
    <row r="171" spans="1:102" ht="60" customHeight="1">
      <c r="A171" s="335" t="s">
        <v>366</v>
      </c>
      <c r="B171" s="336"/>
      <c r="C171" s="336"/>
      <c r="D171" s="336"/>
      <c r="E171" s="336"/>
      <c r="F171" s="336"/>
      <c r="G171" s="336"/>
      <c r="H171" s="336"/>
      <c r="I171" s="336"/>
      <c r="J171" s="336"/>
      <c r="K171" s="337"/>
      <c r="L171" s="338"/>
      <c r="M171" s="339"/>
      <c r="N171" s="340"/>
    </row>
    <row r="172" spans="1:102" ht="50.1" customHeight="1">
      <c r="A172" s="335" t="s">
        <v>367</v>
      </c>
      <c r="B172" s="336"/>
      <c r="C172" s="336"/>
      <c r="D172" s="336"/>
      <c r="E172" s="336"/>
      <c r="F172" s="336"/>
      <c r="G172" s="336"/>
      <c r="H172" s="336"/>
      <c r="I172" s="336"/>
      <c r="J172" s="336"/>
      <c r="K172" s="337"/>
      <c r="L172" s="338"/>
      <c r="M172" s="339"/>
      <c r="N172" s="340"/>
      <c r="S172" s="127"/>
      <c r="CP172" s="39" t="s">
        <v>368</v>
      </c>
      <c r="CX172" s="39" t="s">
        <v>369</v>
      </c>
    </row>
    <row r="173" spans="1:102" ht="50.1" customHeight="1">
      <c r="A173" s="335" t="s">
        <v>370</v>
      </c>
      <c r="B173" s="336"/>
      <c r="C173" s="336"/>
      <c r="D173" s="336"/>
      <c r="E173" s="336"/>
      <c r="F173" s="336"/>
      <c r="G173" s="336"/>
      <c r="H173" s="336"/>
      <c r="I173" s="336"/>
      <c r="J173" s="336"/>
      <c r="K173" s="337"/>
      <c r="L173" s="338"/>
      <c r="M173" s="339"/>
      <c r="N173" s="340"/>
      <c r="CP173" s="39" t="s">
        <v>368</v>
      </c>
      <c r="CX173" s="39" t="s">
        <v>369</v>
      </c>
    </row>
    <row r="174" spans="1:102" ht="50.1" customHeight="1">
      <c r="A174" s="335" t="s">
        <v>371</v>
      </c>
      <c r="B174" s="336"/>
      <c r="C174" s="336"/>
      <c r="D174" s="336"/>
      <c r="E174" s="336"/>
      <c r="F174" s="336"/>
      <c r="G174" s="336"/>
      <c r="H174" s="336"/>
      <c r="I174" s="336"/>
      <c r="J174" s="336"/>
      <c r="K174" s="337"/>
      <c r="L174" s="338"/>
      <c r="M174" s="339"/>
      <c r="N174" s="340"/>
      <c r="CP174" s="39" t="s">
        <v>368</v>
      </c>
      <c r="CX174" s="39" t="s">
        <v>369</v>
      </c>
    </row>
    <row r="175" spans="1:102" s="3" customFormat="1" ht="50.1" customHeight="1">
      <c r="A175" s="335" t="s">
        <v>372</v>
      </c>
      <c r="B175" s="336"/>
      <c r="C175" s="336"/>
      <c r="D175" s="336"/>
      <c r="E175" s="336"/>
      <c r="F175" s="336"/>
      <c r="G175" s="336"/>
      <c r="H175" s="336"/>
      <c r="I175" s="336"/>
      <c r="J175" s="336"/>
      <c r="K175" s="337"/>
      <c r="L175" s="338"/>
      <c r="M175" s="339"/>
      <c r="N175" s="340"/>
      <c r="O175" s="26"/>
      <c r="P175" s="26"/>
      <c r="Q175" s="26"/>
      <c r="CP175" s="3" t="s">
        <v>368</v>
      </c>
      <c r="CX175" s="3" t="s">
        <v>369</v>
      </c>
    </row>
    <row r="176" spans="1:102" s="3" customFormat="1">
      <c r="A176" s="334" t="s">
        <v>373</v>
      </c>
      <c r="B176" s="334"/>
      <c r="C176" s="334"/>
      <c r="D176" s="334"/>
      <c r="E176" s="334"/>
      <c r="L176" s="26"/>
      <c r="M176" s="26"/>
      <c r="N176" s="26"/>
      <c r="O176" s="26"/>
      <c r="P176" s="26"/>
      <c r="Q176" s="26"/>
    </row>
    <row r="177" spans="1:25" s="3" customFormat="1">
      <c r="A177" s="334"/>
      <c r="B177" s="334"/>
      <c r="C177" s="334"/>
      <c r="D177" s="334"/>
      <c r="E177" s="334"/>
      <c r="L177" s="26"/>
      <c r="M177" s="26"/>
      <c r="N177" s="26"/>
      <c r="O177" s="26"/>
      <c r="P177" s="26"/>
      <c r="Q177" s="26"/>
    </row>
    <row r="178" spans="1:25" s="3" customFormat="1">
      <c r="A178" s="3" t="s">
        <v>374</v>
      </c>
      <c r="L178" s="26"/>
      <c r="M178" s="26"/>
      <c r="N178" s="26"/>
      <c r="O178" s="26"/>
      <c r="P178" s="26"/>
      <c r="Q178" s="26"/>
    </row>
    <row r="179" spans="1:25" s="3" customFormat="1">
      <c r="A179" s="3" t="s">
        <v>375</v>
      </c>
      <c r="L179" s="26"/>
      <c r="M179" s="26"/>
      <c r="N179" s="26"/>
      <c r="O179" s="26"/>
      <c r="P179" s="26"/>
      <c r="Q179" s="26"/>
    </row>
    <row r="180" spans="1:25" s="3" customFormat="1">
      <c r="L180" s="26"/>
      <c r="M180" s="26"/>
      <c r="N180" s="26"/>
      <c r="O180" s="26"/>
      <c r="P180" s="26"/>
      <c r="Q180" s="26"/>
    </row>
    <row r="181" spans="1:25" s="3" customFormat="1" ht="11.25" customHeight="1">
      <c r="A181" s="341" t="s">
        <v>376</v>
      </c>
      <c r="B181" s="342"/>
      <c r="C181" s="342"/>
      <c r="D181" s="342"/>
      <c r="E181" s="343"/>
      <c r="L181" s="26"/>
      <c r="M181" s="26"/>
      <c r="N181" s="26"/>
      <c r="O181" s="26"/>
      <c r="P181" s="26"/>
      <c r="Q181" s="26"/>
    </row>
    <row r="182" spans="1:25" s="3" customFormat="1">
      <c r="A182" s="309"/>
      <c r="B182" s="310"/>
      <c r="C182" s="310"/>
      <c r="D182" s="310"/>
      <c r="E182" s="311"/>
      <c r="L182" s="26"/>
      <c r="M182" s="26"/>
      <c r="N182" s="26"/>
      <c r="O182" s="26"/>
      <c r="P182" s="26"/>
      <c r="Q182" s="26"/>
    </row>
    <row r="183" spans="1:25" s="3" customFormat="1" ht="12" customHeight="1">
      <c r="A183" s="312"/>
      <c r="B183" s="313"/>
      <c r="C183" s="313"/>
      <c r="D183" s="313"/>
      <c r="E183" s="314"/>
      <c r="L183" s="26"/>
      <c r="M183" s="241" t="s">
        <v>377</v>
      </c>
      <c r="N183" s="242"/>
      <c r="O183" s="242"/>
      <c r="P183" s="242"/>
      <c r="Q183" s="242"/>
      <c r="R183" s="242"/>
      <c r="S183" s="242"/>
      <c r="T183" s="242"/>
      <c r="U183" s="242"/>
      <c r="V183" s="242"/>
      <c r="W183" s="242"/>
      <c r="X183" s="242"/>
      <c r="Y183" s="242"/>
    </row>
    <row r="184" spans="1:25" s="3" customFormat="1" ht="12" customHeight="1">
      <c r="A184" s="195"/>
      <c r="L184" s="26"/>
      <c r="M184" s="242"/>
      <c r="N184" s="242"/>
      <c r="O184" s="242"/>
      <c r="P184" s="242"/>
      <c r="Q184" s="242"/>
      <c r="R184" s="242"/>
      <c r="S184" s="242"/>
      <c r="T184" s="242"/>
      <c r="U184" s="242"/>
      <c r="V184" s="242"/>
      <c r="W184" s="242"/>
      <c r="X184" s="242"/>
      <c r="Y184" s="242"/>
    </row>
    <row r="185" spans="1:25" s="3" customFormat="1" ht="12" customHeight="1">
      <c r="A185" s="308" t="s">
        <v>378</v>
      </c>
      <c r="B185" s="308"/>
      <c r="C185" s="308"/>
      <c r="D185" s="308"/>
      <c r="E185" s="308"/>
      <c r="F185" s="308"/>
      <c r="G185" s="309"/>
      <c r="H185" s="310"/>
      <c r="I185" s="311"/>
      <c r="J185" s="315" t="s">
        <v>311</v>
      </c>
      <c r="L185" s="26"/>
      <c r="M185" s="242"/>
      <c r="N185" s="242"/>
      <c r="O185" s="242"/>
      <c r="P185" s="242"/>
      <c r="Q185" s="242"/>
      <c r="R185" s="242"/>
      <c r="S185" s="242"/>
      <c r="T185" s="242"/>
      <c r="U185" s="242"/>
      <c r="V185" s="242"/>
      <c r="W185" s="242"/>
      <c r="X185" s="242"/>
      <c r="Y185" s="242"/>
    </row>
    <row r="186" spans="1:25" s="3" customFormat="1" ht="12" customHeight="1">
      <c r="A186" s="308"/>
      <c r="B186" s="308"/>
      <c r="C186" s="308"/>
      <c r="D186" s="308"/>
      <c r="E186" s="308"/>
      <c r="F186" s="308"/>
      <c r="G186" s="312"/>
      <c r="H186" s="313"/>
      <c r="I186" s="314"/>
      <c r="J186" s="316"/>
      <c r="L186" s="26"/>
      <c r="M186" s="242"/>
      <c r="N186" s="242"/>
      <c r="O186" s="242"/>
      <c r="P186" s="242"/>
      <c r="Q186" s="242"/>
      <c r="R186" s="242"/>
      <c r="S186" s="242"/>
      <c r="T186" s="242"/>
      <c r="U186" s="242"/>
      <c r="V186" s="242"/>
      <c r="W186" s="242"/>
      <c r="X186" s="242"/>
      <c r="Y186" s="242"/>
    </row>
    <row r="187" spans="1:25" s="3" customFormat="1" ht="12" customHeight="1">
      <c r="A187" s="331" t="s">
        <v>379</v>
      </c>
      <c r="B187" s="331"/>
      <c r="C187" s="331"/>
      <c r="D187" s="331"/>
      <c r="E187" s="331"/>
      <c r="F187" s="331"/>
      <c r="G187" s="309"/>
      <c r="H187" s="310"/>
      <c r="I187" s="311"/>
      <c r="J187" s="315" t="s">
        <v>311</v>
      </c>
      <c r="L187" s="26"/>
      <c r="M187" s="242"/>
      <c r="N187" s="242"/>
      <c r="O187" s="242"/>
      <c r="P187" s="242"/>
      <c r="Q187" s="242"/>
      <c r="R187" s="242"/>
      <c r="S187" s="242"/>
      <c r="T187" s="242"/>
      <c r="U187" s="242"/>
      <c r="V187" s="242"/>
      <c r="W187" s="242"/>
      <c r="X187" s="242"/>
      <c r="Y187" s="242"/>
    </row>
    <row r="188" spans="1:25" s="3" customFormat="1" ht="12" customHeight="1">
      <c r="A188" s="331"/>
      <c r="B188" s="331"/>
      <c r="C188" s="331"/>
      <c r="D188" s="331"/>
      <c r="E188" s="331"/>
      <c r="F188" s="331"/>
      <c r="G188" s="312"/>
      <c r="H188" s="313"/>
      <c r="I188" s="314"/>
      <c r="J188" s="316"/>
      <c r="L188" s="26"/>
      <c r="M188" s="242"/>
      <c r="N188" s="242"/>
      <c r="O188" s="242"/>
      <c r="P188" s="242"/>
      <c r="Q188" s="242"/>
      <c r="R188" s="242"/>
      <c r="S188" s="242"/>
      <c r="T188" s="242"/>
      <c r="U188" s="242"/>
      <c r="V188" s="242"/>
      <c r="W188" s="242"/>
      <c r="X188" s="242"/>
      <c r="Y188" s="242"/>
    </row>
    <row r="189" spans="1:25" s="3" customFormat="1" ht="12" customHeight="1">
      <c r="A189" s="331" t="s">
        <v>380</v>
      </c>
      <c r="B189" s="331"/>
      <c r="C189" s="331"/>
      <c r="D189" s="331"/>
      <c r="E189" s="331"/>
      <c r="F189" s="331"/>
      <c r="G189" s="309"/>
      <c r="H189" s="310"/>
      <c r="I189" s="311"/>
      <c r="J189" s="315" t="s">
        <v>311</v>
      </c>
      <c r="L189" s="26"/>
      <c r="M189" s="242"/>
      <c r="N189" s="242"/>
      <c r="O189" s="242"/>
      <c r="P189" s="242"/>
      <c r="Q189" s="242"/>
      <c r="R189" s="242"/>
      <c r="S189" s="242"/>
      <c r="T189" s="242"/>
      <c r="U189" s="242"/>
      <c r="V189" s="242"/>
      <c r="W189" s="242"/>
      <c r="X189" s="242"/>
      <c r="Y189" s="242"/>
    </row>
    <row r="190" spans="1:25" s="3" customFormat="1" ht="12" customHeight="1">
      <c r="A190" s="331"/>
      <c r="B190" s="331"/>
      <c r="C190" s="331"/>
      <c r="D190" s="331"/>
      <c r="E190" s="331"/>
      <c r="F190" s="331"/>
      <c r="G190" s="312"/>
      <c r="H190" s="313"/>
      <c r="I190" s="314"/>
      <c r="J190" s="316"/>
      <c r="L190" s="26"/>
      <c r="M190" s="242"/>
      <c r="N190" s="242"/>
      <c r="O190" s="242"/>
      <c r="P190" s="242"/>
      <c r="Q190" s="242"/>
      <c r="R190" s="242"/>
      <c r="S190" s="242"/>
      <c r="T190" s="242"/>
      <c r="U190" s="242"/>
      <c r="V190" s="242"/>
      <c r="W190" s="242"/>
      <c r="X190" s="242"/>
      <c r="Y190" s="242"/>
    </row>
    <row r="191" spans="1:25" s="3" customFormat="1" ht="12" customHeight="1">
      <c r="A191" s="308" t="s">
        <v>381</v>
      </c>
      <c r="B191" s="308"/>
      <c r="C191" s="308"/>
      <c r="D191" s="308"/>
      <c r="E191" s="308"/>
      <c r="F191" s="308"/>
      <c r="G191" s="309"/>
      <c r="H191" s="310"/>
      <c r="I191" s="311"/>
      <c r="J191" s="315" t="s">
        <v>311</v>
      </c>
      <c r="L191" s="26"/>
      <c r="M191" s="242"/>
      <c r="N191" s="242"/>
      <c r="O191" s="242"/>
      <c r="P191" s="242"/>
      <c r="Q191" s="242"/>
      <c r="R191" s="242"/>
      <c r="S191" s="242"/>
      <c r="T191" s="242"/>
      <c r="U191" s="242"/>
      <c r="V191" s="242"/>
      <c r="W191" s="242"/>
      <c r="X191" s="242"/>
      <c r="Y191" s="242"/>
    </row>
    <row r="192" spans="1:25" s="3" customFormat="1" ht="12" customHeight="1">
      <c r="A192" s="308"/>
      <c r="B192" s="308"/>
      <c r="C192" s="308"/>
      <c r="D192" s="308"/>
      <c r="E192" s="308"/>
      <c r="F192" s="308"/>
      <c r="G192" s="312"/>
      <c r="H192" s="313"/>
      <c r="I192" s="314"/>
      <c r="J192" s="316"/>
      <c r="L192" s="26"/>
      <c r="M192" s="242"/>
      <c r="N192" s="242"/>
      <c r="O192" s="242"/>
      <c r="P192" s="242"/>
      <c r="Q192" s="242"/>
      <c r="R192" s="242"/>
      <c r="S192" s="242"/>
      <c r="T192" s="242"/>
      <c r="U192" s="242"/>
      <c r="V192" s="242"/>
      <c r="W192" s="242"/>
      <c r="X192" s="242"/>
      <c r="Y192" s="242"/>
    </row>
    <row r="193" spans="1:25" s="3" customFormat="1" ht="12" customHeight="1">
      <c r="A193" s="308" t="s">
        <v>382</v>
      </c>
      <c r="B193" s="308"/>
      <c r="C193" s="308"/>
      <c r="D193" s="308"/>
      <c r="E193" s="308"/>
      <c r="F193" s="308"/>
      <c r="G193" s="309"/>
      <c r="H193" s="310"/>
      <c r="I193" s="311"/>
      <c r="J193" s="315" t="s">
        <v>311</v>
      </c>
      <c r="K193" s="196"/>
      <c r="L193" s="196"/>
      <c r="M193" s="242"/>
      <c r="N193" s="242"/>
      <c r="O193" s="242"/>
      <c r="P193" s="242"/>
      <c r="Q193" s="242"/>
      <c r="R193" s="242"/>
      <c r="S193" s="242"/>
      <c r="T193" s="242"/>
      <c r="U193" s="242"/>
      <c r="V193" s="242"/>
      <c r="W193" s="242"/>
      <c r="X193" s="242"/>
      <c r="Y193" s="242"/>
    </row>
    <row r="194" spans="1:25" s="3" customFormat="1" ht="12" customHeight="1">
      <c r="A194" s="308"/>
      <c r="B194" s="308"/>
      <c r="C194" s="308"/>
      <c r="D194" s="308"/>
      <c r="E194" s="308"/>
      <c r="F194" s="308"/>
      <c r="G194" s="312"/>
      <c r="H194" s="313"/>
      <c r="I194" s="314"/>
      <c r="J194" s="316"/>
      <c r="K194" s="332" t="s">
        <v>383</v>
      </c>
      <c r="L194" s="333"/>
      <c r="M194" s="333"/>
      <c r="N194" s="333"/>
      <c r="O194" s="333"/>
      <c r="P194" s="333"/>
      <c r="Q194" s="180"/>
      <c r="R194" s="180"/>
      <c r="S194" s="180"/>
      <c r="T194" s="180"/>
      <c r="U194" s="180"/>
      <c r="V194" s="180"/>
      <c r="W194" s="180"/>
      <c r="X194" s="180"/>
    </row>
    <row r="195" spans="1:25" s="3" customFormat="1" ht="12" customHeight="1">
      <c r="A195" s="308" t="s">
        <v>384</v>
      </c>
      <c r="B195" s="308"/>
      <c r="C195" s="308"/>
      <c r="D195" s="308"/>
      <c r="E195" s="308"/>
      <c r="F195" s="308"/>
      <c r="G195" s="309"/>
      <c r="H195" s="310"/>
      <c r="I195" s="311"/>
      <c r="J195" s="315" t="s">
        <v>311</v>
      </c>
      <c r="K195" s="332"/>
      <c r="L195" s="333"/>
      <c r="M195" s="333"/>
      <c r="N195" s="333"/>
      <c r="O195" s="333"/>
      <c r="P195" s="333"/>
      <c r="Q195" s="26"/>
    </row>
    <row r="196" spans="1:25" s="3" customFormat="1" ht="12" customHeight="1">
      <c r="A196" s="308"/>
      <c r="B196" s="308"/>
      <c r="C196" s="308"/>
      <c r="D196" s="308"/>
      <c r="E196" s="308"/>
      <c r="F196" s="308"/>
      <c r="G196" s="312"/>
      <c r="H196" s="313"/>
      <c r="I196" s="314"/>
      <c r="J196" s="316"/>
      <c r="K196" s="196"/>
      <c r="L196" s="196"/>
      <c r="M196" s="196"/>
      <c r="N196" s="196"/>
      <c r="O196" s="196"/>
      <c r="P196" s="26"/>
      <c r="Q196" s="26"/>
    </row>
    <row r="197" spans="1:25" s="3" customFormat="1">
      <c r="A197" s="308" t="s">
        <v>385</v>
      </c>
      <c r="B197" s="308"/>
      <c r="C197" s="308"/>
      <c r="D197" s="308"/>
      <c r="E197" s="308"/>
      <c r="F197" s="308"/>
      <c r="G197" s="309"/>
      <c r="H197" s="310"/>
      <c r="I197" s="311"/>
      <c r="J197" s="315" t="s">
        <v>311</v>
      </c>
      <c r="L197" s="26"/>
      <c r="M197" s="26"/>
      <c r="N197" s="26"/>
      <c r="O197" s="26"/>
      <c r="P197" s="26"/>
      <c r="Q197" s="26"/>
    </row>
    <row r="198" spans="1:25" s="3" customFormat="1">
      <c r="A198" s="308"/>
      <c r="B198" s="308"/>
      <c r="C198" s="308"/>
      <c r="D198" s="308"/>
      <c r="E198" s="308"/>
      <c r="F198" s="308"/>
      <c r="G198" s="312"/>
      <c r="H198" s="313"/>
      <c r="I198" s="314"/>
      <c r="J198" s="316"/>
      <c r="L198" s="26"/>
      <c r="M198" s="26"/>
      <c r="N198" s="26"/>
      <c r="O198" s="26"/>
      <c r="P198" s="26"/>
      <c r="Q198" s="26"/>
    </row>
    <row r="199" spans="1:25">
      <c r="A199" s="257" t="s">
        <v>386</v>
      </c>
      <c r="B199" s="257"/>
      <c r="C199" s="257"/>
      <c r="D199" s="257"/>
      <c r="E199" s="257"/>
      <c r="F199" s="257"/>
      <c r="G199" s="317" t="str">
        <f>IF(G193="","自動で入力されます",(G191+G193)/G187*100)</f>
        <v>自動で入力されます</v>
      </c>
      <c r="H199" s="318"/>
      <c r="I199" s="319"/>
      <c r="J199" s="323" t="s">
        <v>387</v>
      </c>
    </row>
    <row r="200" spans="1:25">
      <c r="A200" s="257"/>
      <c r="B200" s="257"/>
      <c r="C200" s="257"/>
      <c r="D200" s="257"/>
      <c r="E200" s="257"/>
      <c r="F200" s="257"/>
      <c r="G200" s="320"/>
      <c r="H200" s="321"/>
      <c r="I200" s="322"/>
      <c r="J200" s="324"/>
    </row>
    <row r="201" spans="1:25">
      <c r="A201" s="257" t="s">
        <v>388</v>
      </c>
      <c r="B201" s="257"/>
      <c r="C201" s="257"/>
      <c r="D201" s="257"/>
      <c r="E201" s="257"/>
      <c r="F201" s="257"/>
      <c r="G201" s="325" t="str">
        <f>IF(G189="","自動で入力されます",(G195+G197)/G189*100)</f>
        <v>自動で入力されます</v>
      </c>
      <c r="H201" s="326"/>
      <c r="I201" s="327"/>
      <c r="J201" s="323" t="s">
        <v>387</v>
      </c>
    </row>
    <row r="202" spans="1:25">
      <c r="A202" s="257"/>
      <c r="B202" s="257"/>
      <c r="C202" s="257"/>
      <c r="D202" s="257"/>
      <c r="E202" s="257"/>
      <c r="F202" s="257"/>
      <c r="G202" s="328"/>
      <c r="H202" s="329"/>
      <c r="I202" s="330"/>
      <c r="J202" s="324"/>
    </row>
    <row r="203" spans="1:25">
      <c r="A203" s="68"/>
    </row>
    <row r="204" spans="1:25">
      <c r="A204" s="68"/>
    </row>
    <row r="205" spans="1:25">
      <c r="A205" s="273" t="s">
        <v>389</v>
      </c>
      <c r="B205" s="273"/>
      <c r="C205" s="273"/>
      <c r="D205" s="273"/>
      <c r="E205" s="273"/>
      <c r="F205" s="273"/>
      <c r="G205" s="273"/>
    </row>
    <row r="206" spans="1:25">
      <c r="A206" s="273"/>
      <c r="B206" s="273"/>
      <c r="C206" s="273"/>
      <c r="D206" s="273"/>
      <c r="E206" s="273"/>
      <c r="F206" s="273"/>
      <c r="G206" s="273"/>
    </row>
    <row r="207" spans="1:25" ht="12" customHeight="1">
      <c r="A207" s="300" t="s">
        <v>390</v>
      </c>
      <c r="B207" s="300"/>
      <c r="C207" s="300"/>
      <c r="D207" s="300"/>
    </row>
    <row r="208" spans="1:25" ht="12" customHeight="1">
      <c r="A208" s="300"/>
      <c r="B208" s="300"/>
      <c r="C208" s="300"/>
      <c r="D208" s="300"/>
    </row>
    <row r="209" spans="1:19" ht="20.100000000000001" customHeight="1">
      <c r="A209" s="257" t="s">
        <v>391</v>
      </c>
      <c r="B209" s="257"/>
      <c r="C209" s="257"/>
      <c r="D209" s="257"/>
      <c r="E209" s="297"/>
      <c r="F209" s="278"/>
      <c r="G209" s="278"/>
      <c r="H209" s="278"/>
      <c r="I209" s="278"/>
      <c r="J209" s="278"/>
      <c r="K209" s="278"/>
      <c r="L209" s="278"/>
      <c r="M209" s="278"/>
      <c r="N209" s="278"/>
      <c r="O209" s="278"/>
      <c r="P209" s="278"/>
      <c r="Q209" s="278"/>
      <c r="R209" s="278"/>
      <c r="S209" s="279"/>
    </row>
    <row r="210" spans="1:19" ht="20.100000000000001" customHeight="1">
      <c r="A210" s="257"/>
      <c r="B210" s="257"/>
      <c r="C210" s="257"/>
      <c r="D210" s="257"/>
      <c r="E210" s="298"/>
      <c r="F210" s="282"/>
      <c r="G210" s="282"/>
      <c r="H210" s="282"/>
      <c r="I210" s="282"/>
      <c r="J210" s="282"/>
      <c r="K210" s="282"/>
      <c r="L210" s="282"/>
      <c r="M210" s="282"/>
      <c r="N210" s="282"/>
      <c r="O210" s="282"/>
      <c r="P210" s="282"/>
      <c r="Q210" s="282"/>
      <c r="R210" s="282"/>
      <c r="S210" s="283"/>
    </row>
    <row r="211" spans="1:19" ht="15" customHeight="1">
      <c r="A211" s="257" t="s">
        <v>392</v>
      </c>
      <c r="B211" s="257"/>
      <c r="C211" s="257"/>
      <c r="D211" s="307"/>
      <c r="E211" s="297"/>
      <c r="F211" s="278"/>
      <c r="G211" s="278"/>
      <c r="H211" s="278"/>
      <c r="I211" s="278"/>
      <c r="J211" s="278"/>
      <c r="K211" s="278"/>
      <c r="L211" s="278"/>
      <c r="M211" s="278"/>
      <c r="N211" s="278"/>
      <c r="O211" s="278"/>
      <c r="P211" s="278"/>
      <c r="Q211" s="278"/>
      <c r="R211" s="278"/>
      <c r="S211" s="279"/>
    </row>
    <row r="212" spans="1:19" ht="15" customHeight="1">
      <c r="A212" s="257"/>
      <c r="B212" s="257"/>
      <c r="C212" s="257"/>
      <c r="D212" s="307"/>
      <c r="E212" s="298"/>
      <c r="F212" s="282"/>
      <c r="G212" s="282"/>
      <c r="H212" s="282"/>
      <c r="I212" s="282"/>
      <c r="J212" s="282"/>
      <c r="K212" s="282"/>
      <c r="L212" s="282"/>
      <c r="M212" s="282"/>
      <c r="N212" s="282"/>
      <c r="O212" s="282"/>
      <c r="P212" s="282"/>
      <c r="Q212" s="282"/>
      <c r="R212" s="282"/>
      <c r="S212" s="283"/>
    </row>
    <row r="213" spans="1:19" ht="15" customHeight="1">
      <c r="A213" s="259" t="s">
        <v>393</v>
      </c>
      <c r="B213" s="259"/>
      <c r="C213" s="259"/>
      <c r="D213" s="296"/>
      <c r="E213" s="297"/>
      <c r="F213" s="278"/>
      <c r="G213" s="278"/>
      <c r="H213" s="278"/>
      <c r="I213" s="278"/>
      <c r="J213" s="278"/>
      <c r="K213" s="278"/>
      <c r="L213" s="278"/>
      <c r="M213" s="278"/>
      <c r="N213" s="278"/>
      <c r="O213" s="278"/>
      <c r="P213" s="278"/>
      <c r="Q213" s="278"/>
      <c r="R213" s="278"/>
      <c r="S213" s="279"/>
    </row>
    <row r="214" spans="1:19" ht="15" customHeight="1">
      <c r="A214" s="259"/>
      <c r="B214" s="259"/>
      <c r="C214" s="259"/>
      <c r="D214" s="296"/>
      <c r="E214" s="298"/>
      <c r="F214" s="282"/>
      <c r="G214" s="282"/>
      <c r="H214" s="282"/>
      <c r="I214" s="282"/>
      <c r="J214" s="282"/>
      <c r="K214" s="282"/>
      <c r="L214" s="282"/>
      <c r="M214" s="282"/>
      <c r="N214" s="282"/>
      <c r="O214" s="282"/>
      <c r="P214" s="282"/>
      <c r="Q214" s="282"/>
      <c r="R214" s="282"/>
      <c r="S214" s="283"/>
    </row>
    <row r="215" spans="1:19" ht="15" customHeight="1">
      <c r="A215" s="259" t="s">
        <v>394</v>
      </c>
      <c r="B215" s="259"/>
      <c r="C215" s="259"/>
      <c r="D215" s="296"/>
      <c r="E215" s="297"/>
      <c r="F215" s="278"/>
      <c r="G215" s="278"/>
      <c r="H215" s="278"/>
      <c r="I215" s="278"/>
      <c r="J215" s="278"/>
      <c r="K215" s="278"/>
      <c r="L215" s="278"/>
      <c r="M215" s="278"/>
      <c r="N215" s="278"/>
      <c r="O215" s="278"/>
      <c r="P215" s="278"/>
      <c r="Q215" s="278"/>
      <c r="R215" s="278"/>
      <c r="S215" s="279"/>
    </row>
    <row r="216" spans="1:19" ht="15" customHeight="1">
      <c r="A216" s="259"/>
      <c r="B216" s="259"/>
      <c r="C216" s="259"/>
      <c r="D216" s="296"/>
      <c r="E216" s="298"/>
      <c r="F216" s="282"/>
      <c r="G216" s="282"/>
      <c r="H216" s="282"/>
      <c r="I216" s="282"/>
      <c r="J216" s="282"/>
      <c r="K216" s="282"/>
      <c r="L216" s="282"/>
      <c r="M216" s="282"/>
      <c r="N216" s="282"/>
      <c r="O216" s="282"/>
      <c r="P216" s="282"/>
      <c r="Q216" s="282"/>
      <c r="R216" s="282"/>
      <c r="S216" s="283"/>
    </row>
    <row r="217" spans="1:19" ht="15" customHeight="1">
      <c r="A217" s="259" t="s">
        <v>395</v>
      </c>
      <c r="B217" s="259"/>
      <c r="C217" s="259"/>
      <c r="D217" s="296"/>
      <c r="E217" s="297"/>
      <c r="F217" s="278"/>
      <c r="G217" s="278"/>
      <c r="H217" s="278"/>
      <c r="I217" s="278"/>
      <c r="J217" s="278"/>
      <c r="K217" s="278"/>
      <c r="L217" s="278"/>
      <c r="M217" s="278"/>
      <c r="N217" s="278"/>
      <c r="O217" s="278"/>
      <c r="P217" s="278"/>
      <c r="Q217" s="278"/>
      <c r="R217" s="278"/>
      <c r="S217" s="279"/>
    </row>
    <row r="218" spans="1:19" ht="15" customHeight="1">
      <c r="A218" s="259"/>
      <c r="B218" s="259"/>
      <c r="C218" s="259"/>
      <c r="D218" s="296"/>
      <c r="E218" s="298"/>
      <c r="F218" s="282"/>
      <c r="G218" s="282"/>
      <c r="H218" s="282"/>
      <c r="I218" s="282"/>
      <c r="J218" s="282"/>
      <c r="K218" s="282"/>
      <c r="L218" s="282"/>
      <c r="M218" s="282"/>
      <c r="N218" s="282"/>
      <c r="O218" s="282"/>
      <c r="P218" s="282"/>
      <c r="Q218" s="282"/>
      <c r="R218" s="282"/>
      <c r="S218" s="283"/>
    </row>
    <row r="219" spans="1:19" ht="15" customHeight="1">
      <c r="A219" s="259" t="s">
        <v>396</v>
      </c>
      <c r="B219" s="259"/>
      <c r="C219" s="259"/>
      <c r="D219" s="296"/>
      <c r="E219" s="297"/>
      <c r="F219" s="278"/>
      <c r="G219" s="278"/>
      <c r="H219" s="278"/>
      <c r="I219" s="278"/>
      <c r="J219" s="278"/>
      <c r="K219" s="278"/>
      <c r="L219" s="278"/>
      <c r="M219" s="278"/>
      <c r="N219" s="278"/>
      <c r="O219" s="278"/>
      <c r="P219" s="278"/>
      <c r="Q219" s="278"/>
      <c r="R219" s="278"/>
      <c r="S219" s="279"/>
    </row>
    <row r="220" spans="1:19" ht="15" customHeight="1">
      <c r="A220" s="259"/>
      <c r="B220" s="259"/>
      <c r="C220" s="259"/>
      <c r="D220" s="296"/>
      <c r="E220" s="298"/>
      <c r="F220" s="282"/>
      <c r="G220" s="282"/>
      <c r="H220" s="282"/>
      <c r="I220" s="282"/>
      <c r="J220" s="282"/>
      <c r="K220" s="282"/>
      <c r="L220" s="282"/>
      <c r="M220" s="282"/>
      <c r="N220" s="282"/>
      <c r="O220" s="282"/>
      <c r="P220" s="282"/>
      <c r="Q220" s="282"/>
      <c r="R220" s="282"/>
      <c r="S220" s="283"/>
    </row>
    <row r="221" spans="1:19" ht="15" customHeight="1">
      <c r="A221" s="259" t="s">
        <v>397</v>
      </c>
      <c r="B221" s="259"/>
      <c r="C221" s="259"/>
      <c r="D221" s="296"/>
      <c r="E221" s="297"/>
      <c r="F221" s="278"/>
      <c r="G221" s="278"/>
      <c r="H221" s="278"/>
      <c r="I221" s="278"/>
      <c r="J221" s="278"/>
      <c r="K221" s="278"/>
      <c r="L221" s="278"/>
      <c r="M221" s="278"/>
      <c r="N221" s="278"/>
      <c r="O221" s="278"/>
      <c r="P221" s="278"/>
      <c r="Q221" s="278"/>
      <c r="R221" s="278"/>
      <c r="S221" s="279"/>
    </row>
    <row r="222" spans="1:19" ht="15" customHeight="1">
      <c r="A222" s="259"/>
      <c r="B222" s="259"/>
      <c r="C222" s="259"/>
      <c r="D222" s="296"/>
      <c r="E222" s="298"/>
      <c r="F222" s="282"/>
      <c r="G222" s="282"/>
      <c r="H222" s="282"/>
      <c r="I222" s="282"/>
      <c r="J222" s="282"/>
      <c r="K222" s="282"/>
      <c r="L222" s="282"/>
      <c r="M222" s="282"/>
      <c r="N222" s="282"/>
      <c r="O222" s="282"/>
      <c r="P222" s="282"/>
      <c r="Q222" s="282"/>
      <c r="R222" s="282"/>
      <c r="S222" s="283"/>
    </row>
    <row r="223" spans="1:19" ht="15" customHeight="1">
      <c r="A223" s="259" t="s">
        <v>398</v>
      </c>
      <c r="B223" s="259"/>
      <c r="C223" s="259"/>
      <c r="D223" s="296"/>
      <c r="E223" s="297"/>
      <c r="F223" s="278"/>
      <c r="G223" s="278"/>
      <c r="H223" s="278"/>
      <c r="I223" s="278"/>
      <c r="J223" s="278"/>
      <c r="K223" s="278"/>
      <c r="L223" s="278"/>
      <c r="M223" s="278"/>
      <c r="N223" s="278"/>
      <c r="O223" s="278"/>
      <c r="P223" s="278"/>
      <c r="Q223" s="278"/>
      <c r="R223" s="278"/>
      <c r="S223" s="279"/>
    </row>
    <row r="224" spans="1:19" ht="15" customHeight="1">
      <c r="A224" s="259"/>
      <c r="B224" s="259"/>
      <c r="C224" s="259"/>
      <c r="D224" s="296"/>
      <c r="E224" s="298"/>
      <c r="F224" s="282"/>
      <c r="G224" s="282"/>
      <c r="H224" s="282"/>
      <c r="I224" s="282"/>
      <c r="J224" s="282"/>
      <c r="K224" s="282"/>
      <c r="L224" s="282"/>
      <c r="M224" s="282"/>
      <c r="N224" s="282"/>
      <c r="O224" s="282"/>
      <c r="P224" s="282"/>
      <c r="Q224" s="282"/>
      <c r="R224" s="282"/>
      <c r="S224" s="283"/>
    </row>
    <row r="225" spans="1:132" ht="15" customHeight="1">
      <c r="A225" s="259" t="s">
        <v>399</v>
      </c>
      <c r="B225" s="259"/>
      <c r="C225" s="259"/>
      <c r="D225" s="296"/>
      <c r="E225" s="297"/>
      <c r="F225" s="278"/>
      <c r="G225" s="278"/>
      <c r="H225" s="278"/>
      <c r="I225" s="278"/>
      <c r="J225" s="278"/>
      <c r="K225" s="278"/>
      <c r="L225" s="278"/>
      <c r="M225" s="278"/>
      <c r="N225" s="278"/>
      <c r="O225" s="278"/>
      <c r="P225" s="278"/>
      <c r="Q225" s="278"/>
      <c r="R225" s="278"/>
      <c r="S225" s="279"/>
    </row>
    <row r="226" spans="1:132" ht="15" customHeight="1">
      <c r="A226" s="259"/>
      <c r="B226" s="259"/>
      <c r="C226" s="259"/>
      <c r="D226" s="296"/>
      <c r="E226" s="298"/>
      <c r="F226" s="282"/>
      <c r="G226" s="282"/>
      <c r="H226" s="282"/>
      <c r="I226" s="282"/>
      <c r="J226" s="282"/>
      <c r="K226" s="282"/>
      <c r="L226" s="282"/>
      <c r="M226" s="282"/>
      <c r="N226" s="282"/>
      <c r="O226" s="282"/>
      <c r="P226" s="282"/>
      <c r="Q226" s="282"/>
      <c r="R226" s="282"/>
      <c r="S226" s="283"/>
    </row>
    <row r="227" spans="1:132" s="284" customFormat="1" ht="15" customHeight="1">
      <c r="A227" s="284" t="s">
        <v>400</v>
      </c>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5"/>
      <c r="AY227" s="285"/>
      <c r="AZ227" s="285"/>
      <c r="BA227" s="285"/>
      <c r="BB227" s="285"/>
      <c r="BC227" s="285"/>
      <c r="BD227" s="285"/>
      <c r="BE227" s="285"/>
      <c r="BF227" s="285"/>
      <c r="BG227" s="285"/>
      <c r="BH227" s="285"/>
      <c r="BI227" s="285"/>
      <c r="BJ227" s="285"/>
      <c r="BK227" s="285"/>
      <c r="BL227" s="285"/>
      <c r="BM227" s="285"/>
      <c r="BN227" s="285"/>
      <c r="BO227" s="285"/>
      <c r="BP227" s="285"/>
      <c r="BQ227" s="285"/>
      <c r="BR227" s="285"/>
      <c r="BS227" s="285"/>
      <c r="BT227" s="285"/>
      <c r="BU227" s="285"/>
      <c r="BV227" s="285"/>
      <c r="BW227" s="285"/>
      <c r="BX227" s="285"/>
      <c r="BY227" s="285"/>
      <c r="BZ227" s="285"/>
      <c r="CA227" s="285"/>
      <c r="CB227" s="285"/>
      <c r="CC227" s="285"/>
      <c r="CD227" s="285"/>
      <c r="CE227" s="285"/>
      <c r="CF227" s="285"/>
      <c r="CG227" s="285"/>
      <c r="CH227" s="285"/>
      <c r="CI227" s="285"/>
      <c r="CJ227" s="285"/>
      <c r="CK227" s="285"/>
      <c r="CL227" s="285"/>
      <c r="CM227" s="285"/>
      <c r="CN227" s="285"/>
      <c r="CO227" s="285"/>
      <c r="CP227" s="285"/>
      <c r="CQ227" s="285"/>
      <c r="CR227" s="285"/>
      <c r="CS227" s="285"/>
      <c r="CT227" s="285"/>
      <c r="CU227" s="285"/>
      <c r="CV227" s="285"/>
      <c r="CW227" s="285"/>
      <c r="CX227" s="285"/>
      <c r="CY227" s="285"/>
      <c r="CZ227" s="285"/>
      <c r="DA227" s="285"/>
      <c r="DB227" s="285"/>
      <c r="DC227" s="285"/>
      <c r="DD227" s="285"/>
      <c r="DE227" s="285"/>
      <c r="DF227" s="285"/>
      <c r="DG227" s="285"/>
      <c r="DH227" s="285"/>
      <c r="DI227" s="285"/>
      <c r="DJ227" s="285"/>
      <c r="DK227" s="285"/>
      <c r="DL227" s="285"/>
      <c r="DM227" s="285"/>
      <c r="DN227" s="285"/>
      <c r="DO227" s="285"/>
      <c r="DP227" s="285"/>
      <c r="DQ227" s="285"/>
      <c r="DR227" s="285"/>
      <c r="DS227" s="285"/>
      <c r="DT227" s="285"/>
      <c r="DU227" s="285"/>
      <c r="DV227" s="285"/>
      <c r="DW227" s="285"/>
      <c r="DX227" s="285"/>
      <c r="DY227" s="285"/>
      <c r="DZ227" s="285"/>
      <c r="EA227" s="285"/>
      <c r="EB227" s="285"/>
    </row>
    <row r="228" spans="1:132" s="206" customFormat="1" ht="15" customHeight="1">
      <c r="A228" s="286" t="s">
        <v>401</v>
      </c>
      <c r="B228" s="287"/>
      <c r="C228" s="287"/>
      <c r="D228" s="287"/>
      <c r="E228" s="287"/>
      <c r="F228" s="287"/>
      <c r="G228" s="287"/>
      <c r="H228" s="287"/>
      <c r="I228" s="287"/>
      <c r="J228" s="287"/>
      <c r="K228" s="287"/>
      <c r="L228" s="287"/>
      <c r="M228" s="287"/>
      <c r="N228" s="287"/>
      <c r="O228" s="287"/>
      <c r="P228" s="287"/>
      <c r="Q228" s="287"/>
      <c r="R228" s="287"/>
      <c r="S228" s="287"/>
      <c r="AA228" s="39"/>
      <c r="AB228" s="39"/>
      <c r="AC228" s="39"/>
    </row>
    <row r="229" spans="1:132" s="206" customFormat="1" ht="15" customHeight="1">
      <c r="A229" s="286" t="s">
        <v>402</v>
      </c>
      <c r="B229" s="287"/>
      <c r="C229" s="287"/>
      <c r="D229" s="287"/>
      <c r="E229" s="287"/>
      <c r="F229" s="287"/>
      <c r="G229" s="287"/>
      <c r="H229" s="287"/>
      <c r="I229" s="287"/>
      <c r="J229" s="287"/>
      <c r="K229" s="287"/>
      <c r="L229" s="287"/>
      <c r="M229" s="287"/>
      <c r="N229" s="287"/>
      <c r="O229" s="287"/>
      <c r="P229" s="287"/>
      <c r="Q229" s="287"/>
      <c r="R229" s="287"/>
      <c r="S229" s="287"/>
      <c r="AA229" s="39"/>
      <c r="AB229" s="39"/>
      <c r="AC229" s="39"/>
    </row>
    <row r="230" spans="1:132" s="206" customFormat="1" ht="15" customHeight="1">
      <c r="A230" s="288" t="s">
        <v>403</v>
      </c>
      <c r="B230" s="288"/>
      <c r="C230" s="288"/>
      <c r="D230" s="288"/>
      <c r="E230" s="288"/>
      <c r="F230" s="288"/>
      <c r="AA230" s="39"/>
      <c r="AB230" s="39"/>
      <c r="AC230" s="39"/>
    </row>
    <row r="231" spans="1:132" s="206" customFormat="1" ht="15" customHeight="1">
      <c r="A231" s="289"/>
      <c r="B231" s="289"/>
      <c r="C231" s="289"/>
      <c r="D231" s="289"/>
      <c r="E231" s="289"/>
      <c r="F231" s="289"/>
      <c r="AA231" s="39"/>
      <c r="AB231" s="39"/>
      <c r="AC231" s="39"/>
    </row>
    <row r="232" spans="1:132" s="206" customFormat="1" ht="15" customHeight="1">
      <c r="A232" s="259" t="s">
        <v>404</v>
      </c>
      <c r="B232" s="259"/>
      <c r="C232" s="259"/>
      <c r="D232" s="259"/>
      <c r="E232" s="290" t="s">
        <v>405</v>
      </c>
      <c r="F232" s="290"/>
      <c r="G232" s="291"/>
      <c r="H232" s="291"/>
      <c r="I232" s="291"/>
      <c r="J232" s="291"/>
      <c r="K232" s="291"/>
      <c r="L232" s="291"/>
      <c r="M232" s="291"/>
      <c r="N232" s="267" t="s">
        <v>406</v>
      </c>
      <c r="O232" s="268"/>
      <c r="P232" s="268"/>
      <c r="Q232" s="268"/>
      <c r="R232" s="268"/>
      <c r="S232" s="269"/>
      <c r="AA232" s="39"/>
      <c r="AB232" s="39"/>
      <c r="AC232" s="39"/>
    </row>
    <row r="233" spans="1:132" s="206" customFormat="1" ht="15" customHeight="1">
      <c r="A233" s="259"/>
      <c r="B233" s="259"/>
      <c r="C233" s="259"/>
      <c r="D233" s="259"/>
      <c r="E233" s="292" t="s">
        <v>407</v>
      </c>
      <c r="F233" s="292"/>
      <c r="G233" s="293"/>
      <c r="H233" s="293"/>
      <c r="I233" s="293"/>
      <c r="J233" s="293"/>
      <c r="K233" s="293"/>
      <c r="L233" s="293"/>
      <c r="M233" s="293"/>
      <c r="N233" s="270"/>
      <c r="O233" s="271"/>
      <c r="P233" s="271"/>
      <c r="Q233" s="271"/>
      <c r="R233" s="271"/>
      <c r="S233" s="272"/>
      <c r="AA233" s="39"/>
      <c r="AB233" s="39"/>
      <c r="AC233" s="39"/>
    </row>
    <row r="234" spans="1:132" s="206" customFormat="1" ht="15" customHeight="1">
      <c r="A234" s="259"/>
      <c r="B234" s="259"/>
      <c r="C234" s="259"/>
      <c r="D234" s="259"/>
      <c r="E234" s="292"/>
      <c r="F234" s="292"/>
      <c r="G234" s="293"/>
      <c r="H234" s="293"/>
      <c r="I234" s="293"/>
      <c r="J234" s="293"/>
      <c r="K234" s="293"/>
      <c r="L234" s="293"/>
      <c r="M234" s="293"/>
      <c r="N234" s="267" t="s">
        <v>408</v>
      </c>
      <c r="O234" s="268"/>
      <c r="P234" s="268"/>
      <c r="Q234" s="268"/>
      <c r="R234" s="268"/>
      <c r="S234" s="269"/>
      <c r="AA234" s="39"/>
      <c r="AB234" s="39"/>
      <c r="AC234" s="39"/>
    </row>
    <row r="235" spans="1:132" s="206" customFormat="1" ht="15" customHeight="1">
      <c r="A235" s="259"/>
      <c r="B235" s="259"/>
      <c r="C235" s="259"/>
      <c r="D235" s="259"/>
      <c r="E235" s="294" t="s">
        <v>409</v>
      </c>
      <c r="F235" s="294"/>
      <c r="G235" s="295"/>
      <c r="H235" s="295"/>
      <c r="I235" s="295"/>
      <c r="J235" s="295"/>
      <c r="K235" s="295"/>
      <c r="L235" s="295"/>
      <c r="M235" s="295"/>
      <c r="N235" s="270"/>
      <c r="O235" s="271"/>
      <c r="P235" s="271"/>
      <c r="Q235" s="271"/>
      <c r="R235" s="271"/>
      <c r="S235" s="272"/>
      <c r="AA235" s="39"/>
      <c r="AB235" s="39"/>
      <c r="AC235" s="39"/>
    </row>
    <row r="236" spans="1:132" s="206" customFormat="1" ht="15" customHeight="1">
      <c r="A236" s="259" t="s">
        <v>410</v>
      </c>
      <c r="B236" s="259"/>
      <c r="C236" s="259"/>
      <c r="D236" s="259"/>
      <c r="E236" s="260" t="s">
        <v>411</v>
      </c>
      <c r="F236" s="260"/>
      <c r="G236" s="261"/>
      <c r="H236" s="262"/>
      <c r="I236" s="262"/>
      <c r="J236" s="262"/>
      <c r="K236" s="262"/>
      <c r="L236" s="262"/>
      <c r="M236" s="262"/>
      <c r="N236" s="262"/>
      <c r="O236" s="262"/>
      <c r="P236" s="262"/>
      <c r="Q236" s="262"/>
      <c r="R236" s="262"/>
      <c r="S236" s="263"/>
      <c r="AA236" s="39"/>
      <c r="AB236" s="39"/>
      <c r="AC236" s="39"/>
    </row>
    <row r="237" spans="1:132" s="206" customFormat="1" ht="15" customHeight="1">
      <c r="A237" s="259"/>
      <c r="B237" s="259"/>
      <c r="C237" s="259"/>
      <c r="D237" s="259"/>
      <c r="E237" s="260"/>
      <c r="F237" s="260"/>
      <c r="G237" s="264"/>
      <c r="H237" s="265"/>
      <c r="I237" s="265"/>
      <c r="J237" s="265"/>
      <c r="K237" s="265"/>
      <c r="L237" s="265"/>
      <c r="M237" s="265"/>
      <c r="N237" s="265"/>
      <c r="O237" s="265"/>
      <c r="P237" s="265"/>
      <c r="Q237" s="265"/>
      <c r="R237" s="265"/>
      <c r="S237" s="266"/>
      <c r="AA237" s="39"/>
      <c r="AB237" s="39"/>
      <c r="AC237" s="39"/>
    </row>
    <row r="238" spans="1:132" s="206" customFormat="1" ht="15" customHeight="1">
      <c r="A238" s="259"/>
      <c r="B238" s="259"/>
      <c r="C238" s="259"/>
      <c r="D238" s="259"/>
      <c r="E238" s="260" t="s">
        <v>412</v>
      </c>
      <c r="F238" s="260"/>
      <c r="G238" s="261"/>
      <c r="H238" s="262"/>
      <c r="I238" s="262"/>
      <c r="J238" s="262"/>
      <c r="K238" s="262"/>
      <c r="L238" s="262"/>
      <c r="M238" s="263"/>
      <c r="N238" s="267" t="s">
        <v>406</v>
      </c>
      <c r="O238" s="268"/>
      <c r="P238" s="268"/>
      <c r="Q238" s="268"/>
      <c r="R238" s="268"/>
      <c r="S238" s="269"/>
      <c r="AA238" s="39"/>
      <c r="AB238" s="39"/>
      <c r="AC238" s="39"/>
    </row>
    <row r="239" spans="1:132">
      <c r="A239" s="259"/>
      <c r="B239" s="259"/>
      <c r="C239" s="259"/>
      <c r="D239" s="259"/>
      <c r="E239" s="260"/>
      <c r="F239" s="260"/>
      <c r="G239" s="264"/>
      <c r="H239" s="265"/>
      <c r="I239" s="265"/>
      <c r="J239" s="265"/>
      <c r="K239" s="265"/>
      <c r="L239" s="265"/>
      <c r="M239" s="266"/>
      <c r="N239" s="270"/>
      <c r="O239" s="271"/>
      <c r="P239" s="271"/>
      <c r="Q239" s="271"/>
      <c r="R239" s="271"/>
      <c r="S239" s="272"/>
    </row>
    <row r="241" spans="1:29">
      <c r="A241" s="273" t="s">
        <v>413</v>
      </c>
      <c r="B241" s="273"/>
      <c r="C241" s="273"/>
      <c r="D241" s="273"/>
      <c r="E241" s="273"/>
      <c r="F241" s="273"/>
      <c r="G241" s="273"/>
    </row>
    <row r="242" spans="1:29">
      <c r="A242" s="273"/>
      <c r="B242" s="273"/>
      <c r="C242" s="273"/>
      <c r="D242" s="273"/>
      <c r="E242" s="274"/>
      <c r="F242" s="274"/>
      <c r="G242" s="274"/>
    </row>
    <row r="243" spans="1:29" ht="12" customHeight="1">
      <c r="A243" s="249" t="s">
        <v>414</v>
      </c>
      <c r="B243" s="250"/>
      <c r="C243" s="250"/>
      <c r="D243" s="251"/>
      <c r="E243" s="278"/>
      <c r="F243" s="278"/>
      <c r="G243" s="278"/>
      <c r="H243" s="278"/>
      <c r="I243" s="278"/>
      <c r="J243" s="278"/>
      <c r="K243" s="278"/>
      <c r="L243" s="278"/>
      <c r="M243" s="278"/>
      <c r="N243" s="278"/>
      <c r="O243" s="278"/>
      <c r="P243" s="278"/>
      <c r="Q243" s="278"/>
      <c r="R243" s="278"/>
      <c r="S243" s="279"/>
      <c r="T243" s="299"/>
      <c r="U243" s="300"/>
      <c r="V243" s="300"/>
      <c r="W243" s="300"/>
      <c r="X243" s="300"/>
      <c r="Y243" s="300"/>
      <c r="Z243" s="300"/>
    </row>
    <row r="244" spans="1:29">
      <c r="A244" s="275"/>
      <c r="B244" s="276"/>
      <c r="C244" s="276"/>
      <c r="D244" s="277"/>
      <c r="E244" s="280"/>
      <c r="F244" s="280"/>
      <c r="G244" s="280"/>
      <c r="H244" s="280"/>
      <c r="I244" s="280"/>
      <c r="J244" s="280"/>
      <c r="K244" s="280"/>
      <c r="L244" s="280"/>
      <c r="M244" s="280"/>
      <c r="N244" s="280"/>
      <c r="O244" s="280"/>
      <c r="P244" s="280"/>
      <c r="Q244" s="280"/>
      <c r="R244" s="280"/>
      <c r="S244" s="281"/>
      <c r="T244" s="301"/>
      <c r="U244" s="300"/>
      <c r="V244" s="300"/>
      <c r="W244" s="300"/>
      <c r="X244" s="300"/>
      <c r="Y244" s="300"/>
      <c r="Z244" s="300"/>
    </row>
    <row r="245" spans="1:29" ht="20.25" customHeight="1">
      <c r="A245" s="275"/>
      <c r="B245" s="276"/>
      <c r="C245" s="276"/>
      <c r="D245" s="277"/>
      <c r="E245" s="282"/>
      <c r="F245" s="282"/>
      <c r="G245" s="282"/>
      <c r="H245" s="282"/>
      <c r="I245" s="282"/>
      <c r="J245" s="282"/>
      <c r="K245" s="282"/>
      <c r="L245" s="282"/>
      <c r="M245" s="282"/>
      <c r="N245" s="282"/>
      <c r="O245" s="282"/>
      <c r="P245" s="282"/>
      <c r="Q245" s="282"/>
      <c r="R245" s="282"/>
      <c r="S245" s="283"/>
      <c r="T245" s="301"/>
      <c r="U245" s="300"/>
      <c r="V245" s="300"/>
      <c r="W245" s="300"/>
      <c r="X245" s="300"/>
      <c r="Y245" s="300"/>
      <c r="Z245" s="300"/>
      <c r="AA245" s="206"/>
      <c r="AB245" s="206"/>
      <c r="AC245" s="206"/>
    </row>
    <row r="246" spans="1:29" ht="13.5" customHeight="1">
      <c r="A246" s="173"/>
      <c r="B246" s="249" t="s">
        <v>415</v>
      </c>
      <c r="C246" s="250"/>
      <c r="D246" s="251"/>
      <c r="E246" s="278"/>
      <c r="F246" s="278"/>
      <c r="G246" s="278"/>
      <c r="H246" s="278"/>
      <c r="I246" s="278"/>
      <c r="J246" s="278"/>
      <c r="K246" s="278"/>
      <c r="L246" s="278"/>
      <c r="M246" s="278"/>
      <c r="N246" s="278"/>
      <c r="O246" s="278"/>
      <c r="P246" s="278"/>
      <c r="Q246" s="278"/>
      <c r="R246" s="278"/>
      <c r="S246" s="279"/>
      <c r="T246" s="301"/>
      <c r="U246" s="300"/>
      <c r="V246" s="300"/>
      <c r="W246" s="300"/>
      <c r="X246" s="300"/>
      <c r="Y246" s="300"/>
      <c r="Z246" s="300"/>
      <c r="AA246" s="206"/>
      <c r="AB246" s="206"/>
      <c r="AC246" s="206"/>
    </row>
    <row r="247" spans="1:29">
      <c r="A247" s="173"/>
      <c r="B247" s="275"/>
      <c r="C247" s="276"/>
      <c r="D247" s="277"/>
      <c r="E247" s="280"/>
      <c r="F247" s="280"/>
      <c r="G247" s="280"/>
      <c r="H247" s="280"/>
      <c r="I247" s="280"/>
      <c r="J247" s="280"/>
      <c r="K247" s="280"/>
      <c r="L247" s="280"/>
      <c r="M247" s="280"/>
      <c r="N247" s="280"/>
      <c r="O247" s="280"/>
      <c r="P247" s="280"/>
      <c r="Q247" s="280"/>
      <c r="R247" s="280"/>
      <c r="S247" s="281"/>
      <c r="AA247" s="206"/>
      <c r="AB247" s="206"/>
      <c r="AC247" s="206"/>
    </row>
    <row r="248" spans="1:29" ht="30" customHeight="1">
      <c r="A248" s="174"/>
      <c r="B248" s="252"/>
      <c r="C248" s="253"/>
      <c r="D248" s="254"/>
      <c r="E248" s="282"/>
      <c r="F248" s="282"/>
      <c r="G248" s="282"/>
      <c r="H248" s="282"/>
      <c r="I248" s="282"/>
      <c r="J248" s="282"/>
      <c r="K248" s="282"/>
      <c r="L248" s="282"/>
      <c r="M248" s="282"/>
      <c r="N248" s="282"/>
      <c r="O248" s="282"/>
      <c r="P248" s="282"/>
      <c r="Q248" s="282"/>
      <c r="R248" s="282"/>
      <c r="S248" s="283"/>
      <c r="AA248" s="206"/>
      <c r="AB248" s="206"/>
      <c r="AC248" s="206"/>
    </row>
    <row r="249" spans="1:29">
      <c r="A249" s="249" t="s">
        <v>416</v>
      </c>
      <c r="B249" s="250"/>
      <c r="C249" s="250"/>
      <c r="D249" s="251"/>
      <c r="E249" s="278"/>
      <c r="F249" s="278"/>
      <c r="G249" s="278"/>
      <c r="H249" s="278"/>
      <c r="I249" s="278"/>
      <c r="J249" s="278"/>
      <c r="K249" s="278"/>
      <c r="L249" s="278"/>
      <c r="M249" s="278"/>
      <c r="N249" s="278"/>
      <c r="O249" s="278"/>
      <c r="P249" s="278"/>
      <c r="Q249" s="278"/>
      <c r="R249" s="278"/>
      <c r="S249" s="279"/>
      <c r="AA249" s="206"/>
      <c r="AB249" s="206"/>
      <c r="AC249" s="206"/>
    </row>
    <row r="250" spans="1:29">
      <c r="A250" s="275"/>
      <c r="B250" s="276"/>
      <c r="C250" s="276"/>
      <c r="D250" s="277"/>
      <c r="E250" s="280"/>
      <c r="F250" s="280"/>
      <c r="G250" s="280"/>
      <c r="H250" s="280"/>
      <c r="I250" s="280"/>
      <c r="J250" s="280"/>
      <c r="K250" s="280"/>
      <c r="L250" s="280"/>
      <c r="M250" s="280"/>
      <c r="N250" s="280"/>
      <c r="O250" s="280"/>
      <c r="P250" s="280"/>
      <c r="Q250" s="280"/>
      <c r="R250" s="280"/>
      <c r="S250" s="281"/>
      <c r="AA250" s="206"/>
      <c r="AB250" s="206"/>
      <c r="AC250" s="206"/>
    </row>
    <row r="251" spans="1:29" ht="22.5" customHeight="1">
      <c r="A251" s="275"/>
      <c r="B251" s="276"/>
      <c r="C251" s="276"/>
      <c r="D251" s="277"/>
      <c r="E251" s="282"/>
      <c r="F251" s="282"/>
      <c r="G251" s="282"/>
      <c r="H251" s="282"/>
      <c r="I251" s="282"/>
      <c r="J251" s="282"/>
      <c r="K251" s="282"/>
      <c r="L251" s="282"/>
      <c r="M251" s="282"/>
      <c r="N251" s="282"/>
      <c r="O251" s="282"/>
      <c r="P251" s="282"/>
      <c r="Q251" s="282"/>
      <c r="R251" s="282"/>
      <c r="S251" s="283"/>
      <c r="AA251" s="206"/>
      <c r="AB251" s="206"/>
      <c r="AC251" s="206"/>
    </row>
    <row r="252" spans="1:29" ht="12" customHeight="1">
      <c r="A252" s="173"/>
      <c r="B252" s="249" t="s">
        <v>417</v>
      </c>
      <c r="C252" s="250"/>
      <c r="D252" s="251"/>
      <c r="E252" s="278"/>
      <c r="F252" s="278"/>
      <c r="G252" s="278"/>
      <c r="H252" s="278"/>
      <c r="I252" s="278"/>
      <c r="J252" s="278"/>
      <c r="K252" s="278"/>
      <c r="L252" s="278"/>
      <c r="M252" s="278"/>
      <c r="N252" s="278"/>
      <c r="O252" s="278"/>
      <c r="P252" s="278"/>
      <c r="Q252" s="278"/>
      <c r="R252" s="278"/>
      <c r="S252" s="279"/>
      <c r="AA252" s="206"/>
      <c r="AB252" s="206"/>
      <c r="AC252" s="206"/>
    </row>
    <row r="253" spans="1:29">
      <c r="A253" s="173"/>
      <c r="B253" s="275"/>
      <c r="C253" s="276"/>
      <c r="D253" s="277"/>
      <c r="E253" s="280"/>
      <c r="F253" s="280"/>
      <c r="G253" s="280"/>
      <c r="H253" s="280"/>
      <c r="I253" s="280"/>
      <c r="J253" s="280"/>
      <c r="K253" s="280"/>
      <c r="L253" s="280"/>
      <c r="M253" s="280"/>
      <c r="N253" s="280"/>
      <c r="O253" s="280"/>
      <c r="P253" s="280"/>
      <c r="Q253" s="280"/>
      <c r="R253" s="280"/>
      <c r="S253" s="281"/>
      <c r="AA253" s="206"/>
      <c r="AB253" s="206"/>
      <c r="AC253" s="206"/>
    </row>
    <row r="254" spans="1:29" ht="18.75" customHeight="1">
      <c r="A254" s="174"/>
      <c r="B254" s="252"/>
      <c r="C254" s="253"/>
      <c r="D254" s="254"/>
      <c r="E254" s="282"/>
      <c r="F254" s="282"/>
      <c r="G254" s="282"/>
      <c r="H254" s="282"/>
      <c r="I254" s="282"/>
      <c r="J254" s="282"/>
      <c r="K254" s="282"/>
      <c r="L254" s="282"/>
      <c r="M254" s="282"/>
      <c r="N254" s="282"/>
      <c r="O254" s="282"/>
      <c r="P254" s="282"/>
      <c r="Q254" s="282"/>
      <c r="R254" s="282"/>
      <c r="S254" s="283"/>
    </row>
    <row r="255" spans="1:29">
      <c r="A255" s="250" t="s">
        <v>418</v>
      </c>
      <c r="B255" s="250"/>
      <c r="C255" s="250"/>
      <c r="D255" s="251"/>
      <c r="E255" s="297"/>
      <c r="F255" s="278"/>
      <c r="G255" s="278"/>
      <c r="H255" s="278"/>
      <c r="I255" s="278"/>
      <c r="J255" s="278"/>
      <c r="K255" s="279"/>
      <c r="L255" s="258" t="s">
        <v>311</v>
      </c>
      <c r="M255" s="305"/>
      <c r="N255" s="306"/>
      <c r="O255" s="306"/>
      <c r="P255" s="306"/>
      <c r="Q255" s="306"/>
      <c r="R255" s="306"/>
      <c r="S255" s="306"/>
    </row>
    <row r="256" spans="1:29">
      <c r="A256" s="276"/>
      <c r="B256" s="276"/>
      <c r="C256" s="276"/>
      <c r="D256" s="277"/>
      <c r="E256" s="302"/>
      <c r="F256" s="280"/>
      <c r="G256" s="280"/>
      <c r="H256" s="280"/>
      <c r="I256" s="280"/>
      <c r="J256" s="280"/>
      <c r="K256" s="281"/>
      <c r="L256" s="303"/>
      <c r="M256" s="301"/>
      <c r="N256" s="300"/>
      <c r="O256" s="300"/>
      <c r="P256" s="300"/>
      <c r="Q256" s="300"/>
      <c r="R256" s="300"/>
      <c r="S256" s="300"/>
    </row>
    <row r="257" spans="1:19">
      <c r="A257" s="253"/>
      <c r="B257" s="253"/>
      <c r="C257" s="253"/>
      <c r="D257" s="254"/>
      <c r="E257" s="298"/>
      <c r="F257" s="282"/>
      <c r="G257" s="282"/>
      <c r="H257" s="282"/>
      <c r="I257" s="282"/>
      <c r="J257" s="282"/>
      <c r="K257" s="283"/>
      <c r="L257" s="304"/>
      <c r="M257" s="208"/>
      <c r="N257" s="207"/>
      <c r="O257" s="207"/>
      <c r="P257" s="207"/>
      <c r="Q257" s="207"/>
      <c r="R257" s="207"/>
      <c r="S257" s="207"/>
    </row>
    <row r="258" spans="1:19" ht="17.25" customHeight="1">
      <c r="A258" s="249" t="s">
        <v>419</v>
      </c>
      <c r="B258" s="250"/>
      <c r="C258" s="250"/>
      <c r="D258" s="251"/>
      <c r="E258" s="255"/>
      <c r="F258" s="255"/>
      <c r="G258" s="255"/>
      <c r="H258" s="255"/>
      <c r="I258" s="255"/>
      <c r="J258" s="255"/>
      <c r="K258" s="255"/>
      <c r="L258" s="257" t="s">
        <v>420</v>
      </c>
      <c r="M258" s="51"/>
      <c r="N258" s="39"/>
      <c r="O258" s="39"/>
      <c r="P258" s="39"/>
      <c r="Q258" s="39"/>
    </row>
    <row r="259" spans="1:19" ht="17.25" customHeight="1">
      <c r="A259" s="252"/>
      <c r="B259" s="253"/>
      <c r="C259" s="253"/>
      <c r="D259" s="254"/>
      <c r="E259" s="256"/>
      <c r="F259" s="256"/>
      <c r="G259" s="256"/>
      <c r="H259" s="256"/>
      <c r="I259" s="256"/>
      <c r="J259" s="256"/>
      <c r="K259" s="256"/>
      <c r="L259" s="258"/>
      <c r="M259" s="51"/>
      <c r="N259" s="39"/>
      <c r="O259" s="39"/>
      <c r="P259" s="39"/>
      <c r="Q259" s="39"/>
    </row>
    <row r="260" spans="1:19" ht="14.25" customHeight="1">
      <c r="A260" s="257" t="s">
        <v>421</v>
      </c>
      <c r="B260" s="257"/>
      <c r="C260" s="257"/>
      <c r="D260" s="257"/>
      <c r="E260" s="259" t="s">
        <v>422</v>
      </c>
      <c r="F260" s="259"/>
      <c r="G260" s="259"/>
      <c r="H260" s="259"/>
      <c r="I260" s="259"/>
      <c r="J260" s="259"/>
      <c r="K260" s="259"/>
      <c r="L260" s="259"/>
      <c r="M260" s="259"/>
      <c r="N260" s="259"/>
      <c r="O260" s="259"/>
      <c r="P260" s="259"/>
      <c r="Q260" s="259"/>
      <c r="R260" s="259"/>
      <c r="S260" s="259"/>
    </row>
    <row r="261" spans="1:19" ht="14.25" customHeight="1">
      <c r="A261" s="257"/>
      <c r="B261" s="257"/>
      <c r="C261" s="257"/>
      <c r="D261" s="257"/>
      <c r="E261" s="259"/>
      <c r="F261" s="259"/>
      <c r="G261" s="259"/>
      <c r="H261" s="259"/>
      <c r="I261" s="259"/>
      <c r="J261" s="259"/>
      <c r="K261" s="259"/>
      <c r="L261" s="259"/>
      <c r="M261" s="259"/>
      <c r="N261" s="259"/>
      <c r="O261" s="259"/>
      <c r="P261" s="259"/>
      <c r="Q261" s="259"/>
      <c r="R261" s="259"/>
      <c r="S261" s="259"/>
    </row>
    <row r="262" spans="1:19">
      <c r="A262" s="257"/>
      <c r="B262" s="257"/>
      <c r="C262" s="257"/>
      <c r="D262" s="257"/>
      <c r="E262" s="255"/>
      <c r="F262" s="255"/>
      <c r="G262" s="255"/>
      <c r="H262" s="255"/>
      <c r="I262" s="255"/>
      <c r="J262" s="255"/>
      <c r="K262" s="255"/>
      <c r="L262" s="255"/>
      <c r="M262" s="255"/>
      <c r="N262" s="255"/>
      <c r="O262" s="255"/>
      <c r="P262" s="255"/>
      <c r="Q262" s="255"/>
      <c r="R262" s="255"/>
      <c r="S262" s="255"/>
    </row>
    <row r="263" spans="1:19">
      <c r="A263" s="257"/>
      <c r="B263" s="257"/>
      <c r="C263" s="257"/>
      <c r="D263" s="257"/>
      <c r="E263" s="255"/>
      <c r="F263" s="255"/>
      <c r="G263" s="255"/>
      <c r="H263" s="255"/>
      <c r="I263" s="255"/>
      <c r="J263" s="255"/>
      <c r="K263" s="255"/>
      <c r="L263" s="255"/>
      <c r="M263" s="255"/>
      <c r="N263" s="255"/>
      <c r="O263" s="255"/>
      <c r="P263" s="255"/>
      <c r="Q263" s="255"/>
      <c r="R263" s="255"/>
      <c r="S263" s="255"/>
    </row>
    <row r="264" spans="1:19">
      <c r="A264" s="257"/>
      <c r="B264" s="257"/>
      <c r="C264" s="257"/>
      <c r="D264" s="257"/>
      <c r="E264" s="255"/>
      <c r="F264" s="255"/>
      <c r="G264" s="255"/>
      <c r="H264" s="255"/>
      <c r="I264" s="255"/>
      <c r="J264" s="255"/>
      <c r="K264" s="255"/>
      <c r="L264" s="255"/>
      <c r="M264" s="255"/>
      <c r="N264" s="255"/>
      <c r="O264" s="255"/>
      <c r="P264" s="255"/>
      <c r="Q264" s="255"/>
      <c r="R264" s="255"/>
      <c r="S264" s="255"/>
    </row>
    <row r="265" spans="1:19">
      <c r="A265" s="257"/>
      <c r="B265" s="257"/>
      <c r="C265" s="257"/>
      <c r="D265" s="257"/>
      <c r="E265" s="255"/>
      <c r="F265" s="255"/>
      <c r="G265" s="255"/>
      <c r="H265" s="255"/>
      <c r="I265" s="255"/>
      <c r="J265" s="255"/>
      <c r="K265" s="255"/>
      <c r="L265" s="255"/>
      <c r="M265" s="255"/>
      <c r="N265" s="255"/>
      <c r="O265" s="255"/>
      <c r="P265" s="255"/>
      <c r="Q265" s="255"/>
      <c r="R265" s="255"/>
      <c r="S265" s="255"/>
    </row>
    <row r="266" spans="1:19" ht="18" customHeight="1">
      <c r="A266" s="257" t="s">
        <v>423</v>
      </c>
      <c r="B266" s="257"/>
      <c r="C266" s="257"/>
      <c r="D266" s="257"/>
      <c r="E266" s="259" t="s">
        <v>424</v>
      </c>
      <c r="F266" s="259"/>
      <c r="G266" s="259"/>
      <c r="H266" s="259"/>
      <c r="I266" s="259"/>
      <c r="J266" s="259"/>
      <c r="K266" s="259"/>
      <c r="L266" s="259"/>
      <c r="M266" s="259"/>
      <c r="N266" s="259"/>
      <c r="O266" s="259"/>
      <c r="P266" s="259"/>
      <c r="Q266" s="259"/>
      <c r="R266" s="259"/>
      <c r="S266" s="259"/>
    </row>
    <row r="267" spans="1:19" ht="18" customHeight="1">
      <c r="A267" s="257"/>
      <c r="B267" s="257"/>
      <c r="C267" s="257"/>
      <c r="D267" s="257"/>
      <c r="E267" s="259"/>
      <c r="F267" s="259"/>
      <c r="G267" s="259"/>
      <c r="H267" s="259"/>
      <c r="I267" s="259"/>
      <c r="J267" s="259"/>
      <c r="K267" s="259"/>
      <c r="L267" s="259"/>
      <c r="M267" s="259"/>
      <c r="N267" s="259"/>
      <c r="O267" s="259"/>
      <c r="P267" s="259"/>
      <c r="Q267" s="259"/>
      <c r="R267" s="259"/>
      <c r="S267" s="259"/>
    </row>
    <row r="268" spans="1:19">
      <c r="A268" s="257"/>
      <c r="B268" s="257"/>
      <c r="C268" s="257"/>
      <c r="D268" s="257"/>
      <c r="E268" s="255"/>
      <c r="F268" s="255"/>
      <c r="G268" s="255"/>
      <c r="H268" s="255"/>
      <c r="I268" s="255"/>
      <c r="J268" s="255"/>
      <c r="K268" s="255"/>
      <c r="L268" s="255"/>
      <c r="M268" s="255"/>
      <c r="N268" s="255"/>
      <c r="O268" s="255"/>
      <c r="P268" s="255"/>
      <c r="Q268" s="255"/>
      <c r="R268" s="255"/>
      <c r="S268" s="255"/>
    </row>
    <row r="269" spans="1:19">
      <c r="A269" s="257"/>
      <c r="B269" s="257"/>
      <c r="C269" s="257"/>
      <c r="D269" s="257"/>
      <c r="E269" s="255"/>
      <c r="F269" s="255"/>
      <c r="G269" s="255"/>
      <c r="H269" s="255"/>
      <c r="I269" s="255"/>
      <c r="J269" s="255"/>
      <c r="K269" s="255"/>
      <c r="L269" s="255"/>
      <c r="M269" s="255"/>
      <c r="N269" s="255"/>
      <c r="O269" s="255"/>
      <c r="P269" s="255"/>
      <c r="Q269" s="255"/>
      <c r="R269" s="255"/>
      <c r="S269" s="255"/>
    </row>
    <row r="270" spans="1:19">
      <c r="A270" s="257"/>
      <c r="B270" s="257"/>
      <c r="C270" s="257"/>
      <c r="D270" s="257"/>
      <c r="E270" s="255"/>
      <c r="F270" s="255"/>
      <c r="G270" s="255"/>
      <c r="H270" s="255"/>
      <c r="I270" s="255"/>
      <c r="J270" s="255"/>
      <c r="K270" s="255"/>
      <c r="L270" s="255"/>
      <c r="M270" s="255"/>
      <c r="N270" s="255"/>
      <c r="O270" s="255"/>
      <c r="P270" s="255"/>
      <c r="Q270" s="255"/>
      <c r="R270" s="255"/>
      <c r="S270" s="255"/>
    </row>
    <row r="271" spans="1:19">
      <c r="A271" s="257"/>
      <c r="B271" s="257"/>
      <c r="C271" s="257"/>
      <c r="D271" s="257"/>
      <c r="E271" s="255"/>
      <c r="F271" s="255"/>
      <c r="G271" s="255"/>
      <c r="H271" s="255"/>
      <c r="I271" s="255"/>
      <c r="J271" s="255"/>
      <c r="K271" s="255"/>
      <c r="L271" s="255"/>
      <c r="M271" s="255"/>
      <c r="N271" s="255"/>
      <c r="O271" s="255"/>
      <c r="P271" s="255"/>
      <c r="Q271" s="255"/>
      <c r="R271" s="255"/>
      <c r="S271" s="255"/>
    </row>
    <row r="273" spans="1:1" ht="15.75" customHeight="1">
      <c r="A273" s="176" t="s">
        <v>425</v>
      </c>
    </row>
    <row r="274" spans="1:1">
      <c r="A274" s="39" t="s">
        <v>426</v>
      </c>
    </row>
  </sheetData>
  <sheetProtection algorithmName="SHA-512" hashValue="EPRlvKWhNO+nzXvT0f+2rn51LSNztn5d9P00LC2kHHIJJqVoJ3JHc+CGoSqv3sOOMBJSCVHzi2QDYAtByUJ7lg==" saltValue="JISednvHNIsJwU4F26mW+Q==" spinCount="100000" sheet="1" formatCells="0" formatRows="0" insertRows="0" selectLockedCells="1"/>
  <mergeCells count="567">
    <mergeCell ref="A7:C8"/>
    <mergeCell ref="D7:R8"/>
    <mergeCell ref="A9:R9"/>
    <mergeCell ref="A10:D14"/>
    <mergeCell ref="E10:R11"/>
    <mergeCell ref="F12:R12"/>
    <mergeCell ref="E13:R13"/>
    <mergeCell ref="F14:R14"/>
    <mergeCell ref="A2:R2"/>
    <mergeCell ref="A4:B4"/>
    <mergeCell ref="C4:M4"/>
    <mergeCell ref="N4:O4"/>
    <mergeCell ref="P4:R4"/>
    <mergeCell ref="A5:B5"/>
    <mergeCell ref="C5:I5"/>
    <mergeCell ref="A21:D25"/>
    <mergeCell ref="E21:R21"/>
    <mergeCell ref="E22:G22"/>
    <mergeCell ref="H22:R22"/>
    <mergeCell ref="E23:R23"/>
    <mergeCell ref="E24:G24"/>
    <mergeCell ref="H24:R24"/>
    <mergeCell ref="E25:R25"/>
    <mergeCell ref="A17:D18"/>
    <mergeCell ref="E17:R17"/>
    <mergeCell ref="F18:R18"/>
    <mergeCell ref="A19:D20"/>
    <mergeCell ref="E19:R19"/>
    <mergeCell ref="E20:R20"/>
    <mergeCell ref="A28:Z28"/>
    <mergeCell ref="A29:A30"/>
    <mergeCell ref="B29:F30"/>
    <mergeCell ref="G29:K30"/>
    <mergeCell ref="L29:M30"/>
    <mergeCell ref="N29:N30"/>
    <mergeCell ref="O29:O30"/>
    <mergeCell ref="P29:P30"/>
    <mergeCell ref="Q29:U29"/>
    <mergeCell ref="V29:Z30"/>
    <mergeCell ref="AA29:AC30"/>
    <mergeCell ref="Q30:R30"/>
    <mergeCell ref="S30:T30"/>
    <mergeCell ref="A31:A36"/>
    <mergeCell ref="B31:F36"/>
    <mergeCell ref="G31:K36"/>
    <mergeCell ref="L31:M35"/>
    <mergeCell ref="N31:N36"/>
    <mergeCell ref="O31:O36"/>
    <mergeCell ref="P31:P36"/>
    <mergeCell ref="Q31:R31"/>
    <mergeCell ref="S31:T31"/>
    <mergeCell ref="V31:Z36"/>
    <mergeCell ref="AA31:AC36"/>
    <mergeCell ref="Q32:R32"/>
    <mergeCell ref="S32:T32"/>
    <mergeCell ref="Q33:R33"/>
    <mergeCell ref="S33:T33"/>
    <mergeCell ref="Q34:R34"/>
    <mergeCell ref="S34:T34"/>
    <mergeCell ref="Q35:R35"/>
    <mergeCell ref="S35:T35"/>
    <mergeCell ref="Q36:R36"/>
    <mergeCell ref="S36:T36"/>
    <mergeCell ref="A37:A42"/>
    <mergeCell ref="B37:F42"/>
    <mergeCell ref="G37:K42"/>
    <mergeCell ref="L37:M41"/>
    <mergeCell ref="N37:N42"/>
    <mergeCell ref="O37:O42"/>
    <mergeCell ref="A43:A48"/>
    <mergeCell ref="B43:F48"/>
    <mergeCell ref="G43:K48"/>
    <mergeCell ref="L43:M47"/>
    <mergeCell ref="N43:N48"/>
    <mergeCell ref="P37:P42"/>
    <mergeCell ref="Q37:R37"/>
    <mergeCell ref="S37:T37"/>
    <mergeCell ref="V37:Z42"/>
    <mergeCell ref="Q38:R38"/>
    <mergeCell ref="S38:T38"/>
    <mergeCell ref="Q39:R39"/>
    <mergeCell ref="S39:T39"/>
    <mergeCell ref="Q40:R40"/>
    <mergeCell ref="V43:Z48"/>
    <mergeCell ref="AA43:AC48"/>
    <mergeCell ref="Q44:R44"/>
    <mergeCell ref="S44:T44"/>
    <mergeCell ref="Q45:R45"/>
    <mergeCell ref="S45:T45"/>
    <mergeCell ref="S40:T40"/>
    <mergeCell ref="Q41:R41"/>
    <mergeCell ref="S41:T41"/>
    <mergeCell ref="Q42:R42"/>
    <mergeCell ref="S42:T42"/>
    <mergeCell ref="AA37:AC42"/>
    <mergeCell ref="Q46:R46"/>
    <mergeCell ref="S46:T46"/>
    <mergeCell ref="Q47:R47"/>
    <mergeCell ref="S47:T47"/>
    <mergeCell ref="Q48:R48"/>
    <mergeCell ref="S48:T48"/>
    <mergeCell ref="O43:O48"/>
    <mergeCell ref="P43:P48"/>
    <mergeCell ref="Q43:R43"/>
    <mergeCell ref="S43:T43"/>
    <mergeCell ref="A55:A60"/>
    <mergeCell ref="B55:F60"/>
    <mergeCell ref="G55:K60"/>
    <mergeCell ref="L55:M59"/>
    <mergeCell ref="N55:N60"/>
    <mergeCell ref="P49:P54"/>
    <mergeCell ref="Q49:R49"/>
    <mergeCell ref="S49:T49"/>
    <mergeCell ref="V49:Z54"/>
    <mergeCell ref="Q50:R50"/>
    <mergeCell ref="S50:T50"/>
    <mergeCell ref="Q51:R51"/>
    <mergeCell ref="S51:T51"/>
    <mergeCell ref="Q52:R52"/>
    <mergeCell ref="A49:A54"/>
    <mergeCell ref="B49:F54"/>
    <mergeCell ref="G49:K54"/>
    <mergeCell ref="L49:M53"/>
    <mergeCell ref="N49:N54"/>
    <mergeCell ref="O49:O54"/>
    <mergeCell ref="V55:Z60"/>
    <mergeCell ref="AA55:AC60"/>
    <mergeCell ref="Q56:R56"/>
    <mergeCell ref="S56:T56"/>
    <mergeCell ref="Q57:R57"/>
    <mergeCell ref="S57:T57"/>
    <mergeCell ref="S52:T52"/>
    <mergeCell ref="Q53:R53"/>
    <mergeCell ref="S53:T53"/>
    <mergeCell ref="Q54:R54"/>
    <mergeCell ref="S54:T54"/>
    <mergeCell ref="AA49:AC54"/>
    <mergeCell ref="Q58:R58"/>
    <mergeCell ref="S58:T58"/>
    <mergeCell ref="Q59:R59"/>
    <mergeCell ref="S59:T59"/>
    <mergeCell ref="Q60:R60"/>
    <mergeCell ref="S60:T60"/>
    <mergeCell ref="O55:O60"/>
    <mergeCell ref="P55:P60"/>
    <mergeCell ref="Q55:R55"/>
    <mergeCell ref="S55:T55"/>
    <mergeCell ref="A67:A72"/>
    <mergeCell ref="B67:F72"/>
    <mergeCell ref="G67:K72"/>
    <mergeCell ref="L67:M71"/>
    <mergeCell ref="N67:N72"/>
    <mergeCell ref="P61:P66"/>
    <mergeCell ref="Q61:R61"/>
    <mergeCell ref="S61:T61"/>
    <mergeCell ref="V61:Z66"/>
    <mergeCell ref="Q62:R62"/>
    <mergeCell ref="S62:T62"/>
    <mergeCell ref="Q63:R63"/>
    <mergeCell ref="S63:T63"/>
    <mergeCell ref="Q64:R64"/>
    <mergeCell ref="A61:A66"/>
    <mergeCell ref="B61:F66"/>
    <mergeCell ref="G61:K66"/>
    <mergeCell ref="L61:M65"/>
    <mergeCell ref="N61:N66"/>
    <mergeCell ref="O61:O66"/>
    <mergeCell ref="V67:Z72"/>
    <mergeCell ref="AA67:AC72"/>
    <mergeCell ref="Q68:R68"/>
    <mergeCell ref="S68:T68"/>
    <mergeCell ref="Q69:R69"/>
    <mergeCell ref="S69:T69"/>
    <mergeCell ref="S64:T64"/>
    <mergeCell ref="Q65:R65"/>
    <mergeCell ref="S65:T65"/>
    <mergeCell ref="Q66:R66"/>
    <mergeCell ref="S66:T66"/>
    <mergeCell ref="AA61:AC66"/>
    <mergeCell ref="Q70:R70"/>
    <mergeCell ref="S70:T70"/>
    <mergeCell ref="Q71:R71"/>
    <mergeCell ref="S71:T71"/>
    <mergeCell ref="Q72:R72"/>
    <mergeCell ref="S72:T72"/>
    <mergeCell ref="O67:O72"/>
    <mergeCell ref="P67:P72"/>
    <mergeCell ref="Q67:R67"/>
    <mergeCell ref="S67:T67"/>
    <mergeCell ref="A79:A84"/>
    <mergeCell ref="B79:F84"/>
    <mergeCell ref="G79:K84"/>
    <mergeCell ref="L79:M83"/>
    <mergeCell ref="N79:N84"/>
    <mergeCell ref="P73:P78"/>
    <mergeCell ref="Q73:R73"/>
    <mergeCell ref="S73:T73"/>
    <mergeCell ref="V73:Z78"/>
    <mergeCell ref="Q74:R74"/>
    <mergeCell ref="S74:T74"/>
    <mergeCell ref="Q75:R75"/>
    <mergeCell ref="S75:T75"/>
    <mergeCell ref="Q76:R76"/>
    <mergeCell ref="A73:A78"/>
    <mergeCell ref="B73:F78"/>
    <mergeCell ref="G73:K78"/>
    <mergeCell ref="L73:M77"/>
    <mergeCell ref="N73:N78"/>
    <mergeCell ref="O73:O78"/>
    <mergeCell ref="V79:Z84"/>
    <mergeCell ref="AA79:AC84"/>
    <mergeCell ref="Q80:R80"/>
    <mergeCell ref="S80:T80"/>
    <mergeCell ref="Q81:R81"/>
    <mergeCell ref="S81:T81"/>
    <mergeCell ref="S76:T76"/>
    <mergeCell ref="Q77:R77"/>
    <mergeCell ref="S77:T77"/>
    <mergeCell ref="Q78:R78"/>
    <mergeCell ref="S78:T78"/>
    <mergeCell ref="AA73:AC78"/>
    <mergeCell ref="Q82:R82"/>
    <mergeCell ref="S82:T82"/>
    <mergeCell ref="Q83:R83"/>
    <mergeCell ref="S83:T83"/>
    <mergeCell ref="Q84:R84"/>
    <mergeCell ref="S84:T84"/>
    <mergeCell ref="O79:O84"/>
    <mergeCell ref="P79:P84"/>
    <mergeCell ref="Q79:R79"/>
    <mergeCell ref="S79:T79"/>
    <mergeCell ref="A91:A96"/>
    <mergeCell ref="B91:F96"/>
    <mergeCell ref="G91:K96"/>
    <mergeCell ref="L91:M95"/>
    <mergeCell ref="N91:N96"/>
    <mergeCell ref="P85:P90"/>
    <mergeCell ref="Q85:R85"/>
    <mergeCell ref="S85:T85"/>
    <mergeCell ref="V85:Z90"/>
    <mergeCell ref="Q86:R86"/>
    <mergeCell ref="S86:T86"/>
    <mergeCell ref="Q87:R87"/>
    <mergeCell ref="S87:T87"/>
    <mergeCell ref="Q88:R88"/>
    <mergeCell ref="A85:A90"/>
    <mergeCell ref="B85:F90"/>
    <mergeCell ref="G85:K90"/>
    <mergeCell ref="L85:M89"/>
    <mergeCell ref="N85:N90"/>
    <mergeCell ref="O85:O90"/>
    <mergeCell ref="V91:Z96"/>
    <mergeCell ref="AA91:AC96"/>
    <mergeCell ref="Q92:R92"/>
    <mergeCell ref="S92:T92"/>
    <mergeCell ref="Q93:R93"/>
    <mergeCell ref="S93:T93"/>
    <mergeCell ref="S88:T88"/>
    <mergeCell ref="Q89:R89"/>
    <mergeCell ref="S89:T89"/>
    <mergeCell ref="Q90:R90"/>
    <mergeCell ref="S90:T90"/>
    <mergeCell ref="AA85:AC90"/>
    <mergeCell ref="Q94:R94"/>
    <mergeCell ref="S94:T94"/>
    <mergeCell ref="Q95:R95"/>
    <mergeCell ref="S95:T95"/>
    <mergeCell ref="Q96:R96"/>
    <mergeCell ref="S96:T96"/>
    <mergeCell ref="O91:O96"/>
    <mergeCell ref="P91:P96"/>
    <mergeCell ref="Q91:R91"/>
    <mergeCell ref="S91:T91"/>
    <mergeCell ref="A103:A108"/>
    <mergeCell ref="B103:F108"/>
    <mergeCell ref="G103:K108"/>
    <mergeCell ref="L103:M107"/>
    <mergeCell ref="N103:N108"/>
    <mergeCell ref="P97:P102"/>
    <mergeCell ref="Q97:R97"/>
    <mergeCell ref="S97:T97"/>
    <mergeCell ref="V97:Z102"/>
    <mergeCell ref="Q98:R98"/>
    <mergeCell ref="S98:T98"/>
    <mergeCell ref="Q99:R99"/>
    <mergeCell ref="S99:T99"/>
    <mergeCell ref="Q100:R100"/>
    <mergeCell ref="A97:A102"/>
    <mergeCell ref="B97:F102"/>
    <mergeCell ref="G97:K102"/>
    <mergeCell ref="L97:M101"/>
    <mergeCell ref="N97:N102"/>
    <mergeCell ref="O97:O102"/>
    <mergeCell ref="V103:Z108"/>
    <mergeCell ref="AA103:AC108"/>
    <mergeCell ref="Q104:R104"/>
    <mergeCell ref="S104:T104"/>
    <mergeCell ref="Q105:R105"/>
    <mergeCell ref="S105:T105"/>
    <mergeCell ref="S100:T100"/>
    <mergeCell ref="Q101:R101"/>
    <mergeCell ref="S101:T101"/>
    <mergeCell ref="Q102:R102"/>
    <mergeCell ref="S102:T102"/>
    <mergeCell ref="AA97:AC102"/>
    <mergeCell ref="Q106:R106"/>
    <mergeCell ref="S106:T106"/>
    <mergeCell ref="Q107:R107"/>
    <mergeCell ref="S107:T107"/>
    <mergeCell ref="Q108:R108"/>
    <mergeCell ref="S108:T108"/>
    <mergeCell ref="O103:O108"/>
    <mergeCell ref="P103:P108"/>
    <mergeCell ref="Q103:R103"/>
    <mergeCell ref="S103:T103"/>
    <mergeCell ref="A115:A120"/>
    <mergeCell ref="B115:F120"/>
    <mergeCell ref="G115:K120"/>
    <mergeCell ref="L115:M119"/>
    <mergeCell ref="N115:N120"/>
    <mergeCell ref="P109:P114"/>
    <mergeCell ref="Q109:R109"/>
    <mergeCell ref="S109:T109"/>
    <mergeCell ref="V109:Z114"/>
    <mergeCell ref="Q110:R110"/>
    <mergeCell ref="S110:T110"/>
    <mergeCell ref="Q111:R111"/>
    <mergeCell ref="S111:T111"/>
    <mergeCell ref="Q112:R112"/>
    <mergeCell ref="A109:A114"/>
    <mergeCell ref="B109:F114"/>
    <mergeCell ref="G109:K114"/>
    <mergeCell ref="L109:M113"/>
    <mergeCell ref="N109:N114"/>
    <mergeCell ref="O109:O114"/>
    <mergeCell ref="V115:Z120"/>
    <mergeCell ref="AA115:AC120"/>
    <mergeCell ref="Q116:R116"/>
    <mergeCell ref="S116:T116"/>
    <mergeCell ref="Q117:R117"/>
    <mergeCell ref="S117:T117"/>
    <mergeCell ref="S112:T112"/>
    <mergeCell ref="Q113:R113"/>
    <mergeCell ref="S113:T113"/>
    <mergeCell ref="Q114:R114"/>
    <mergeCell ref="S114:T114"/>
    <mergeCell ref="AA109:AC114"/>
    <mergeCell ref="Q118:R118"/>
    <mergeCell ref="S118:T118"/>
    <mergeCell ref="Q119:R119"/>
    <mergeCell ref="S119:T119"/>
    <mergeCell ref="Q120:R120"/>
    <mergeCell ref="S120:T120"/>
    <mergeCell ref="O115:O120"/>
    <mergeCell ref="P115:P120"/>
    <mergeCell ref="Q115:R115"/>
    <mergeCell ref="S115:T115"/>
    <mergeCell ref="A121:K122"/>
    <mergeCell ref="L121:M121"/>
    <mergeCell ref="N121:AC122"/>
    <mergeCell ref="L122:M122"/>
    <mergeCell ref="A123:Z126"/>
    <mergeCell ref="A129:D130"/>
    <mergeCell ref="E129:E130"/>
    <mergeCell ref="F129:R129"/>
    <mergeCell ref="F130:R130"/>
    <mergeCell ref="A133:D133"/>
    <mergeCell ref="E133:R133"/>
    <mergeCell ref="A134:D134"/>
    <mergeCell ref="E134:R134"/>
    <mergeCell ref="A135:R135"/>
    <mergeCell ref="A136:D138"/>
    <mergeCell ref="E136:F136"/>
    <mergeCell ref="G136:H136"/>
    <mergeCell ref="I136:J136"/>
    <mergeCell ref="K136:N136"/>
    <mergeCell ref="Q139:R139"/>
    <mergeCell ref="E140:R140"/>
    <mergeCell ref="E141:R141"/>
    <mergeCell ref="A142:D142"/>
    <mergeCell ref="E142:R142"/>
    <mergeCell ref="A143:D143"/>
    <mergeCell ref="E143:R143"/>
    <mergeCell ref="O136:P136"/>
    <mergeCell ref="Q136:R136"/>
    <mergeCell ref="E137:R137"/>
    <mergeCell ref="E138:R138"/>
    <mergeCell ref="A139:D141"/>
    <mergeCell ref="E139:F139"/>
    <mergeCell ref="G139:H139"/>
    <mergeCell ref="I139:J139"/>
    <mergeCell ref="K139:N139"/>
    <mergeCell ref="O139:P139"/>
    <mergeCell ref="A144:B145"/>
    <mergeCell ref="C144:D144"/>
    <mergeCell ref="E144:R144"/>
    <mergeCell ref="C145:D145"/>
    <mergeCell ref="E145:R145"/>
    <mergeCell ref="A149:A150"/>
    <mergeCell ref="B149:D150"/>
    <mergeCell ref="E149:J150"/>
    <mergeCell ref="K149:R150"/>
    <mergeCell ref="U153:U154"/>
    <mergeCell ref="S149:T150"/>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65:A166"/>
    <mergeCell ref="B165:D166"/>
    <mergeCell ref="E165:R166"/>
    <mergeCell ref="B167:C167"/>
    <mergeCell ref="E167:R167"/>
    <mergeCell ref="A170:N170"/>
    <mergeCell ref="B163:D163"/>
    <mergeCell ref="E163:J163"/>
    <mergeCell ref="K163:R163"/>
    <mergeCell ref="A174:K174"/>
    <mergeCell ref="L174:N174"/>
    <mergeCell ref="A175:K175"/>
    <mergeCell ref="L175:N175"/>
    <mergeCell ref="A176:E177"/>
    <mergeCell ref="A181:E181"/>
    <mergeCell ref="A171:K171"/>
    <mergeCell ref="L171:N171"/>
    <mergeCell ref="A172:K172"/>
    <mergeCell ref="L172:N172"/>
    <mergeCell ref="A173:K173"/>
    <mergeCell ref="L173:N173"/>
    <mergeCell ref="J189:J190"/>
    <mergeCell ref="A191:F192"/>
    <mergeCell ref="G191:I192"/>
    <mergeCell ref="J191:J192"/>
    <mergeCell ref="A193:F194"/>
    <mergeCell ref="G193:I194"/>
    <mergeCell ref="J193:J194"/>
    <mergeCell ref="A182:E183"/>
    <mergeCell ref="M183:Y193"/>
    <mergeCell ref="A185:F186"/>
    <mergeCell ref="G185:I186"/>
    <mergeCell ref="J185:J186"/>
    <mergeCell ref="A187:F188"/>
    <mergeCell ref="G187:I188"/>
    <mergeCell ref="J187:J188"/>
    <mergeCell ref="A189:F190"/>
    <mergeCell ref="G189:I190"/>
    <mergeCell ref="A199:F200"/>
    <mergeCell ref="G199:I200"/>
    <mergeCell ref="J199:J200"/>
    <mergeCell ref="A201:F202"/>
    <mergeCell ref="G201:I202"/>
    <mergeCell ref="J201:J202"/>
    <mergeCell ref="K194:P195"/>
    <mergeCell ref="A195:F196"/>
    <mergeCell ref="G195:I196"/>
    <mergeCell ref="J195:J196"/>
    <mergeCell ref="A197:F198"/>
    <mergeCell ref="G197:I198"/>
    <mergeCell ref="J197:J198"/>
    <mergeCell ref="A213:D214"/>
    <mergeCell ref="E213:S214"/>
    <mergeCell ref="A215:D216"/>
    <mergeCell ref="E215:S216"/>
    <mergeCell ref="A217:D218"/>
    <mergeCell ref="E217:S218"/>
    <mergeCell ref="A205:G206"/>
    <mergeCell ref="A207:D208"/>
    <mergeCell ref="A209:D210"/>
    <mergeCell ref="E209:S210"/>
    <mergeCell ref="A211:D212"/>
    <mergeCell ref="E211:S212"/>
    <mergeCell ref="A225:D226"/>
    <mergeCell ref="E225:S226"/>
    <mergeCell ref="A227:XFD227"/>
    <mergeCell ref="A228:S228"/>
    <mergeCell ref="A229:S229"/>
    <mergeCell ref="A230:F231"/>
    <mergeCell ref="A219:D220"/>
    <mergeCell ref="E219:S220"/>
    <mergeCell ref="A221:D222"/>
    <mergeCell ref="E221:S222"/>
    <mergeCell ref="A223:D224"/>
    <mergeCell ref="E223:S224"/>
    <mergeCell ref="A232:D235"/>
    <mergeCell ref="E232:F232"/>
    <mergeCell ref="G232:M232"/>
    <mergeCell ref="N232:S233"/>
    <mergeCell ref="E233:F234"/>
    <mergeCell ref="G233:M234"/>
    <mergeCell ref="N234:S235"/>
    <mergeCell ref="E235:F235"/>
    <mergeCell ref="G235:M235"/>
    <mergeCell ref="T243:Z246"/>
    <mergeCell ref="B246:D248"/>
    <mergeCell ref="E246:S248"/>
    <mergeCell ref="A236:D239"/>
    <mergeCell ref="E236:F237"/>
    <mergeCell ref="G236:S237"/>
    <mergeCell ref="E238:F239"/>
    <mergeCell ref="G238:M239"/>
    <mergeCell ref="N238:S239"/>
    <mergeCell ref="A249:D251"/>
    <mergeCell ref="E249:S251"/>
    <mergeCell ref="B252:D254"/>
    <mergeCell ref="E252:S254"/>
    <mergeCell ref="A255:D257"/>
    <mergeCell ref="E255:K257"/>
    <mergeCell ref="L255:L257"/>
    <mergeCell ref="M255:S256"/>
    <mergeCell ref="A241:G242"/>
    <mergeCell ref="A243:D245"/>
    <mergeCell ref="E243:S245"/>
    <mergeCell ref="A266:D271"/>
    <mergeCell ref="E266:S267"/>
    <mergeCell ref="E268:S271"/>
    <mergeCell ref="A258:D259"/>
    <mergeCell ref="E258:K259"/>
    <mergeCell ref="L258:L259"/>
    <mergeCell ref="A260:D265"/>
    <mergeCell ref="E260:S261"/>
    <mergeCell ref="E262:S265"/>
  </mergeCells>
  <phoneticPr fontId="16"/>
  <conditionalFormatting sqref="F130">
    <cfRule type="expression" dxfId="22" priority="5">
      <formula>"P73=""なし"""</formula>
    </cfRule>
  </conditionalFormatting>
  <conditionalFormatting sqref="G199:I202">
    <cfRule type="cellIs" dxfId="21" priority="1" operator="equal">
      <formula>"自動で入力されます"</formula>
    </cfRule>
  </conditionalFormatting>
  <conditionalFormatting sqref="H22:R22">
    <cfRule type="cellIs" dxfId="20" priority="4" operator="equal">
      <formula>"自動で入力されます"</formula>
    </cfRule>
  </conditionalFormatting>
  <conditionalFormatting sqref="H24:R24">
    <cfRule type="cellIs" dxfId="19" priority="3" operator="equal">
      <formula>"自動で入力されます"</formula>
    </cfRule>
  </conditionalFormatting>
  <conditionalFormatting sqref="N121">
    <cfRule type="cellIs" dxfId="18" priority="2" operator="equal">
      <formula>"「ロール対応表」シートと一致していないスキル項目があります"</formula>
    </cfRule>
  </conditionalFormatting>
  <conditionalFormatting sqref="N4:P4 C5">
    <cfRule type="cellIs" dxfId="17" priority="6" operator="equal">
      <formula>0</formula>
    </cfRule>
  </conditionalFormatting>
  <dataValidations count="20">
    <dataValidation allowBlank="1" showErrorMessage="1" prompt="受講前に経験しておくことが推奨される実務経験を記載。" sqref="E134:R134" xr:uid="{624A90FC-441A-4A63-B5C5-EF9E36512B28}"/>
    <dataValidation type="list" allowBlank="1" showInputMessage="1" showErrorMessage="1" sqref="E18" xr:uid="{4A33FBBC-5449-484C-87DA-E5F7E98060ED}">
      <formula1>"○"</formula1>
    </dataValidation>
    <dataValidation type="list" allowBlank="1" showInputMessage="1" showErrorMessage="1" sqref="L175:N175" xr:uid="{EB52F6B8-7D69-488C-A086-DD34B0166A17}">
      <formula1>"該当する,該当しない"</formula1>
    </dataValidation>
    <dataValidation type="list" allowBlank="1" showInputMessage="1" showErrorMessage="1" sqref="Q136 Q139" xr:uid="{204F4657-7B17-4C2E-A1E0-A138F166DDD8}">
      <formula1>"認める,認めない,その他"</formula1>
    </dataValidation>
    <dataValidation type="list" allowBlank="1" showInputMessage="1" showErrorMessage="1" sqref="K136 K139" xr:uid="{B431D65E-F669-47CA-9712-8071AB86DA3D}">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C6FF4B1B-456D-4A32-9182-41770B32263C}">
      <formula1>"100％,90%以上,70%以上,66%(2/3)以上,60%以上,50%以上,50%未満でも可,その他"</formula1>
    </dataValidation>
    <dataValidation type="list" allowBlank="1" showInputMessage="1" showErrorMessage="1" sqref="AB6" xr:uid="{7BE7C086-106D-40F4-A044-50EDB0CFAACF}">
      <formula1>"通学,通信"</formula1>
    </dataValidation>
    <dataValidation type="list" allowBlank="1" showInputMessage="1" showErrorMessage="1" sqref="E144" xr:uid="{196A8BC6-C1B4-4401-8B71-D80DEA6D2BFF}">
      <formula1>"あり（必須）,あり（任意）,なし"</formula1>
    </dataValidation>
    <dataValidation type="list" allowBlank="1" showInputMessage="1" showErrorMessage="1" sqref="E129:E130 O31:P31 O37:P37 O43:P43 O49:P49 O55:P55 O61:P61 O67:P67 O73:P73 O79:P79 O85:P85 O91:P91 O97:P97 O103:P103 O109:P109 O115:P115" xr:uid="{97950108-00E6-4B9F-BC55-292C7D9BE79B}">
      <formula1>"有,無"</formula1>
    </dataValidation>
    <dataValidation allowBlank="1" showInputMessage="1" showErrorMessage="1" prompt="身に付けられるスキルの具体的な内容を記載。" sqref="E20:R20" xr:uid="{8A16ECFB-1D3E-4636-B2A5-46A321A718D5}"/>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1 B37 B43 B49 B55 B61 B67 B73 B79 B85 B91 B97 B103 B109 B115" xr:uid="{CDFD8181-3195-434D-B158-9F5E06E86345}"/>
    <dataValidation allowBlank="1" showInputMessage="1" showErrorMessage="1" prompt="講義（演習）の内容と到達目標が分かるように具体的に記載。" sqref="G31 G37 G43 G49 G55 G61 G67 G73 G79 G85 G91 G97 G103 G109 G115" xr:uid="{A28B5929-69C9-4ACD-B0B9-56E2BA631A4D}"/>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5 N109 N97 N103 N91" xr:uid="{9FA90600-2D13-457A-B12C-C16B3FAC6096}">
      <formula1>"全部,一部,実施なし"</formula1>
    </dataValidation>
    <dataValidation type="list" allowBlank="1" showInputMessage="1" showErrorMessage="1" sqref="L171:L174" xr:uid="{1CB91BF3-08C3-4248-A8D4-B7C859C61DE0}">
      <formula1>"はい,いいえ"</formula1>
    </dataValidation>
    <dataValidation type="list" allowBlank="1" showInputMessage="1" showErrorMessage="1" sqref="E209:S210" xr:uid="{D45430EB-3301-49D1-B2AD-5D3A6C97FE4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43:S245" xr:uid="{F7BA6AAE-9F00-401A-A17B-C32C4FDCEF0D}">
      <formula1>"講座実績の検証を行っている,検証を行っていない"</formula1>
    </dataValidation>
    <dataValidation type="list" allowBlank="1" showInputMessage="1" showErrorMessage="1" sqref="E249:S251" xr:uid="{2DF1E1E1-7621-4191-928B-91907EEF675A}">
      <formula1>"定期的に見直している,見直していない"</formula1>
    </dataValidation>
    <dataValidation type="list" allowBlank="1" showErrorMessage="1" sqref="N31:N90" xr:uid="{97629BBE-02EC-460F-8BD9-AA2EE8333871}">
      <formula1>"全部,一部,実施なし"</formula1>
    </dataValidation>
    <dataValidation type="list" allowBlank="1" showInputMessage="1" showErrorMessage="1" sqref="U155:U164" xr:uid="{A3BACB8E-9078-4BA6-BE3D-ACC9D8F5D2C6}">
      <formula1>"主担当講師,担当講師"</formula1>
    </dataValidation>
    <dataValidation type="list" allowBlank="1" showInputMessage="1" showErrorMessage="1" sqref="S151:T152 S155:T164" xr:uid="{EF64DAA4-C39A-4822-9EAC-46E7DAA61B95}">
      <formula1>"直接雇用（常勤）,直接雇用（非常勤）,委託・派遣等"</formula1>
    </dataValidation>
  </dataValidations>
  <printOptions horizontalCentered="1"/>
  <pageMargins left="0.7" right="0.7" top="0.75" bottom="0.75" header="0.3" footer="0.3"/>
  <pageSetup paperSize="9" scale="38" fitToHeight="0" orientation="portrait" cellComments="asDisplayed" r:id="rId1"/>
  <rowBreaks count="5" manualBreakCount="5">
    <brk id="6" max="28" man="1"/>
    <brk id="26" max="28" man="1"/>
    <brk id="127" max="28" man="1"/>
    <brk id="175" max="28" man="1"/>
    <brk id="28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A14DEF91-9585-4A33-9F6A-C5ECB3E04028}">
          <x14:formula1>
            <xm:f>ロール対応表ｰ2005!$V$14:$V$56</xm:f>
          </x14:formula1>
          <xm:sqref>U31:U120</xm:sqref>
        </x14:dataValidation>
        <x14:dataValidation type="list" allowBlank="1" showInputMessage="1" showErrorMessage="1" xr:uid="{53541837-4582-45FE-BEC7-C7ACF3ABE934}">
          <x14:formula1>
            <xm:f>ロール対応表ｰ2005!$D$58:$S$58</xm:f>
          </x14:formula1>
          <xm:sqref>F12:R12</xm:sqref>
        </x14:dataValidation>
        <x14:dataValidation type="list" allowBlank="1" showInputMessage="1" showErrorMessage="1" xr:uid="{0D26261B-983D-4162-8F26-46F1B3F35D2C}">
          <x14:formula1>
            <xm:f>ロール対応表ｰ2005!$D$59:$S$59</xm:f>
          </x14:formula1>
          <xm:sqref>F14:R14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25E3-81BE-4FCC-8B15-B8383730A64A}">
  <sheetPr>
    <pageSetUpPr fitToPage="1"/>
  </sheetPr>
  <dimension ref="A1:W62"/>
  <sheetViews>
    <sheetView showGridLines="0" view="pageBreakPreview" zoomScaleNormal="100" zoomScaleSheetLayoutView="100" workbookViewId="0">
      <selection activeCell="B14" sqref="B14:B19"/>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5" hidden="1" customWidth="1"/>
    <col min="24" max="24" width="0" style="10" hidden="1" customWidth="1"/>
    <col min="25" max="25" width="9" style="10" bestFit="1" customWidth="1"/>
    <col min="26" max="16384" width="9" style="10"/>
  </cols>
  <sheetData>
    <row r="1" spans="1:22" ht="28.5">
      <c r="A1" s="591" t="s">
        <v>427</v>
      </c>
      <c r="B1" s="591"/>
      <c r="C1" s="591"/>
      <c r="D1" s="591"/>
      <c r="E1" s="591"/>
      <c r="F1" s="591"/>
      <c r="G1" s="591"/>
      <c r="H1" s="591"/>
      <c r="I1" s="591"/>
      <c r="J1" s="591"/>
      <c r="K1" s="591"/>
      <c r="L1" s="591"/>
      <c r="M1" s="591"/>
      <c r="N1" s="591"/>
      <c r="O1" s="591"/>
      <c r="P1" s="591"/>
      <c r="Q1" s="591"/>
      <c r="R1" s="591"/>
      <c r="S1" s="591"/>
    </row>
    <row r="2" spans="1:22" ht="12" customHeight="1">
      <c r="A2" s="9"/>
      <c r="B2" s="9"/>
      <c r="C2" s="9"/>
      <c r="D2" s="9"/>
      <c r="E2" s="9"/>
      <c r="F2" s="9"/>
      <c r="G2" s="9"/>
      <c r="H2" s="9"/>
      <c r="I2" s="9"/>
      <c r="J2" s="9"/>
      <c r="K2" s="9"/>
      <c r="L2" s="9"/>
      <c r="M2" s="9"/>
      <c r="N2" s="9"/>
      <c r="O2" s="9"/>
      <c r="P2" s="9"/>
      <c r="Q2" s="9"/>
      <c r="R2" s="9"/>
      <c r="S2" s="9"/>
    </row>
    <row r="3" spans="1:22" ht="19.5">
      <c r="A3" s="605" t="s">
        <v>428</v>
      </c>
      <c r="B3" s="605"/>
      <c r="C3" s="605"/>
      <c r="D3" s="605"/>
      <c r="E3" s="605"/>
      <c r="F3" s="605"/>
      <c r="G3" s="605"/>
      <c r="H3" s="605"/>
      <c r="I3" s="605"/>
      <c r="J3" s="605"/>
      <c r="K3" s="605"/>
      <c r="L3" s="605"/>
      <c r="M3" s="605"/>
      <c r="N3" s="605"/>
      <c r="O3" s="605"/>
      <c r="P3" s="605"/>
      <c r="Q3" s="605"/>
      <c r="R3" s="605"/>
      <c r="S3" s="605"/>
      <c r="T3" s="134"/>
    </row>
    <row r="4" spans="1:22" ht="41.25" customHeight="1">
      <c r="A4" s="603" t="s">
        <v>429</v>
      </c>
      <c r="B4" s="603"/>
      <c r="C4" s="603"/>
      <c r="D4" s="603"/>
      <c r="E4" s="603"/>
      <c r="F4" s="603"/>
      <c r="G4" s="603"/>
      <c r="H4" s="603"/>
      <c r="I4" s="603"/>
      <c r="J4" s="603"/>
      <c r="K4" s="603"/>
      <c r="L4" s="603"/>
      <c r="M4" s="603"/>
      <c r="N4" s="603"/>
      <c r="O4" s="603"/>
      <c r="P4" s="603"/>
      <c r="Q4" s="603"/>
      <c r="R4" s="603"/>
      <c r="S4" s="603"/>
    </row>
    <row r="5" spans="1:22" ht="18.75" customHeight="1">
      <c r="A5" s="604" t="s">
        <v>430</v>
      </c>
      <c r="B5" s="604"/>
      <c r="C5" s="604"/>
      <c r="D5" s="604"/>
      <c r="E5" s="604"/>
      <c r="F5" s="604"/>
      <c r="G5" s="604"/>
      <c r="H5" s="604"/>
      <c r="I5" s="604"/>
      <c r="J5" s="604"/>
      <c r="K5" s="604"/>
      <c r="L5" s="604"/>
      <c r="M5" s="604"/>
      <c r="N5" s="604"/>
      <c r="O5" s="604"/>
      <c r="P5" s="604"/>
      <c r="Q5" s="604"/>
      <c r="R5" s="604"/>
      <c r="S5" s="604"/>
    </row>
    <row r="6" spans="1:22" ht="40.5" customHeight="1">
      <c r="A6" s="602" t="s">
        <v>431</v>
      </c>
      <c r="B6" s="602"/>
      <c r="C6" s="602"/>
      <c r="D6" s="602"/>
      <c r="E6" s="602"/>
      <c r="F6" s="602"/>
      <c r="G6" s="602"/>
      <c r="H6" s="602"/>
      <c r="I6" s="602"/>
      <c r="J6" s="602"/>
      <c r="K6" s="602"/>
      <c r="L6" s="602"/>
      <c r="M6" s="602"/>
      <c r="N6" s="602"/>
      <c r="O6" s="602"/>
      <c r="P6" s="602"/>
      <c r="Q6" s="602"/>
      <c r="R6" s="602"/>
      <c r="S6" s="602"/>
    </row>
    <row r="7" spans="1:22" ht="65.25" customHeight="1">
      <c r="A7" s="602" t="s">
        <v>432</v>
      </c>
      <c r="B7" s="602"/>
      <c r="C7" s="602"/>
      <c r="D7" s="602"/>
      <c r="E7" s="602"/>
      <c r="F7" s="602"/>
      <c r="G7" s="602"/>
      <c r="H7" s="602"/>
      <c r="I7" s="602"/>
      <c r="J7" s="602"/>
      <c r="K7" s="602"/>
      <c r="L7" s="602"/>
      <c r="M7" s="602"/>
      <c r="N7" s="602"/>
      <c r="O7" s="602"/>
      <c r="P7" s="602"/>
      <c r="Q7" s="602"/>
      <c r="R7" s="602"/>
      <c r="S7" s="602"/>
    </row>
    <row r="8" spans="1:22" ht="17.25" customHeight="1">
      <c r="A8" s="606" t="s">
        <v>433</v>
      </c>
      <c r="B8" s="606"/>
      <c r="C8" s="606"/>
      <c r="D8" s="606"/>
      <c r="E8" s="606"/>
      <c r="F8" s="606"/>
      <c r="G8" s="606"/>
      <c r="H8" s="606"/>
      <c r="I8" s="606"/>
      <c r="J8" s="606"/>
      <c r="K8" s="606"/>
      <c r="L8" s="606"/>
      <c r="M8" s="606"/>
      <c r="N8" s="606"/>
      <c r="O8" s="606"/>
      <c r="P8" s="606"/>
      <c r="Q8" s="606"/>
      <c r="R8" s="606"/>
      <c r="S8" s="606"/>
    </row>
    <row r="9" spans="1:22" ht="27" customHeight="1">
      <c r="A9" s="602" t="s">
        <v>434</v>
      </c>
      <c r="B9" s="602"/>
      <c r="C9" s="602"/>
      <c r="D9" s="602"/>
      <c r="E9" s="602"/>
      <c r="F9" s="602"/>
      <c r="G9" s="602"/>
      <c r="H9" s="602"/>
      <c r="I9" s="602"/>
      <c r="J9" s="602"/>
      <c r="K9" s="602"/>
      <c r="L9" s="602"/>
      <c r="M9" s="602"/>
      <c r="N9" s="602"/>
      <c r="O9" s="602"/>
      <c r="P9" s="602"/>
      <c r="Q9" s="602"/>
      <c r="R9" s="602"/>
      <c r="S9" s="602"/>
    </row>
    <row r="10" spans="1:22" ht="18.600000000000001" customHeight="1" thickBot="1">
      <c r="A10" s="182" t="s">
        <v>435</v>
      </c>
    </row>
    <row r="11" spans="1:22" ht="19.5" customHeight="1" thickBot="1">
      <c r="A11" s="592" t="s">
        <v>436</v>
      </c>
      <c r="B11" s="593"/>
      <c r="C11" s="593"/>
      <c r="D11" s="594"/>
      <c r="E11" s="598" t="s">
        <v>437</v>
      </c>
      <c r="F11" s="599"/>
      <c r="G11" s="600"/>
      <c r="H11" s="598" t="s">
        <v>438</v>
      </c>
      <c r="I11" s="599"/>
      <c r="J11" s="600"/>
      <c r="K11" s="598" t="s">
        <v>439</v>
      </c>
      <c r="L11" s="599"/>
      <c r="M11" s="600"/>
      <c r="N11" s="598" t="s">
        <v>272</v>
      </c>
      <c r="O11" s="599"/>
      <c r="P11" s="599"/>
      <c r="Q11" s="600"/>
      <c r="R11" s="601" t="s">
        <v>273</v>
      </c>
      <c r="S11" s="600"/>
    </row>
    <row r="12" spans="1:22" ht="131.25" customHeight="1">
      <c r="A12" s="595"/>
      <c r="B12" s="596"/>
      <c r="C12" s="596"/>
      <c r="D12" s="597"/>
      <c r="E12" s="188" t="s">
        <v>440</v>
      </c>
      <c r="F12" s="189" t="s">
        <v>441</v>
      </c>
      <c r="G12" s="190" t="s">
        <v>442</v>
      </c>
      <c r="H12" s="188" t="s">
        <v>443</v>
      </c>
      <c r="I12" s="189" t="s">
        <v>444</v>
      </c>
      <c r="J12" s="190" t="s">
        <v>445</v>
      </c>
      <c r="K12" s="188" t="s">
        <v>446</v>
      </c>
      <c r="L12" s="189" t="s">
        <v>447</v>
      </c>
      <c r="M12" s="191" t="s">
        <v>448</v>
      </c>
      <c r="N12" s="188" t="s">
        <v>449</v>
      </c>
      <c r="O12" s="189" t="s">
        <v>450</v>
      </c>
      <c r="P12" s="189" t="s">
        <v>451</v>
      </c>
      <c r="Q12" s="190" t="s">
        <v>452</v>
      </c>
      <c r="R12" s="188" t="s">
        <v>453</v>
      </c>
      <c r="S12" s="190" t="s">
        <v>454</v>
      </c>
    </row>
    <row r="13" spans="1:22">
      <c r="A13" s="11" t="s">
        <v>29</v>
      </c>
      <c r="B13" s="12" t="s">
        <v>30</v>
      </c>
      <c r="C13" s="12" t="s">
        <v>28</v>
      </c>
      <c r="D13" s="13" t="s">
        <v>455</v>
      </c>
      <c r="E13" s="14" t="s">
        <v>456</v>
      </c>
      <c r="F13" s="14"/>
      <c r="G13" s="14"/>
      <c r="H13" s="14"/>
      <c r="I13" s="14"/>
      <c r="J13" s="14"/>
      <c r="K13" s="14"/>
      <c r="L13" s="14"/>
      <c r="M13" s="14"/>
      <c r="N13" s="14"/>
      <c r="O13" s="14"/>
      <c r="P13" s="14"/>
      <c r="Q13" s="14"/>
      <c r="R13" s="14"/>
      <c r="S13" s="15"/>
    </row>
    <row r="14" spans="1:22" ht="13.5" customHeight="1">
      <c r="A14" s="590" t="s">
        <v>60</v>
      </c>
      <c r="B14" s="587" t="s">
        <v>61</v>
      </c>
      <c r="C14" s="192" t="s">
        <v>59</v>
      </c>
      <c r="D14" s="132"/>
      <c r="E14" s="16" t="s">
        <v>457</v>
      </c>
      <c r="F14" s="16" t="s">
        <v>457</v>
      </c>
      <c r="G14" s="17" t="s">
        <v>458</v>
      </c>
      <c r="H14" s="17" t="s">
        <v>459</v>
      </c>
      <c r="I14" s="17" t="s">
        <v>458</v>
      </c>
      <c r="J14" s="17" t="s">
        <v>458</v>
      </c>
      <c r="K14" s="17" t="s">
        <v>459</v>
      </c>
      <c r="L14" s="17" t="s">
        <v>458</v>
      </c>
      <c r="M14" s="17" t="s">
        <v>458</v>
      </c>
      <c r="N14" s="17" t="s">
        <v>458</v>
      </c>
      <c r="O14" s="17" t="s">
        <v>458</v>
      </c>
      <c r="P14" s="17" t="s">
        <v>458</v>
      </c>
      <c r="Q14" s="17" t="s">
        <v>458</v>
      </c>
      <c r="R14" s="17" t="s">
        <v>459</v>
      </c>
      <c r="S14" s="18" t="s">
        <v>460</v>
      </c>
      <c r="T14" s="25" t="str">
        <f>IF(D14=U14,"",$D$61)</f>
        <v/>
      </c>
      <c r="U14" s="135" t="str">
        <f>IF(COUNTIF(個票ｰ2005!$U$31:$U$120,$C14),"○","")</f>
        <v/>
      </c>
      <c r="V14" s="135" t="str">
        <f>IF(D14="○",C14,"")</f>
        <v/>
      </c>
    </row>
    <row r="15" spans="1:22" ht="14.25">
      <c r="A15" s="590"/>
      <c r="B15" s="587"/>
      <c r="C15" s="193" t="s">
        <v>84</v>
      </c>
      <c r="D15" s="132"/>
      <c r="E15" s="16" t="s">
        <v>457</v>
      </c>
      <c r="F15" s="16" t="s">
        <v>457</v>
      </c>
      <c r="G15" s="17" t="s">
        <v>458</v>
      </c>
      <c r="H15" s="17" t="s">
        <v>459</v>
      </c>
      <c r="I15" s="17" t="s">
        <v>460</v>
      </c>
      <c r="J15" s="17" t="s">
        <v>458</v>
      </c>
      <c r="K15" s="17" t="s">
        <v>460</v>
      </c>
      <c r="L15" s="17" t="s">
        <v>460</v>
      </c>
      <c r="M15" s="17" t="s">
        <v>460</v>
      </c>
      <c r="N15" s="17" t="s">
        <v>459</v>
      </c>
      <c r="O15" s="17" t="s">
        <v>460</v>
      </c>
      <c r="P15" s="17" t="s">
        <v>460</v>
      </c>
      <c r="Q15" s="17" t="s">
        <v>460</v>
      </c>
      <c r="R15" s="17" t="s">
        <v>460</v>
      </c>
      <c r="S15" s="18" t="s">
        <v>460</v>
      </c>
      <c r="T15" s="25" t="str">
        <f t="shared" ref="T15:T56" si="0">IF(D15=U15,"",$D$61)</f>
        <v/>
      </c>
      <c r="U15" s="135" t="str">
        <f>IF(COUNTIF(個票ｰ2005!$U$31:$U$120,$C15),"○","")</f>
        <v/>
      </c>
      <c r="V15" s="135" t="str">
        <f t="shared" ref="V15:V56" si="1">IF(D15="○",C15,"")</f>
        <v/>
      </c>
    </row>
    <row r="16" spans="1:22" ht="14.25">
      <c r="A16" s="590"/>
      <c r="B16" s="587"/>
      <c r="C16" s="193" t="s">
        <v>97</v>
      </c>
      <c r="D16" s="132"/>
      <c r="E16" s="16" t="s">
        <v>457</v>
      </c>
      <c r="F16" s="16" t="s">
        <v>457</v>
      </c>
      <c r="G16" s="16" t="s">
        <v>457</v>
      </c>
      <c r="H16" s="17" t="s">
        <v>459</v>
      </c>
      <c r="I16" s="17" t="s">
        <v>458</v>
      </c>
      <c r="J16" s="17" t="s">
        <v>458</v>
      </c>
      <c r="K16" s="17" t="s">
        <v>460</v>
      </c>
      <c r="L16" s="17" t="s">
        <v>460</v>
      </c>
      <c r="M16" s="17" t="s">
        <v>460</v>
      </c>
      <c r="N16" s="17" t="s">
        <v>458</v>
      </c>
      <c r="O16" s="17" t="s">
        <v>458</v>
      </c>
      <c r="P16" s="17" t="s">
        <v>458</v>
      </c>
      <c r="Q16" s="17" t="s">
        <v>458</v>
      </c>
      <c r="R16" s="17" t="s">
        <v>459</v>
      </c>
      <c r="S16" s="18" t="s">
        <v>460</v>
      </c>
      <c r="T16" s="25" t="str">
        <f t="shared" si="0"/>
        <v/>
      </c>
      <c r="U16" s="135" t="str">
        <f>IF(COUNTIF(個票ｰ2005!$U$31:$U$120,$C16),"○","")</f>
        <v/>
      </c>
      <c r="V16" s="135" t="str">
        <f t="shared" si="1"/>
        <v/>
      </c>
    </row>
    <row r="17" spans="1:22" ht="14.25">
      <c r="A17" s="590"/>
      <c r="B17" s="587"/>
      <c r="C17" s="193" t="s">
        <v>107</v>
      </c>
      <c r="D17" s="132"/>
      <c r="E17" s="16" t="s">
        <v>457</v>
      </c>
      <c r="F17" s="16" t="s">
        <v>457</v>
      </c>
      <c r="G17" s="17" t="s">
        <v>460</v>
      </c>
      <c r="H17" s="17" t="s">
        <v>460</v>
      </c>
      <c r="I17" s="17" t="s">
        <v>458</v>
      </c>
      <c r="J17" s="17" t="s">
        <v>458</v>
      </c>
      <c r="K17" s="17" t="s">
        <v>460</v>
      </c>
      <c r="L17" s="17" t="s">
        <v>460</v>
      </c>
      <c r="M17" s="17" t="s">
        <v>459</v>
      </c>
      <c r="N17" s="17" t="s">
        <v>460</v>
      </c>
      <c r="O17" s="17" t="s">
        <v>460</v>
      </c>
      <c r="P17" s="17" t="s">
        <v>460</v>
      </c>
      <c r="Q17" s="17" t="s">
        <v>459</v>
      </c>
      <c r="R17" s="17" t="s">
        <v>460</v>
      </c>
      <c r="S17" s="18" t="s">
        <v>460</v>
      </c>
      <c r="T17" s="25" t="str">
        <f t="shared" si="0"/>
        <v/>
      </c>
      <c r="U17" s="135" t="str">
        <f>IF(COUNTIF(個票ｰ2005!$U$31:$U$120,$C17),"○","")</f>
        <v/>
      </c>
      <c r="V17" s="135" t="str">
        <f t="shared" si="1"/>
        <v/>
      </c>
    </row>
    <row r="18" spans="1:22" ht="14.25">
      <c r="A18" s="590"/>
      <c r="B18" s="587"/>
      <c r="C18" s="193" t="s">
        <v>461</v>
      </c>
      <c r="D18" s="132"/>
      <c r="E18" s="16" t="s">
        <v>457</v>
      </c>
      <c r="F18" s="16" t="s">
        <v>457</v>
      </c>
      <c r="G18" s="17" t="s">
        <v>460</v>
      </c>
      <c r="H18" s="17" t="s">
        <v>460</v>
      </c>
      <c r="I18" s="17" t="s">
        <v>458</v>
      </c>
      <c r="J18" s="17" t="s">
        <v>458</v>
      </c>
      <c r="K18" s="17" t="s">
        <v>460</v>
      </c>
      <c r="L18" s="17" t="s">
        <v>458</v>
      </c>
      <c r="M18" s="17" t="s">
        <v>459</v>
      </c>
      <c r="N18" s="17" t="s">
        <v>458</v>
      </c>
      <c r="O18" s="17" t="s">
        <v>460</v>
      </c>
      <c r="P18" s="17" t="s">
        <v>458</v>
      </c>
      <c r="Q18" s="17" t="s">
        <v>458</v>
      </c>
      <c r="R18" s="17" t="s">
        <v>460</v>
      </c>
      <c r="S18" s="18" t="s">
        <v>460</v>
      </c>
      <c r="T18" s="25" t="str">
        <f t="shared" si="0"/>
        <v/>
      </c>
      <c r="U18" s="135" t="str">
        <f>IF(COUNTIF(個票ｰ2005!$U$31:$U$120,$C18),"○","")</f>
        <v/>
      </c>
      <c r="V18" s="135" t="str">
        <f t="shared" si="1"/>
        <v/>
      </c>
    </row>
    <row r="19" spans="1:22" ht="14.25">
      <c r="A19" s="590"/>
      <c r="B19" s="587"/>
      <c r="C19" s="193" t="s">
        <v>124</v>
      </c>
      <c r="D19" s="132"/>
      <c r="E19" s="17" t="s">
        <v>459</v>
      </c>
      <c r="F19" s="17" t="s">
        <v>459</v>
      </c>
      <c r="G19" s="17" t="s">
        <v>459</v>
      </c>
      <c r="H19" s="17" t="s">
        <v>460</v>
      </c>
      <c r="I19" s="17" t="s">
        <v>460</v>
      </c>
      <c r="J19" s="17" t="s">
        <v>460</v>
      </c>
      <c r="K19" s="17" t="s">
        <v>459</v>
      </c>
      <c r="L19" s="17" t="s">
        <v>460</v>
      </c>
      <c r="M19" s="17" t="s">
        <v>460</v>
      </c>
      <c r="N19" s="17" t="s">
        <v>459</v>
      </c>
      <c r="O19" s="17" t="s">
        <v>459</v>
      </c>
      <c r="P19" s="17" t="s">
        <v>459</v>
      </c>
      <c r="Q19" s="17" t="s">
        <v>460</v>
      </c>
      <c r="R19" s="17" t="s">
        <v>459</v>
      </c>
      <c r="S19" s="18" t="s">
        <v>460</v>
      </c>
      <c r="T19" s="25" t="str">
        <f t="shared" si="0"/>
        <v/>
      </c>
      <c r="U19" s="135" t="str">
        <f>IF(COUNTIF(個票ｰ2005!$U$31:$U$120,$C19),"○","")</f>
        <v/>
      </c>
      <c r="V19" s="135" t="str">
        <f t="shared" si="1"/>
        <v/>
      </c>
    </row>
    <row r="20" spans="1:22" ht="14.25">
      <c r="A20" s="590"/>
      <c r="B20" s="587" t="s">
        <v>462</v>
      </c>
      <c r="C20" s="193" t="s">
        <v>130</v>
      </c>
      <c r="D20" s="132"/>
      <c r="E20" s="16" t="s">
        <v>457</v>
      </c>
      <c r="F20" s="16" t="s">
        <v>457</v>
      </c>
      <c r="G20" s="17" t="s">
        <v>460</v>
      </c>
      <c r="H20" s="17" t="s">
        <v>459</v>
      </c>
      <c r="I20" s="17" t="s">
        <v>458</v>
      </c>
      <c r="J20" s="17" t="s">
        <v>458</v>
      </c>
      <c r="K20" s="17" t="s">
        <v>459</v>
      </c>
      <c r="L20" s="17" t="s">
        <v>458</v>
      </c>
      <c r="M20" s="17" t="s">
        <v>458</v>
      </c>
      <c r="N20" s="17" t="s">
        <v>458</v>
      </c>
      <c r="O20" s="17" t="s">
        <v>458</v>
      </c>
      <c r="P20" s="17" t="s">
        <v>458</v>
      </c>
      <c r="Q20" s="17" t="s">
        <v>458</v>
      </c>
      <c r="R20" s="17" t="s">
        <v>460</v>
      </c>
      <c r="S20" s="18" t="s">
        <v>458</v>
      </c>
      <c r="T20" s="25" t="str">
        <f t="shared" si="0"/>
        <v/>
      </c>
      <c r="U20" s="135" t="str">
        <f>IF(COUNTIF(個票ｰ2005!$U$31:$U$120,$C20),"○","")</f>
        <v/>
      </c>
      <c r="V20" s="135" t="str">
        <f t="shared" si="1"/>
        <v/>
      </c>
    </row>
    <row r="21" spans="1:22" ht="14.25">
      <c r="A21" s="590"/>
      <c r="B21" s="587"/>
      <c r="C21" s="193" t="s">
        <v>137</v>
      </c>
      <c r="D21" s="132"/>
      <c r="E21" s="16" t="s">
        <v>457</v>
      </c>
      <c r="F21" s="16" t="s">
        <v>457</v>
      </c>
      <c r="G21" s="17" t="s">
        <v>458</v>
      </c>
      <c r="H21" s="17" t="s">
        <v>459</v>
      </c>
      <c r="I21" s="17" t="s">
        <v>458</v>
      </c>
      <c r="J21" s="17" t="s">
        <v>458</v>
      </c>
      <c r="K21" s="17" t="s">
        <v>459</v>
      </c>
      <c r="L21" s="17" t="s">
        <v>460</v>
      </c>
      <c r="M21" s="17" t="s">
        <v>458</v>
      </c>
      <c r="N21" s="17" t="s">
        <v>458</v>
      </c>
      <c r="O21" s="17" t="s">
        <v>458</v>
      </c>
      <c r="P21" s="17" t="s">
        <v>458</v>
      </c>
      <c r="Q21" s="17" t="s">
        <v>458</v>
      </c>
      <c r="R21" s="17" t="s">
        <v>460</v>
      </c>
      <c r="S21" s="18" t="s">
        <v>458</v>
      </c>
      <c r="T21" s="25" t="str">
        <f t="shared" si="0"/>
        <v/>
      </c>
      <c r="U21" s="135" t="str">
        <f>IF(COUNTIF(個票ｰ2005!$U$31:$U$120,$C21),"○","")</f>
        <v/>
      </c>
      <c r="V21" s="135" t="str">
        <f t="shared" si="1"/>
        <v/>
      </c>
    </row>
    <row r="22" spans="1:22" ht="14.25">
      <c r="A22" s="590"/>
      <c r="B22" s="587"/>
      <c r="C22" s="193" t="s">
        <v>143</v>
      </c>
      <c r="D22" s="132"/>
      <c r="E22" s="16" t="s">
        <v>457</v>
      </c>
      <c r="F22" s="16" t="s">
        <v>457</v>
      </c>
      <c r="G22" s="17" t="s">
        <v>460</v>
      </c>
      <c r="H22" s="17" t="s">
        <v>459</v>
      </c>
      <c r="I22" s="17" t="s">
        <v>458</v>
      </c>
      <c r="J22" s="17" t="s">
        <v>458</v>
      </c>
      <c r="K22" s="17" t="s">
        <v>459</v>
      </c>
      <c r="L22" s="17" t="s">
        <v>460</v>
      </c>
      <c r="M22" s="17" t="s">
        <v>460</v>
      </c>
      <c r="N22" s="17" t="s">
        <v>460</v>
      </c>
      <c r="O22" s="17" t="s">
        <v>460</v>
      </c>
      <c r="P22" s="17" t="s">
        <v>458</v>
      </c>
      <c r="Q22" s="17" t="s">
        <v>458</v>
      </c>
      <c r="R22" s="17" t="s">
        <v>460</v>
      </c>
      <c r="S22" s="18" t="s">
        <v>458</v>
      </c>
      <c r="T22" s="25" t="str">
        <f t="shared" si="0"/>
        <v/>
      </c>
      <c r="U22" s="135" t="str">
        <f>IF(COUNTIF(個票ｰ2005!$U$31:$U$120,$C22),"○","")</f>
        <v/>
      </c>
      <c r="V22" s="135" t="str">
        <f t="shared" si="1"/>
        <v/>
      </c>
    </row>
    <row r="23" spans="1:22" ht="14.25">
      <c r="A23" s="590"/>
      <c r="B23" s="587"/>
      <c r="C23" s="193" t="s">
        <v>463</v>
      </c>
      <c r="D23" s="132"/>
      <c r="E23" s="16" t="s">
        <v>457</v>
      </c>
      <c r="F23" s="16" t="s">
        <v>457</v>
      </c>
      <c r="G23" s="17" t="s">
        <v>460</v>
      </c>
      <c r="H23" s="17" t="s">
        <v>459</v>
      </c>
      <c r="I23" s="17" t="s">
        <v>458</v>
      </c>
      <c r="J23" s="17" t="s">
        <v>458</v>
      </c>
      <c r="K23" s="17" t="s">
        <v>459</v>
      </c>
      <c r="L23" s="17" t="s">
        <v>460</v>
      </c>
      <c r="M23" s="17" t="s">
        <v>458</v>
      </c>
      <c r="N23" s="17" t="s">
        <v>458</v>
      </c>
      <c r="O23" s="17" t="s">
        <v>458</v>
      </c>
      <c r="P23" s="17" t="s">
        <v>458</v>
      </c>
      <c r="Q23" s="17" t="s">
        <v>458</v>
      </c>
      <c r="R23" s="17" t="s">
        <v>460</v>
      </c>
      <c r="S23" s="18" t="s">
        <v>458</v>
      </c>
      <c r="T23" s="25" t="str">
        <f t="shared" si="0"/>
        <v/>
      </c>
      <c r="U23" s="135" t="str">
        <f>IF(COUNTIF(個票ｰ2005!$U$31:$U$120,$C23),"○","")</f>
        <v/>
      </c>
      <c r="V23" s="135" t="str">
        <f t="shared" si="1"/>
        <v/>
      </c>
    </row>
    <row r="24" spans="1:22" ht="14.25">
      <c r="A24" s="590"/>
      <c r="B24" s="587"/>
      <c r="C24" s="193" t="s">
        <v>153</v>
      </c>
      <c r="D24" s="132"/>
      <c r="E24" s="17" t="s">
        <v>459</v>
      </c>
      <c r="F24" s="17" t="s">
        <v>459</v>
      </c>
      <c r="G24" s="17" t="s">
        <v>458</v>
      </c>
      <c r="H24" s="17" t="s">
        <v>459</v>
      </c>
      <c r="I24" s="17" t="s">
        <v>459</v>
      </c>
      <c r="J24" s="17" t="s">
        <v>459</v>
      </c>
      <c r="K24" s="17" t="s">
        <v>460</v>
      </c>
      <c r="L24" s="17" t="s">
        <v>458</v>
      </c>
      <c r="M24" s="17" t="s">
        <v>458</v>
      </c>
      <c r="N24" s="17" t="s">
        <v>458</v>
      </c>
      <c r="O24" s="17" t="s">
        <v>458</v>
      </c>
      <c r="P24" s="17" t="s">
        <v>458</v>
      </c>
      <c r="Q24" s="17" t="s">
        <v>458</v>
      </c>
      <c r="R24" s="17" t="s">
        <v>460</v>
      </c>
      <c r="S24" s="18" t="s">
        <v>458</v>
      </c>
      <c r="T24" s="25" t="str">
        <f t="shared" si="0"/>
        <v/>
      </c>
      <c r="U24" s="135" t="str">
        <f>IF(COUNTIF(個票ｰ2005!$U$31:$U$120,$C24),"○","")</f>
        <v/>
      </c>
      <c r="V24" s="135" t="str">
        <f t="shared" si="1"/>
        <v/>
      </c>
    </row>
    <row r="25" spans="1:22" ht="14.25">
      <c r="A25" s="590"/>
      <c r="B25" s="587"/>
      <c r="C25" s="193" t="s">
        <v>156</v>
      </c>
      <c r="D25" s="132"/>
      <c r="E25" s="17" t="s">
        <v>459</v>
      </c>
      <c r="F25" s="17" t="s">
        <v>459</v>
      </c>
      <c r="G25" s="17" t="s">
        <v>458</v>
      </c>
      <c r="H25" s="17" t="s">
        <v>460</v>
      </c>
      <c r="I25" s="17" t="s">
        <v>460</v>
      </c>
      <c r="J25" s="17" t="s">
        <v>459</v>
      </c>
      <c r="K25" s="17" t="s">
        <v>460</v>
      </c>
      <c r="L25" s="17" t="s">
        <v>458</v>
      </c>
      <c r="M25" s="17" t="s">
        <v>458</v>
      </c>
      <c r="N25" s="17" t="s">
        <v>458</v>
      </c>
      <c r="O25" s="17" t="s">
        <v>458</v>
      </c>
      <c r="P25" s="17" t="s">
        <v>458</v>
      </c>
      <c r="Q25" s="17" t="s">
        <v>458</v>
      </c>
      <c r="R25" s="17" t="s">
        <v>460</v>
      </c>
      <c r="S25" s="18" t="s">
        <v>458</v>
      </c>
      <c r="T25" s="25" t="str">
        <f t="shared" si="0"/>
        <v/>
      </c>
      <c r="U25" s="135" t="str">
        <f>IF(COUNTIF(個票ｰ2005!$U$31:$U$120,$C25),"○","")</f>
        <v/>
      </c>
      <c r="V25" s="135" t="str">
        <f t="shared" si="1"/>
        <v/>
      </c>
    </row>
    <row r="26" spans="1:22" ht="14.25">
      <c r="A26" s="590"/>
      <c r="B26" s="587" t="s">
        <v>159</v>
      </c>
      <c r="C26" s="193" t="s">
        <v>158</v>
      </c>
      <c r="D26" s="132"/>
      <c r="E26" s="17" t="s">
        <v>459</v>
      </c>
      <c r="F26" s="17" t="s">
        <v>459</v>
      </c>
      <c r="G26" s="17" t="s">
        <v>460</v>
      </c>
      <c r="H26" s="16" t="s">
        <v>457</v>
      </c>
      <c r="I26" s="16" t="s">
        <v>457</v>
      </c>
      <c r="J26" s="17" t="s">
        <v>460</v>
      </c>
      <c r="K26" s="17" t="s">
        <v>459</v>
      </c>
      <c r="L26" s="17" t="s">
        <v>460</v>
      </c>
      <c r="M26" s="17" t="s">
        <v>460</v>
      </c>
      <c r="N26" s="17" t="s">
        <v>460</v>
      </c>
      <c r="O26" s="17" t="s">
        <v>460</v>
      </c>
      <c r="P26" s="17" t="s">
        <v>458</v>
      </c>
      <c r="Q26" s="17" t="s">
        <v>460</v>
      </c>
      <c r="R26" s="17" t="s">
        <v>460</v>
      </c>
      <c r="S26" s="18" t="s">
        <v>458</v>
      </c>
      <c r="T26" s="25" t="str">
        <f t="shared" si="0"/>
        <v/>
      </c>
      <c r="U26" s="135" t="str">
        <f>IF(COUNTIF(個票ｰ2005!$U$31:$U$120,$C26),"○","")</f>
        <v/>
      </c>
      <c r="V26" s="135" t="str">
        <f t="shared" si="1"/>
        <v/>
      </c>
    </row>
    <row r="27" spans="1:22" ht="14.25">
      <c r="A27" s="590"/>
      <c r="B27" s="587"/>
      <c r="C27" s="193" t="s">
        <v>161</v>
      </c>
      <c r="D27" s="132"/>
      <c r="E27" s="17" t="s">
        <v>459</v>
      </c>
      <c r="F27" s="17" t="s">
        <v>459</v>
      </c>
      <c r="G27" s="17" t="s">
        <v>460</v>
      </c>
      <c r="H27" s="16" t="s">
        <v>457</v>
      </c>
      <c r="I27" s="16" t="s">
        <v>457</v>
      </c>
      <c r="J27" s="17" t="s">
        <v>460</v>
      </c>
      <c r="K27" s="17" t="s">
        <v>459</v>
      </c>
      <c r="L27" s="17" t="s">
        <v>460</v>
      </c>
      <c r="M27" s="17" t="s">
        <v>460</v>
      </c>
      <c r="N27" s="17" t="s">
        <v>460</v>
      </c>
      <c r="O27" s="17" t="s">
        <v>460</v>
      </c>
      <c r="P27" s="17" t="s">
        <v>458</v>
      </c>
      <c r="Q27" s="17" t="s">
        <v>460</v>
      </c>
      <c r="R27" s="17" t="s">
        <v>460</v>
      </c>
      <c r="S27" s="18" t="s">
        <v>458</v>
      </c>
      <c r="T27" s="25" t="str">
        <f t="shared" si="0"/>
        <v/>
      </c>
      <c r="U27" s="135" t="str">
        <f>IF(COUNTIF(個票ｰ2005!$U$31:$U$120,$C27),"○","")</f>
        <v/>
      </c>
      <c r="V27" s="135" t="str">
        <f t="shared" si="1"/>
        <v/>
      </c>
    </row>
    <row r="28" spans="1:22" ht="14.25">
      <c r="A28" s="590"/>
      <c r="B28" s="587"/>
      <c r="C28" s="193" t="s">
        <v>163</v>
      </c>
      <c r="D28" s="132"/>
      <c r="E28" s="17" t="s">
        <v>458</v>
      </c>
      <c r="F28" s="17" t="s">
        <v>458</v>
      </c>
      <c r="G28" s="17" t="s">
        <v>458</v>
      </c>
      <c r="H28" s="17" t="s">
        <v>459</v>
      </c>
      <c r="I28" s="16" t="s">
        <v>457</v>
      </c>
      <c r="J28" s="17" t="s">
        <v>460</v>
      </c>
      <c r="K28" s="17" t="s">
        <v>460</v>
      </c>
      <c r="L28" s="17" t="s">
        <v>458</v>
      </c>
      <c r="M28" s="17" t="s">
        <v>460</v>
      </c>
      <c r="N28" s="17" t="s">
        <v>459</v>
      </c>
      <c r="O28" s="17" t="s">
        <v>458</v>
      </c>
      <c r="P28" s="17" t="s">
        <v>458</v>
      </c>
      <c r="Q28" s="17" t="s">
        <v>458</v>
      </c>
      <c r="R28" s="17" t="s">
        <v>460</v>
      </c>
      <c r="S28" s="18" t="s">
        <v>458</v>
      </c>
      <c r="T28" s="25" t="str">
        <f t="shared" si="0"/>
        <v/>
      </c>
      <c r="U28" s="135" t="str">
        <f>IF(COUNTIF(個票ｰ2005!$U$31:$U$120,$C28),"○","")</f>
        <v/>
      </c>
      <c r="V28" s="135" t="str">
        <f t="shared" si="1"/>
        <v/>
      </c>
    </row>
    <row r="29" spans="1:22" ht="14.25">
      <c r="A29" s="590"/>
      <c r="B29" s="587"/>
      <c r="C29" s="193" t="s">
        <v>165</v>
      </c>
      <c r="D29" s="132"/>
      <c r="E29" s="17" t="s">
        <v>460</v>
      </c>
      <c r="F29" s="17" t="s">
        <v>460</v>
      </c>
      <c r="G29" s="17" t="s">
        <v>460</v>
      </c>
      <c r="H29" s="16" t="s">
        <v>457</v>
      </c>
      <c r="I29" s="16" t="s">
        <v>457</v>
      </c>
      <c r="J29" s="17" t="s">
        <v>460</v>
      </c>
      <c r="K29" s="17" t="s">
        <v>459</v>
      </c>
      <c r="L29" s="17" t="s">
        <v>459</v>
      </c>
      <c r="M29" s="17" t="s">
        <v>460</v>
      </c>
      <c r="N29" s="17" t="s">
        <v>459</v>
      </c>
      <c r="O29" s="17" t="s">
        <v>458</v>
      </c>
      <c r="P29" s="17" t="s">
        <v>460</v>
      </c>
      <c r="Q29" s="17" t="s">
        <v>458</v>
      </c>
      <c r="R29" s="17" t="s">
        <v>460</v>
      </c>
      <c r="S29" s="18" t="s">
        <v>458</v>
      </c>
      <c r="T29" s="25" t="str">
        <f t="shared" si="0"/>
        <v/>
      </c>
      <c r="U29" s="135" t="str">
        <f>IF(COUNTIF(個票ｰ2005!$U$31:$U$120,$C29),"○","")</f>
        <v/>
      </c>
      <c r="V29" s="135" t="str">
        <f t="shared" si="1"/>
        <v/>
      </c>
    </row>
    <row r="30" spans="1:22" ht="14.25">
      <c r="A30" s="590"/>
      <c r="B30" s="587"/>
      <c r="C30" s="193" t="s">
        <v>167</v>
      </c>
      <c r="D30" s="132"/>
      <c r="E30" s="17" t="s">
        <v>458</v>
      </c>
      <c r="F30" s="17" t="s">
        <v>458</v>
      </c>
      <c r="G30" s="17" t="s">
        <v>458</v>
      </c>
      <c r="H30" s="17" t="s">
        <v>460</v>
      </c>
      <c r="I30" s="17" t="s">
        <v>460</v>
      </c>
      <c r="J30" s="16" t="s">
        <v>457</v>
      </c>
      <c r="K30" s="17" t="s">
        <v>458</v>
      </c>
      <c r="L30" s="17" t="s">
        <v>458</v>
      </c>
      <c r="M30" s="17" t="s">
        <v>458</v>
      </c>
      <c r="N30" s="17" t="s">
        <v>460</v>
      </c>
      <c r="O30" s="17" t="s">
        <v>458</v>
      </c>
      <c r="P30" s="17" t="s">
        <v>458</v>
      </c>
      <c r="Q30" s="17" t="s">
        <v>458</v>
      </c>
      <c r="R30" s="17" t="s">
        <v>460</v>
      </c>
      <c r="S30" s="18" t="s">
        <v>458</v>
      </c>
      <c r="T30" s="25" t="str">
        <f t="shared" si="0"/>
        <v/>
      </c>
      <c r="U30" s="135" t="str">
        <f>IF(COUNTIF(個票ｰ2005!$U$31:$U$120,$C30),"○","")</f>
        <v/>
      </c>
      <c r="V30" s="135" t="str">
        <f t="shared" si="1"/>
        <v/>
      </c>
    </row>
    <row r="31" spans="1:22" ht="13.5" customHeight="1">
      <c r="A31" s="586" t="s">
        <v>170</v>
      </c>
      <c r="B31" s="587" t="s">
        <v>464</v>
      </c>
      <c r="C31" s="193" t="s">
        <v>169</v>
      </c>
      <c r="D31" s="132"/>
      <c r="E31" s="17" t="s">
        <v>459</v>
      </c>
      <c r="F31" s="17" t="s">
        <v>459</v>
      </c>
      <c r="G31" s="17" t="s">
        <v>459</v>
      </c>
      <c r="H31" s="17" t="s">
        <v>460</v>
      </c>
      <c r="I31" s="17" t="s">
        <v>458</v>
      </c>
      <c r="J31" s="17" t="s">
        <v>458</v>
      </c>
      <c r="K31" s="16" t="s">
        <v>457</v>
      </c>
      <c r="L31" s="17" t="s">
        <v>459</v>
      </c>
      <c r="M31" s="17" t="s">
        <v>459</v>
      </c>
      <c r="N31" s="17" t="s">
        <v>459</v>
      </c>
      <c r="O31" s="17" t="s">
        <v>459</v>
      </c>
      <c r="P31" s="17" t="s">
        <v>459</v>
      </c>
      <c r="Q31" s="17" t="s">
        <v>459</v>
      </c>
      <c r="R31" s="17" t="s">
        <v>459</v>
      </c>
      <c r="S31" s="18" t="s">
        <v>460</v>
      </c>
      <c r="T31" s="25" t="str">
        <f t="shared" si="0"/>
        <v/>
      </c>
      <c r="U31" s="135" t="str">
        <f>IF(COUNTIF(個票ｰ2005!$U$31:$U$120,$C31),"○","")</f>
        <v/>
      </c>
      <c r="V31" s="135" t="str">
        <f t="shared" si="1"/>
        <v/>
      </c>
    </row>
    <row r="32" spans="1:22" ht="14.25">
      <c r="A32" s="586"/>
      <c r="B32" s="587"/>
      <c r="C32" s="193" t="s">
        <v>172</v>
      </c>
      <c r="D32" s="132"/>
      <c r="E32" s="17" t="s">
        <v>459</v>
      </c>
      <c r="F32" s="17" t="s">
        <v>459</v>
      </c>
      <c r="G32" s="17" t="s">
        <v>460</v>
      </c>
      <c r="H32" s="17" t="s">
        <v>460</v>
      </c>
      <c r="I32" s="17" t="s">
        <v>458</v>
      </c>
      <c r="J32" s="17" t="s">
        <v>458</v>
      </c>
      <c r="K32" s="16" t="s">
        <v>457</v>
      </c>
      <c r="L32" s="17" t="s">
        <v>460</v>
      </c>
      <c r="M32" s="17" t="s">
        <v>460</v>
      </c>
      <c r="N32" s="17" t="s">
        <v>460</v>
      </c>
      <c r="O32" s="17" t="s">
        <v>460</v>
      </c>
      <c r="P32" s="17" t="s">
        <v>460</v>
      </c>
      <c r="Q32" s="17" t="s">
        <v>460</v>
      </c>
      <c r="R32" s="17" t="s">
        <v>459</v>
      </c>
      <c r="S32" s="18" t="s">
        <v>460</v>
      </c>
      <c r="T32" s="25" t="str">
        <f t="shared" si="0"/>
        <v/>
      </c>
      <c r="U32" s="135" t="str">
        <f>IF(COUNTIF(個票ｰ2005!$U$31:$U$120,$C32),"○","")</f>
        <v/>
      </c>
      <c r="V32" s="135" t="str">
        <f t="shared" si="1"/>
        <v/>
      </c>
    </row>
    <row r="33" spans="1:22" ht="14.25">
      <c r="A33" s="586"/>
      <c r="B33" s="587"/>
      <c r="C33" s="193" t="s">
        <v>173</v>
      </c>
      <c r="D33" s="132"/>
      <c r="E33" s="17" t="s">
        <v>460</v>
      </c>
      <c r="F33" s="17" t="s">
        <v>460</v>
      </c>
      <c r="G33" s="17" t="s">
        <v>460</v>
      </c>
      <c r="H33" s="17" t="s">
        <v>460</v>
      </c>
      <c r="I33" s="17" t="s">
        <v>458</v>
      </c>
      <c r="J33" s="17" t="s">
        <v>458</v>
      </c>
      <c r="K33" s="16" t="s">
        <v>457</v>
      </c>
      <c r="L33" s="17" t="s">
        <v>459</v>
      </c>
      <c r="M33" s="17" t="s">
        <v>460</v>
      </c>
      <c r="N33" s="17" t="s">
        <v>460</v>
      </c>
      <c r="O33" s="17" t="s">
        <v>460</v>
      </c>
      <c r="P33" s="17" t="s">
        <v>460</v>
      </c>
      <c r="Q33" s="17" t="s">
        <v>460</v>
      </c>
      <c r="R33" s="17" t="s">
        <v>459</v>
      </c>
      <c r="S33" s="18" t="s">
        <v>460</v>
      </c>
      <c r="T33" s="25" t="str">
        <f t="shared" si="0"/>
        <v/>
      </c>
      <c r="U33" s="135" t="str">
        <f>IF(COUNTIF(個票ｰ2005!$U$31:$U$120,$C33),"○","")</f>
        <v/>
      </c>
      <c r="V33" s="135" t="str">
        <f t="shared" si="1"/>
        <v/>
      </c>
    </row>
    <row r="34" spans="1:22" ht="14.25">
      <c r="A34" s="586"/>
      <c r="B34" s="587" t="s">
        <v>465</v>
      </c>
      <c r="C34" s="193" t="s">
        <v>174</v>
      </c>
      <c r="D34" s="132"/>
      <c r="E34" s="17" t="s">
        <v>458</v>
      </c>
      <c r="F34" s="17" t="s">
        <v>458</v>
      </c>
      <c r="G34" s="17" t="s">
        <v>458</v>
      </c>
      <c r="H34" s="17" t="s">
        <v>458</v>
      </c>
      <c r="I34" s="17" t="s">
        <v>458</v>
      </c>
      <c r="J34" s="17" t="s">
        <v>458</v>
      </c>
      <c r="K34" s="17" t="s">
        <v>460</v>
      </c>
      <c r="L34" s="16" t="s">
        <v>457</v>
      </c>
      <c r="M34" s="17" t="s">
        <v>460</v>
      </c>
      <c r="N34" s="17" t="s">
        <v>460</v>
      </c>
      <c r="O34" s="17" t="s">
        <v>460</v>
      </c>
      <c r="P34" s="17" t="s">
        <v>460</v>
      </c>
      <c r="Q34" s="17" t="s">
        <v>460</v>
      </c>
      <c r="R34" s="17" t="s">
        <v>460</v>
      </c>
      <c r="S34" s="18" t="s">
        <v>460</v>
      </c>
      <c r="T34" s="25" t="str">
        <f t="shared" si="0"/>
        <v/>
      </c>
      <c r="U34" s="135" t="str">
        <f>IF(COUNTIF(個票ｰ2005!$U$31:$U$120,$C34),"○","")</f>
        <v/>
      </c>
      <c r="V34" s="135" t="str">
        <f t="shared" si="1"/>
        <v/>
      </c>
    </row>
    <row r="35" spans="1:22" ht="14.25">
      <c r="A35" s="586"/>
      <c r="B35" s="587"/>
      <c r="C35" s="193" t="s">
        <v>176</v>
      </c>
      <c r="D35" s="132"/>
      <c r="E35" s="17" t="s">
        <v>458</v>
      </c>
      <c r="F35" s="17" t="s">
        <v>458</v>
      </c>
      <c r="G35" s="17" t="s">
        <v>458</v>
      </c>
      <c r="H35" s="17" t="s">
        <v>458</v>
      </c>
      <c r="I35" s="17" t="s">
        <v>458</v>
      </c>
      <c r="J35" s="17" t="s">
        <v>458</v>
      </c>
      <c r="K35" s="17" t="s">
        <v>460</v>
      </c>
      <c r="L35" s="16" t="s">
        <v>457</v>
      </c>
      <c r="M35" s="17" t="s">
        <v>460</v>
      </c>
      <c r="N35" s="17" t="s">
        <v>460</v>
      </c>
      <c r="O35" s="17" t="s">
        <v>460</v>
      </c>
      <c r="P35" s="17" t="s">
        <v>460</v>
      </c>
      <c r="Q35" s="17" t="s">
        <v>460</v>
      </c>
      <c r="R35" s="17" t="s">
        <v>460</v>
      </c>
      <c r="S35" s="18" t="s">
        <v>460</v>
      </c>
      <c r="T35" s="25" t="str">
        <f t="shared" si="0"/>
        <v/>
      </c>
      <c r="U35" s="135" t="str">
        <f>IF(COUNTIF(個票ｰ2005!$U$31:$U$120,$C35),"○","")</f>
        <v/>
      </c>
      <c r="V35" s="135" t="str">
        <f t="shared" si="1"/>
        <v/>
      </c>
    </row>
    <row r="36" spans="1:22" ht="14.25">
      <c r="A36" s="586"/>
      <c r="B36" s="587" t="s">
        <v>466</v>
      </c>
      <c r="C36" s="193" t="s">
        <v>177</v>
      </c>
      <c r="D36" s="132"/>
      <c r="E36" s="17" t="s">
        <v>458</v>
      </c>
      <c r="F36" s="17" t="s">
        <v>458</v>
      </c>
      <c r="G36" s="17" t="s">
        <v>458</v>
      </c>
      <c r="H36" s="17" t="s">
        <v>458</v>
      </c>
      <c r="I36" s="17" t="s">
        <v>458</v>
      </c>
      <c r="J36" s="17" t="s">
        <v>458</v>
      </c>
      <c r="K36" s="17" t="s">
        <v>460</v>
      </c>
      <c r="L36" s="17" t="s">
        <v>460</v>
      </c>
      <c r="M36" s="16" t="s">
        <v>457</v>
      </c>
      <c r="N36" s="17" t="s">
        <v>460</v>
      </c>
      <c r="O36" s="17" t="s">
        <v>459</v>
      </c>
      <c r="P36" s="17" t="s">
        <v>459</v>
      </c>
      <c r="Q36" s="17" t="s">
        <v>460</v>
      </c>
      <c r="R36" s="17" t="s">
        <v>460</v>
      </c>
      <c r="S36" s="18" t="s">
        <v>460</v>
      </c>
      <c r="T36" s="25" t="str">
        <f t="shared" si="0"/>
        <v/>
      </c>
      <c r="U36" s="135" t="str">
        <f>IF(COUNTIF(個票ｰ2005!$U$31:$U$120,$C36),"○","")</f>
        <v/>
      </c>
      <c r="V36" s="135" t="str">
        <f t="shared" si="1"/>
        <v/>
      </c>
    </row>
    <row r="37" spans="1:22" ht="14.25">
      <c r="A37" s="586"/>
      <c r="B37" s="587"/>
      <c r="C37" s="193" t="s">
        <v>179</v>
      </c>
      <c r="D37" s="132"/>
      <c r="E37" s="17" t="s">
        <v>458</v>
      </c>
      <c r="F37" s="17" t="s">
        <v>458</v>
      </c>
      <c r="G37" s="17" t="s">
        <v>458</v>
      </c>
      <c r="H37" s="17" t="s">
        <v>458</v>
      </c>
      <c r="I37" s="17" t="s">
        <v>458</v>
      </c>
      <c r="J37" s="17" t="s">
        <v>458</v>
      </c>
      <c r="K37" s="17" t="s">
        <v>460</v>
      </c>
      <c r="L37" s="17" t="s">
        <v>460</v>
      </c>
      <c r="M37" s="16" t="s">
        <v>457</v>
      </c>
      <c r="N37" s="17" t="s">
        <v>460</v>
      </c>
      <c r="O37" s="17" t="s">
        <v>459</v>
      </c>
      <c r="P37" s="17" t="s">
        <v>459</v>
      </c>
      <c r="Q37" s="17" t="s">
        <v>460</v>
      </c>
      <c r="R37" s="17" t="s">
        <v>460</v>
      </c>
      <c r="S37" s="18" t="s">
        <v>460</v>
      </c>
      <c r="T37" s="25" t="str">
        <f t="shared" si="0"/>
        <v/>
      </c>
      <c r="U37" s="135" t="str">
        <f>IF(COUNTIF(個票ｰ2005!$U$31:$U$120,$C37),"○","")</f>
        <v/>
      </c>
      <c r="V37" s="135" t="str">
        <f t="shared" si="1"/>
        <v/>
      </c>
    </row>
    <row r="38" spans="1:22" ht="13.5" customHeight="1">
      <c r="A38" s="586" t="s">
        <v>181</v>
      </c>
      <c r="B38" s="587" t="s">
        <v>182</v>
      </c>
      <c r="C38" s="193" t="s">
        <v>180</v>
      </c>
      <c r="D38" s="132"/>
      <c r="E38" s="17" t="s">
        <v>458</v>
      </c>
      <c r="F38" s="17" t="s">
        <v>458</v>
      </c>
      <c r="G38" s="17" t="s">
        <v>458</v>
      </c>
      <c r="H38" s="17" t="s">
        <v>458</v>
      </c>
      <c r="I38" s="17" t="s">
        <v>460</v>
      </c>
      <c r="J38" s="17" t="s">
        <v>458</v>
      </c>
      <c r="K38" s="17" t="s">
        <v>458</v>
      </c>
      <c r="L38" s="17" t="s">
        <v>459</v>
      </c>
      <c r="M38" s="17" t="s">
        <v>459</v>
      </c>
      <c r="N38" s="16" t="s">
        <v>457</v>
      </c>
      <c r="O38" s="16" t="s">
        <v>457</v>
      </c>
      <c r="P38" s="16" t="s">
        <v>457</v>
      </c>
      <c r="Q38" s="17" t="s">
        <v>459</v>
      </c>
      <c r="R38" s="17" t="s">
        <v>460</v>
      </c>
      <c r="S38" s="18" t="s">
        <v>459</v>
      </c>
      <c r="T38" s="25" t="str">
        <f t="shared" si="0"/>
        <v/>
      </c>
      <c r="U38" s="135" t="str">
        <f>IF(COUNTIF(個票ｰ2005!$U$31:$U$120,$C38),"○","")</f>
        <v/>
      </c>
      <c r="V38" s="135" t="str">
        <f t="shared" si="1"/>
        <v/>
      </c>
    </row>
    <row r="39" spans="1:22" ht="14.25">
      <c r="A39" s="586"/>
      <c r="B39" s="587"/>
      <c r="C39" s="193" t="s">
        <v>183</v>
      </c>
      <c r="D39" s="132"/>
      <c r="E39" s="17" t="s">
        <v>458</v>
      </c>
      <c r="F39" s="17" t="s">
        <v>458</v>
      </c>
      <c r="G39" s="17" t="s">
        <v>458</v>
      </c>
      <c r="H39" s="17" t="s">
        <v>458</v>
      </c>
      <c r="I39" s="17" t="s">
        <v>459</v>
      </c>
      <c r="J39" s="17" t="s">
        <v>458</v>
      </c>
      <c r="K39" s="17" t="s">
        <v>459</v>
      </c>
      <c r="L39" s="17" t="s">
        <v>459</v>
      </c>
      <c r="M39" s="17" t="s">
        <v>459</v>
      </c>
      <c r="N39" s="16" t="s">
        <v>457</v>
      </c>
      <c r="O39" s="16" t="s">
        <v>457</v>
      </c>
      <c r="P39" s="17" t="s">
        <v>459</v>
      </c>
      <c r="Q39" s="17" t="s">
        <v>459</v>
      </c>
      <c r="R39" s="17" t="s">
        <v>458</v>
      </c>
      <c r="S39" s="18" t="s">
        <v>459</v>
      </c>
      <c r="T39" s="25" t="str">
        <f t="shared" si="0"/>
        <v/>
      </c>
      <c r="U39" s="135" t="str">
        <f>IF(COUNTIF(個票ｰ2005!$U$31:$U$120,$C39),"○","")</f>
        <v/>
      </c>
      <c r="V39" s="135" t="str">
        <f t="shared" si="1"/>
        <v/>
      </c>
    </row>
    <row r="40" spans="1:22" ht="14.25">
      <c r="A40" s="586"/>
      <c r="B40" s="587"/>
      <c r="C40" s="193" t="s">
        <v>184</v>
      </c>
      <c r="D40" s="132"/>
      <c r="E40" s="17" t="s">
        <v>458</v>
      </c>
      <c r="F40" s="17" t="s">
        <v>458</v>
      </c>
      <c r="G40" s="17" t="s">
        <v>458</v>
      </c>
      <c r="H40" s="17" t="s">
        <v>458</v>
      </c>
      <c r="I40" s="17" t="s">
        <v>460</v>
      </c>
      <c r="J40" s="17" t="s">
        <v>458</v>
      </c>
      <c r="K40" s="17" t="s">
        <v>460</v>
      </c>
      <c r="L40" s="17" t="s">
        <v>460</v>
      </c>
      <c r="M40" s="17" t="s">
        <v>459</v>
      </c>
      <c r="N40" s="16" t="s">
        <v>457</v>
      </c>
      <c r="O40" s="16" t="s">
        <v>457</v>
      </c>
      <c r="P40" s="17" t="s">
        <v>459</v>
      </c>
      <c r="Q40" s="17" t="s">
        <v>459</v>
      </c>
      <c r="R40" s="17" t="s">
        <v>460</v>
      </c>
      <c r="S40" s="18" t="s">
        <v>459</v>
      </c>
      <c r="T40" s="25" t="str">
        <f t="shared" si="0"/>
        <v/>
      </c>
      <c r="U40" s="135" t="str">
        <f>IF(COUNTIF(個票ｰ2005!$U$31:$U$120,$C40),"○","")</f>
        <v/>
      </c>
      <c r="V40" s="135" t="str">
        <f t="shared" si="1"/>
        <v/>
      </c>
    </row>
    <row r="41" spans="1:22" ht="14.25">
      <c r="A41" s="586"/>
      <c r="B41" s="587"/>
      <c r="C41" s="193" t="s">
        <v>185</v>
      </c>
      <c r="D41" s="132"/>
      <c r="E41" s="17" t="s">
        <v>460</v>
      </c>
      <c r="F41" s="17" t="s">
        <v>460</v>
      </c>
      <c r="G41" s="17" t="s">
        <v>460</v>
      </c>
      <c r="H41" s="17" t="s">
        <v>458</v>
      </c>
      <c r="I41" s="17" t="s">
        <v>460</v>
      </c>
      <c r="J41" s="17" t="s">
        <v>458</v>
      </c>
      <c r="K41" s="17" t="s">
        <v>460</v>
      </c>
      <c r="L41" s="17" t="s">
        <v>460</v>
      </c>
      <c r="M41" s="17" t="s">
        <v>459</v>
      </c>
      <c r="N41" s="16" t="s">
        <v>457</v>
      </c>
      <c r="O41" s="16" t="s">
        <v>457</v>
      </c>
      <c r="P41" s="17" t="s">
        <v>459</v>
      </c>
      <c r="Q41" s="17" t="s">
        <v>459</v>
      </c>
      <c r="R41" s="17" t="s">
        <v>458</v>
      </c>
      <c r="S41" s="18" t="s">
        <v>459</v>
      </c>
      <c r="T41" s="25" t="str">
        <f t="shared" si="0"/>
        <v/>
      </c>
      <c r="U41" s="135" t="str">
        <f>IF(COUNTIF(個票ｰ2005!$U$31:$U$120,$C41),"○","")</f>
        <v/>
      </c>
      <c r="V41" s="135" t="str">
        <f t="shared" si="1"/>
        <v/>
      </c>
    </row>
    <row r="42" spans="1:22" ht="14.25">
      <c r="A42" s="586"/>
      <c r="B42" s="587"/>
      <c r="C42" s="193" t="s">
        <v>186</v>
      </c>
      <c r="D42" s="132"/>
      <c r="E42" s="17" t="s">
        <v>458</v>
      </c>
      <c r="F42" s="17" t="s">
        <v>458</v>
      </c>
      <c r="G42" s="17" t="s">
        <v>458</v>
      </c>
      <c r="H42" s="17" t="s">
        <v>458</v>
      </c>
      <c r="I42" s="17" t="s">
        <v>460</v>
      </c>
      <c r="J42" s="17" t="s">
        <v>458</v>
      </c>
      <c r="K42" s="17" t="s">
        <v>458</v>
      </c>
      <c r="L42" s="17" t="s">
        <v>458</v>
      </c>
      <c r="M42" s="17" t="s">
        <v>460</v>
      </c>
      <c r="N42" s="16" t="s">
        <v>457</v>
      </c>
      <c r="O42" s="16" t="s">
        <v>457</v>
      </c>
      <c r="P42" s="17" t="s">
        <v>459</v>
      </c>
      <c r="Q42" s="17" t="s">
        <v>459</v>
      </c>
      <c r="R42" s="17" t="s">
        <v>458</v>
      </c>
      <c r="S42" s="18" t="s">
        <v>459</v>
      </c>
      <c r="T42" s="25" t="str">
        <f t="shared" si="0"/>
        <v/>
      </c>
      <c r="U42" s="135" t="str">
        <f>IF(COUNTIF(個票ｰ2005!$U$31:$U$120,$C42),"○","")</f>
        <v/>
      </c>
      <c r="V42" s="135" t="str">
        <f t="shared" si="1"/>
        <v/>
      </c>
    </row>
    <row r="43" spans="1:22" ht="14.25">
      <c r="A43" s="586"/>
      <c r="B43" s="587"/>
      <c r="C43" s="193" t="s">
        <v>187</v>
      </c>
      <c r="D43" s="132"/>
      <c r="E43" s="17" t="s">
        <v>458</v>
      </c>
      <c r="F43" s="17" t="s">
        <v>458</v>
      </c>
      <c r="G43" s="17" t="s">
        <v>458</v>
      </c>
      <c r="H43" s="17" t="s">
        <v>458</v>
      </c>
      <c r="I43" s="17" t="s">
        <v>460</v>
      </c>
      <c r="J43" s="17" t="s">
        <v>458</v>
      </c>
      <c r="K43" s="17" t="s">
        <v>458</v>
      </c>
      <c r="L43" s="17" t="s">
        <v>458</v>
      </c>
      <c r="M43" s="17" t="s">
        <v>460</v>
      </c>
      <c r="N43" s="16" t="s">
        <v>457</v>
      </c>
      <c r="O43" s="17" t="s">
        <v>459</v>
      </c>
      <c r="P43" s="17" t="s">
        <v>459</v>
      </c>
      <c r="Q43" s="17" t="s">
        <v>459</v>
      </c>
      <c r="R43" s="17" t="s">
        <v>458</v>
      </c>
      <c r="S43" s="18" t="s">
        <v>459</v>
      </c>
      <c r="T43" s="25" t="str">
        <f t="shared" si="0"/>
        <v/>
      </c>
      <c r="U43" s="135" t="str">
        <f>IF(COUNTIF(個票ｰ2005!$U$31:$U$120,$C43),"○","")</f>
        <v/>
      </c>
      <c r="V43" s="135" t="str">
        <f t="shared" si="1"/>
        <v/>
      </c>
    </row>
    <row r="44" spans="1:22" ht="14.25">
      <c r="A44" s="586"/>
      <c r="B44" s="587"/>
      <c r="C44" s="193" t="s">
        <v>188</v>
      </c>
      <c r="D44" s="132"/>
      <c r="E44" s="17" t="s">
        <v>458</v>
      </c>
      <c r="F44" s="17" t="s">
        <v>458</v>
      </c>
      <c r="G44" s="17" t="s">
        <v>458</v>
      </c>
      <c r="H44" s="17" t="s">
        <v>458</v>
      </c>
      <c r="I44" s="17" t="s">
        <v>460</v>
      </c>
      <c r="J44" s="17" t="s">
        <v>458</v>
      </c>
      <c r="K44" s="17" t="s">
        <v>458</v>
      </c>
      <c r="L44" s="17" t="s">
        <v>458</v>
      </c>
      <c r="M44" s="17" t="s">
        <v>459</v>
      </c>
      <c r="N44" s="17" t="s">
        <v>459</v>
      </c>
      <c r="O44" s="16" t="s">
        <v>457</v>
      </c>
      <c r="P44" s="17" t="s">
        <v>459</v>
      </c>
      <c r="Q44" s="17" t="s">
        <v>459</v>
      </c>
      <c r="R44" s="17" t="s">
        <v>458</v>
      </c>
      <c r="S44" s="18" t="s">
        <v>459</v>
      </c>
      <c r="T44" s="25" t="str">
        <f t="shared" si="0"/>
        <v/>
      </c>
      <c r="U44" s="135" t="str">
        <f>IF(COUNTIF(個票ｰ2005!$U$31:$U$120,$C44),"○","")</f>
        <v/>
      </c>
      <c r="V44" s="135" t="str">
        <f t="shared" si="1"/>
        <v/>
      </c>
    </row>
    <row r="45" spans="1:22" ht="14.25">
      <c r="A45" s="586"/>
      <c r="B45" s="587"/>
      <c r="C45" s="193" t="s">
        <v>189</v>
      </c>
      <c r="D45" s="132"/>
      <c r="E45" s="17" t="s">
        <v>458</v>
      </c>
      <c r="F45" s="17" t="s">
        <v>458</v>
      </c>
      <c r="G45" s="17" t="s">
        <v>458</v>
      </c>
      <c r="H45" s="17" t="s">
        <v>458</v>
      </c>
      <c r="I45" s="17" t="s">
        <v>460</v>
      </c>
      <c r="J45" s="17" t="s">
        <v>458</v>
      </c>
      <c r="K45" s="17" t="s">
        <v>458</v>
      </c>
      <c r="L45" s="17" t="s">
        <v>458</v>
      </c>
      <c r="M45" s="17" t="s">
        <v>459</v>
      </c>
      <c r="N45" s="17" t="s">
        <v>459</v>
      </c>
      <c r="O45" s="16" t="s">
        <v>457</v>
      </c>
      <c r="P45" s="16" t="s">
        <v>457</v>
      </c>
      <c r="Q45" s="17" t="s">
        <v>459</v>
      </c>
      <c r="R45" s="17" t="s">
        <v>459</v>
      </c>
      <c r="S45" s="20" t="s">
        <v>457</v>
      </c>
      <c r="T45" s="25" t="str">
        <f t="shared" si="0"/>
        <v/>
      </c>
      <c r="U45" s="135" t="str">
        <f>IF(COUNTIF(個票ｰ2005!$U$31:$U$120,$C45),"○","")</f>
        <v/>
      </c>
      <c r="V45" s="135" t="str">
        <f t="shared" si="1"/>
        <v/>
      </c>
    </row>
    <row r="46" spans="1:22" ht="14.25">
      <c r="A46" s="586"/>
      <c r="B46" s="587"/>
      <c r="C46" s="193" t="s">
        <v>190</v>
      </c>
      <c r="D46" s="132"/>
      <c r="E46" s="17" t="s">
        <v>458</v>
      </c>
      <c r="F46" s="17" t="s">
        <v>458</v>
      </c>
      <c r="G46" s="17" t="s">
        <v>458</v>
      </c>
      <c r="H46" s="17" t="s">
        <v>458</v>
      </c>
      <c r="I46" s="17" t="s">
        <v>460</v>
      </c>
      <c r="J46" s="17" t="s">
        <v>458</v>
      </c>
      <c r="K46" s="17" t="s">
        <v>460</v>
      </c>
      <c r="L46" s="17" t="s">
        <v>460</v>
      </c>
      <c r="M46" s="17" t="s">
        <v>460</v>
      </c>
      <c r="N46" s="17" t="s">
        <v>459</v>
      </c>
      <c r="O46" s="17" t="s">
        <v>459</v>
      </c>
      <c r="P46" s="16" t="s">
        <v>457</v>
      </c>
      <c r="Q46" s="17" t="s">
        <v>459</v>
      </c>
      <c r="R46" s="17" t="s">
        <v>460</v>
      </c>
      <c r="S46" s="20" t="s">
        <v>457</v>
      </c>
      <c r="T46" s="25" t="str">
        <f t="shared" si="0"/>
        <v/>
      </c>
      <c r="U46" s="135" t="str">
        <f>IF(COUNTIF(個票ｰ2005!$U$31:$U$120,$C46),"○","")</f>
        <v/>
      </c>
      <c r="V46" s="135" t="str">
        <f t="shared" si="1"/>
        <v/>
      </c>
    </row>
    <row r="47" spans="1:22" ht="14.25">
      <c r="A47" s="586"/>
      <c r="B47" s="587"/>
      <c r="C47" s="193" t="s">
        <v>191</v>
      </c>
      <c r="D47" s="132"/>
      <c r="E47" s="17" t="s">
        <v>458</v>
      </c>
      <c r="F47" s="17" t="s">
        <v>458</v>
      </c>
      <c r="G47" s="17" t="s">
        <v>460</v>
      </c>
      <c r="H47" s="17" t="s">
        <v>458</v>
      </c>
      <c r="I47" s="17" t="s">
        <v>460</v>
      </c>
      <c r="J47" s="17" t="s">
        <v>458</v>
      </c>
      <c r="K47" s="17" t="s">
        <v>460</v>
      </c>
      <c r="L47" s="17" t="s">
        <v>460</v>
      </c>
      <c r="M47" s="17" t="s">
        <v>459</v>
      </c>
      <c r="N47" s="17" t="s">
        <v>460</v>
      </c>
      <c r="O47" s="17" t="s">
        <v>459</v>
      </c>
      <c r="P47" s="17" t="s">
        <v>460</v>
      </c>
      <c r="Q47" s="17" t="s">
        <v>460</v>
      </c>
      <c r="R47" s="17" t="s">
        <v>460</v>
      </c>
      <c r="S47" s="18" t="s">
        <v>459</v>
      </c>
      <c r="T47" s="25" t="str">
        <f t="shared" si="0"/>
        <v/>
      </c>
      <c r="U47" s="135" t="str">
        <f>IF(COUNTIF(個票ｰ2005!$U$31:$U$120,$C47),"○","")</f>
        <v/>
      </c>
      <c r="V47" s="135" t="str">
        <f t="shared" si="1"/>
        <v/>
      </c>
    </row>
    <row r="48" spans="1:22" ht="14.25">
      <c r="A48" s="586"/>
      <c r="B48" s="587" t="s">
        <v>467</v>
      </c>
      <c r="C48" s="193" t="s">
        <v>192</v>
      </c>
      <c r="D48" s="132"/>
      <c r="E48" s="17" t="s">
        <v>460</v>
      </c>
      <c r="F48" s="17" t="s">
        <v>460</v>
      </c>
      <c r="G48" s="17" t="s">
        <v>460</v>
      </c>
      <c r="H48" s="17" t="s">
        <v>460</v>
      </c>
      <c r="I48" s="17" t="s">
        <v>460</v>
      </c>
      <c r="J48" s="17" t="s">
        <v>458</v>
      </c>
      <c r="K48" s="17" t="s">
        <v>460</v>
      </c>
      <c r="L48" s="17" t="s">
        <v>460</v>
      </c>
      <c r="M48" s="17" t="s">
        <v>460</v>
      </c>
      <c r="N48" s="17" t="s">
        <v>460</v>
      </c>
      <c r="O48" s="17" t="s">
        <v>460</v>
      </c>
      <c r="P48" s="17" t="s">
        <v>460</v>
      </c>
      <c r="Q48" s="16" t="s">
        <v>457</v>
      </c>
      <c r="R48" s="17" t="s">
        <v>460</v>
      </c>
      <c r="S48" s="18" t="s">
        <v>459</v>
      </c>
      <c r="T48" s="25" t="str">
        <f t="shared" si="0"/>
        <v/>
      </c>
      <c r="U48" s="135" t="str">
        <f>IF(COUNTIF(個票ｰ2005!$U$31:$U$120,$C48),"○","")</f>
        <v/>
      </c>
      <c r="V48" s="135" t="str">
        <f t="shared" si="1"/>
        <v/>
      </c>
    </row>
    <row r="49" spans="1:23" ht="14.25">
      <c r="A49" s="586"/>
      <c r="B49" s="587"/>
      <c r="C49" s="193" t="s">
        <v>194</v>
      </c>
      <c r="D49" s="132"/>
      <c r="E49" s="17" t="s">
        <v>458</v>
      </c>
      <c r="F49" s="17" t="s">
        <v>458</v>
      </c>
      <c r="G49" s="17" t="s">
        <v>458</v>
      </c>
      <c r="H49" s="17" t="s">
        <v>458</v>
      </c>
      <c r="I49" s="17" t="s">
        <v>458</v>
      </c>
      <c r="J49" s="17" t="s">
        <v>458</v>
      </c>
      <c r="K49" s="17" t="s">
        <v>460</v>
      </c>
      <c r="L49" s="17" t="s">
        <v>460</v>
      </c>
      <c r="M49" s="17" t="s">
        <v>459</v>
      </c>
      <c r="N49" s="17" t="s">
        <v>460</v>
      </c>
      <c r="O49" s="17" t="s">
        <v>460</v>
      </c>
      <c r="P49" s="17" t="s">
        <v>460</v>
      </c>
      <c r="Q49" s="17" t="s">
        <v>460</v>
      </c>
      <c r="R49" s="17" t="s">
        <v>460</v>
      </c>
      <c r="S49" s="18" t="s">
        <v>459</v>
      </c>
      <c r="T49" s="25" t="str">
        <f t="shared" si="0"/>
        <v/>
      </c>
      <c r="U49" s="135" t="str">
        <f>IF(COUNTIF(個票ｰ2005!$U$31:$U$120,$C49),"○","")</f>
        <v/>
      </c>
      <c r="V49" s="135" t="str">
        <f t="shared" si="1"/>
        <v/>
      </c>
    </row>
    <row r="50" spans="1:23" ht="14.25">
      <c r="A50" s="586"/>
      <c r="B50" s="587"/>
      <c r="C50" s="193" t="s">
        <v>195</v>
      </c>
      <c r="D50" s="132"/>
      <c r="E50" s="17" t="s">
        <v>460</v>
      </c>
      <c r="F50" s="17" t="s">
        <v>460</v>
      </c>
      <c r="G50" s="17" t="s">
        <v>460</v>
      </c>
      <c r="H50" s="17" t="s">
        <v>460</v>
      </c>
      <c r="I50" s="17" t="s">
        <v>460</v>
      </c>
      <c r="J50" s="17" t="s">
        <v>458</v>
      </c>
      <c r="K50" s="17" t="s">
        <v>460</v>
      </c>
      <c r="L50" s="17" t="s">
        <v>460</v>
      </c>
      <c r="M50" s="17" t="s">
        <v>460</v>
      </c>
      <c r="N50" s="17" t="s">
        <v>460</v>
      </c>
      <c r="O50" s="17" t="s">
        <v>460</v>
      </c>
      <c r="P50" s="17" t="s">
        <v>460</v>
      </c>
      <c r="Q50" s="17" t="s">
        <v>460</v>
      </c>
      <c r="R50" s="17" t="s">
        <v>460</v>
      </c>
      <c r="S50" s="18" t="s">
        <v>460</v>
      </c>
      <c r="T50" s="25" t="str">
        <f t="shared" si="0"/>
        <v/>
      </c>
      <c r="U50" s="135" t="str">
        <f>IF(COUNTIF(個票ｰ2005!$U$31:$U$120,$C50),"○","")</f>
        <v/>
      </c>
      <c r="V50" s="135" t="str">
        <f t="shared" si="1"/>
        <v/>
      </c>
    </row>
    <row r="51" spans="1:23" ht="13.5" customHeight="1">
      <c r="A51" s="586" t="s">
        <v>197</v>
      </c>
      <c r="B51" s="587" t="s">
        <v>468</v>
      </c>
      <c r="C51" s="193" t="s">
        <v>196</v>
      </c>
      <c r="D51" s="132"/>
      <c r="E51" s="17" t="s">
        <v>458</v>
      </c>
      <c r="F51" s="17" t="s">
        <v>458</v>
      </c>
      <c r="G51" s="17" t="s">
        <v>458</v>
      </c>
      <c r="H51" s="17" t="s">
        <v>458</v>
      </c>
      <c r="I51" s="17" t="s">
        <v>458</v>
      </c>
      <c r="J51" s="17" t="s">
        <v>458</v>
      </c>
      <c r="K51" s="17" t="s">
        <v>458</v>
      </c>
      <c r="L51" s="17" t="s">
        <v>458</v>
      </c>
      <c r="M51" s="17" t="s">
        <v>458</v>
      </c>
      <c r="N51" s="17" t="s">
        <v>460</v>
      </c>
      <c r="O51" s="17" t="s">
        <v>460</v>
      </c>
      <c r="P51" s="17" t="s">
        <v>458</v>
      </c>
      <c r="Q51" s="17" t="s">
        <v>458</v>
      </c>
      <c r="R51" s="16" t="s">
        <v>457</v>
      </c>
      <c r="S51" s="18" t="s">
        <v>238</v>
      </c>
      <c r="T51" s="25" t="str">
        <f t="shared" si="0"/>
        <v/>
      </c>
      <c r="U51" s="135" t="str">
        <f>IF(COUNTIF(個票ｰ2005!$U$31:$U$120,$C51),"○","")</f>
        <v/>
      </c>
      <c r="V51" s="135" t="str">
        <f t="shared" si="1"/>
        <v/>
      </c>
    </row>
    <row r="52" spans="1:23" ht="14.25">
      <c r="A52" s="586"/>
      <c r="B52" s="587"/>
      <c r="C52" s="193" t="s">
        <v>199</v>
      </c>
      <c r="D52" s="132"/>
      <c r="E52" s="17" t="s">
        <v>460</v>
      </c>
      <c r="F52" s="17" t="s">
        <v>460</v>
      </c>
      <c r="G52" s="17" t="s">
        <v>460</v>
      </c>
      <c r="H52" s="17" t="s">
        <v>460</v>
      </c>
      <c r="I52" s="17" t="s">
        <v>458</v>
      </c>
      <c r="J52" s="17" t="s">
        <v>458</v>
      </c>
      <c r="K52" s="17" t="s">
        <v>460</v>
      </c>
      <c r="L52" s="17" t="s">
        <v>460</v>
      </c>
      <c r="M52" s="17" t="s">
        <v>460</v>
      </c>
      <c r="N52" s="17" t="s">
        <v>460</v>
      </c>
      <c r="O52" s="17" t="s">
        <v>460</v>
      </c>
      <c r="P52" s="17" t="s">
        <v>460</v>
      </c>
      <c r="Q52" s="17" t="s">
        <v>460</v>
      </c>
      <c r="R52" s="16" t="s">
        <v>457</v>
      </c>
      <c r="S52" s="18" t="s">
        <v>459</v>
      </c>
      <c r="T52" s="25" t="str">
        <f t="shared" si="0"/>
        <v/>
      </c>
      <c r="U52" s="135" t="str">
        <f>IF(COUNTIF(個票ｰ2005!$U$31:$U$120,$C52),"○","")</f>
        <v/>
      </c>
      <c r="V52" s="135" t="str">
        <f t="shared" si="1"/>
        <v/>
      </c>
    </row>
    <row r="53" spans="1:23" ht="14.25">
      <c r="A53" s="586"/>
      <c r="B53" s="587"/>
      <c r="C53" s="193" t="s">
        <v>200</v>
      </c>
      <c r="D53" s="132"/>
      <c r="E53" s="17" t="s">
        <v>460</v>
      </c>
      <c r="F53" s="17" t="s">
        <v>460</v>
      </c>
      <c r="G53" s="17" t="s">
        <v>460</v>
      </c>
      <c r="H53" s="17" t="s">
        <v>460</v>
      </c>
      <c r="I53" s="17" t="s">
        <v>458</v>
      </c>
      <c r="J53" s="17" t="s">
        <v>458</v>
      </c>
      <c r="K53" s="17" t="s">
        <v>460</v>
      </c>
      <c r="L53" s="17" t="s">
        <v>460</v>
      </c>
      <c r="M53" s="17" t="s">
        <v>459</v>
      </c>
      <c r="N53" s="17" t="s">
        <v>460</v>
      </c>
      <c r="O53" s="17" t="s">
        <v>460</v>
      </c>
      <c r="P53" s="17" t="s">
        <v>460</v>
      </c>
      <c r="Q53" s="17" t="s">
        <v>460</v>
      </c>
      <c r="R53" s="16" t="s">
        <v>457</v>
      </c>
      <c r="S53" s="18" t="s">
        <v>459</v>
      </c>
      <c r="T53" s="25" t="str">
        <f t="shared" si="0"/>
        <v/>
      </c>
      <c r="U53" s="135" t="str">
        <f>IF(COUNTIF(個票ｰ2005!$U$31:$U$120,$C53),"○","")</f>
        <v/>
      </c>
      <c r="V53" s="135" t="str">
        <f t="shared" si="1"/>
        <v/>
      </c>
    </row>
    <row r="54" spans="1:23" ht="14.25">
      <c r="A54" s="586"/>
      <c r="B54" s="587"/>
      <c r="C54" s="193" t="s">
        <v>201</v>
      </c>
      <c r="D54" s="132"/>
      <c r="E54" s="17" t="s">
        <v>459</v>
      </c>
      <c r="F54" s="17" t="s">
        <v>459</v>
      </c>
      <c r="G54" s="17" t="s">
        <v>459</v>
      </c>
      <c r="H54" s="17" t="s">
        <v>460</v>
      </c>
      <c r="I54" s="17" t="s">
        <v>460</v>
      </c>
      <c r="J54" s="17" t="s">
        <v>458</v>
      </c>
      <c r="K54" s="17" t="s">
        <v>459</v>
      </c>
      <c r="L54" s="17" t="s">
        <v>459</v>
      </c>
      <c r="M54" s="17" t="s">
        <v>459</v>
      </c>
      <c r="N54" s="17" t="s">
        <v>458</v>
      </c>
      <c r="O54" s="17" t="s">
        <v>458</v>
      </c>
      <c r="P54" s="17" t="s">
        <v>458</v>
      </c>
      <c r="Q54" s="17" t="s">
        <v>458</v>
      </c>
      <c r="R54" s="16" t="s">
        <v>457</v>
      </c>
      <c r="S54" s="18" t="s">
        <v>459</v>
      </c>
      <c r="T54" s="25" t="str">
        <f t="shared" si="0"/>
        <v/>
      </c>
      <c r="U54" s="135" t="str">
        <f>IF(COUNTIF(個票ｰ2005!$U$31:$U$120,$C54),"○","")</f>
        <v/>
      </c>
      <c r="V54" s="135" t="str">
        <f t="shared" si="1"/>
        <v/>
      </c>
    </row>
    <row r="55" spans="1:23" ht="14.25">
      <c r="A55" s="586"/>
      <c r="B55" s="587" t="s">
        <v>203</v>
      </c>
      <c r="C55" s="193" t="s">
        <v>202</v>
      </c>
      <c r="D55" s="132"/>
      <c r="E55" s="17" t="s">
        <v>458</v>
      </c>
      <c r="F55" s="17" t="s">
        <v>458</v>
      </c>
      <c r="G55" s="17" t="s">
        <v>458</v>
      </c>
      <c r="H55" s="17" t="s">
        <v>458</v>
      </c>
      <c r="I55" s="17" t="s">
        <v>458</v>
      </c>
      <c r="J55" s="17" t="s">
        <v>458</v>
      </c>
      <c r="K55" s="17" t="s">
        <v>458</v>
      </c>
      <c r="L55" s="17" t="s">
        <v>458</v>
      </c>
      <c r="M55" s="17" t="s">
        <v>459</v>
      </c>
      <c r="N55" s="17" t="s">
        <v>459</v>
      </c>
      <c r="O55" s="17" t="s">
        <v>459</v>
      </c>
      <c r="P55" s="17" t="s">
        <v>459</v>
      </c>
      <c r="Q55" s="17" t="s">
        <v>459</v>
      </c>
      <c r="R55" s="17" t="s">
        <v>459</v>
      </c>
      <c r="S55" s="20" t="s">
        <v>457</v>
      </c>
      <c r="T55" s="25" t="str">
        <f t="shared" si="0"/>
        <v/>
      </c>
      <c r="U55" s="135" t="str">
        <f>IF(COUNTIF(個票ｰ2005!$U$31:$U$120,$C55),"○","")</f>
        <v/>
      </c>
      <c r="V55" s="135" t="str">
        <f t="shared" si="1"/>
        <v/>
      </c>
    </row>
    <row r="56" spans="1:23" ht="15" thickBot="1">
      <c r="A56" s="588"/>
      <c r="B56" s="589"/>
      <c r="C56" s="194" t="s">
        <v>204</v>
      </c>
      <c r="D56" s="133"/>
      <c r="E56" s="22" t="s">
        <v>458</v>
      </c>
      <c r="F56" s="22" t="s">
        <v>458</v>
      </c>
      <c r="G56" s="22" t="s">
        <v>458</v>
      </c>
      <c r="H56" s="22" t="s">
        <v>458</v>
      </c>
      <c r="I56" s="22" t="s">
        <v>458</v>
      </c>
      <c r="J56" s="22" t="s">
        <v>458</v>
      </c>
      <c r="K56" s="22" t="s">
        <v>458</v>
      </c>
      <c r="L56" s="22" t="s">
        <v>458</v>
      </c>
      <c r="M56" s="22" t="s">
        <v>460</v>
      </c>
      <c r="N56" s="22" t="s">
        <v>460</v>
      </c>
      <c r="O56" s="22" t="s">
        <v>460</v>
      </c>
      <c r="P56" s="23" t="s">
        <v>457</v>
      </c>
      <c r="Q56" s="22" t="s">
        <v>460</v>
      </c>
      <c r="R56" s="22" t="s">
        <v>459</v>
      </c>
      <c r="S56" s="24" t="s">
        <v>457</v>
      </c>
      <c r="T56" s="25" t="str">
        <f t="shared" si="0"/>
        <v/>
      </c>
      <c r="U56" s="135" t="str">
        <f>IF(COUNTIF(個票ｰ2005!$U$31:$U$120,$C56),"○","")</f>
        <v/>
      </c>
      <c r="V56" s="135" t="str">
        <f t="shared" si="1"/>
        <v/>
      </c>
    </row>
    <row r="57" spans="1:23" s="135" customFormat="1" ht="14.25" hidden="1">
      <c r="E57" s="136">
        <f>IF(OR(D14="○",D15="○",D16="○",D17="○",D18="○",D20="○",D21="○",D22="○",D23="○"),1,0)</f>
        <v>0</v>
      </c>
      <c r="F57" s="136">
        <f>IF(OR(D14="○",D15="○",D16="○",D17="○",D18="○",D20="○",D21="○",D22="○",D23="○",),1,0)</f>
        <v>0</v>
      </c>
      <c r="G57" s="136">
        <f>IF(D16="○",1,0)</f>
        <v>0</v>
      </c>
      <c r="H57" s="136">
        <f>IF(OR(D26="○",D27="○",D29="○",),1,0)</f>
        <v>0</v>
      </c>
      <c r="I57" s="136">
        <f>IF(OR(D26="○",D27="○",D28="○",D29="○"),1,0)</f>
        <v>0</v>
      </c>
      <c r="J57" s="136">
        <f>IF(D30="○",1,0)</f>
        <v>0</v>
      </c>
      <c r="K57" s="136">
        <f>IF(OR(D31="○",D32="○",D33="○"),1,0)</f>
        <v>0</v>
      </c>
      <c r="L57" s="136">
        <f>IF(OR(D34="○",D35="○"),1,0)</f>
        <v>0</v>
      </c>
      <c r="M57" s="136">
        <f>IF(OR(D36="○",D37="○"),1,0)</f>
        <v>0</v>
      </c>
      <c r="N57" s="136">
        <f>IF(OR(D38="○",D39="○",D40="○",D41="○",D42="○",D43="○"),1,0)</f>
        <v>0</v>
      </c>
      <c r="O57" s="136">
        <f>IF(OR(D38="○",D39="○",D40="○",D41="○",D42="○",D44="○",D45="○"),1,0)</f>
        <v>0</v>
      </c>
      <c r="P57" s="136">
        <f>IF(OR(D38="○",D45="○",D46="○",D56="○"),1,0)</f>
        <v>0</v>
      </c>
      <c r="Q57" s="136">
        <f>IF(D48="○",1,0)</f>
        <v>0</v>
      </c>
      <c r="R57" s="136">
        <f>IF(OR(D51="○",D52="○",D53="○",D54="○"),1,0)</f>
        <v>0</v>
      </c>
      <c r="S57" s="136">
        <f>IF(OR(D45="○",D46="○",D55="○",D56="○"),1,0)</f>
        <v>0</v>
      </c>
      <c r="T57" s="135">
        <f>COUNTIF($T$14:$T$56,$D$61)</f>
        <v>0</v>
      </c>
    </row>
    <row r="58" spans="1:23" s="137" customFormat="1" ht="11.25" hidden="1">
      <c r="D58" s="137" t="s">
        <v>322</v>
      </c>
      <c r="E58" s="137" t="str">
        <f>IF(E$57=1,E$60,"")</f>
        <v/>
      </c>
      <c r="F58" s="137" t="str">
        <f t="shared" ref="F58:S59" si="2">IF(F$57=1,F$60,"")</f>
        <v/>
      </c>
      <c r="G58" s="137" t="str">
        <f t="shared" si="2"/>
        <v/>
      </c>
      <c r="H58" s="137" t="str">
        <f t="shared" si="2"/>
        <v/>
      </c>
      <c r="I58" s="137" t="str">
        <f t="shared" si="2"/>
        <v/>
      </c>
      <c r="J58" s="137" t="str">
        <f t="shared" si="2"/>
        <v/>
      </c>
      <c r="K58" s="137" t="str">
        <f t="shared" si="2"/>
        <v/>
      </c>
      <c r="L58" s="137" t="str">
        <f t="shared" si="2"/>
        <v/>
      </c>
      <c r="M58" s="137" t="str">
        <f t="shared" si="2"/>
        <v/>
      </c>
      <c r="N58" s="137" t="str">
        <f t="shared" si="2"/>
        <v/>
      </c>
      <c r="O58" s="137" t="str">
        <f t="shared" si="2"/>
        <v/>
      </c>
      <c r="P58" s="137" t="str">
        <f t="shared" si="2"/>
        <v/>
      </c>
      <c r="Q58" s="137" t="str">
        <f t="shared" si="2"/>
        <v/>
      </c>
      <c r="R58" s="137" t="str">
        <f t="shared" si="2"/>
        <v/>
      </c>
      <c r="S58" s="137" t="str">
        <f t="shared" si="2"/>
        <v/>
      </c>
    </row>
    <row r="59" spans="1:23" s="137" customFormat="1" ht="11.25" hidden="1">
      <c r="D59" s="137" t="s">
        <v>324</v>
      </c>
      <c r="E59" s="137" t="str">
        <f>IF(E$57=1,E$60,"")</f>
        <v/>
      </c>
      <c r="F59" s="137" t="str">
        <f t="shared" si="2"/>
        <v/>
      </c>
      <c r="G59" s="137" t="str">
        <f t="shared" si="2"/>
        <v/>
      </c>
      <c r="H59" s="137" t="str">
        <f t="shared" si="2"/>
        <v/>
      </c>
      <c r="I59" s="137" t="str">
        <f t="shared" si="2"/>
        <v/>
      </c>
      <c r="J59" s="137" t="str">
        <f t="shared" si="2"/>
        <v/>
      </c>
      <c r="K59" s="137" t="str">
        <f t="shared" si="2"/>
        <v/>
      </c>
      <c r="L59" s="137" t="str">
        <f t="shared" si="2"/>
        <v/>
      </c>
      <c r="M59" s="137" t="str">
        <f t="shared" si="2"/>
        <v/>
      </c>
      <c r="N59" s="137" t="str">
        <f t="shared" si="2"/>
        <v/>
      </c>
      <c r="O59" s="137" t="str">
        <f t="shared" si="2"/>
        <v/>
      </c>
      <c r="P59" s="137" t="str">
        <f t="shared" si="2"/>
        <v/>
      </c>
      <c r="Q59" s="137" t="str">
        <f t="shared" si="2"/>
        <v/>
      </c>
      <c r="R59" s="137" t="str">
        <f t="shared" si="2"/>
        <v/>
      </c>
      <c r="S59" s="137" t="str">
        <f t="shared" si="2"/>
        <v/>
      </c>
    </row>
    <row r="60" spans="1:23" s="137" customFormat="1" ht="19.5" hidden="1" customHeight="1">
      <c r="E60" s="138" t="s">
        <v>469</v>
      </c>
      <c r="F60" s="138" t="s">
        <v>470</v>
      </c>
      <c r="G60" s="138" t="s">
        <v>471</v>
      </c>
      <c r="H60" s="138" t="s">
        <v>276</v>
      </c>
      <c r="I60" s="138" t="s">
        <v>282</v>
      </c>
      <c r="J60" s="138" t="s">
        <v>472</v>
      </c>
      <c r="K60" s="138" t="s">
        <v>277</v>
      </c>
      <c r="L60" s="138" t="s">
        <v>473</v>
      </c>
      <c r="M60" s="139" t="s">
        <v>289</v>
      </c>
      <c r="N60" s="138" t="s">
        <v>278</v>
      </c>
      <c r="O60" s="138" t="s">
        <v>284</v>
      </c>
      <c r="P60" s="138" t="s">
        <v>290</v>
      </c>
      <c r="Q60" s="138" t="s">
        <v>474</v>
      </c>
      <c r="R60" s="138" t="s">
        <v>279</v>
      </c>
      <c r="S60" s="138" t="s">
        <v>475</v>
      </c>
    </row>
    <row r="61" spans="1:23" s="135" customFormat="1" hidden="1">
      <c r="D61" s="135" t="s">
        <v>476</v>
      </c>
    </row>
    <row r="62" spans="1:23" s="25" customFormat="1" hidden="1">
      <c r="U62" s="135"/>
      <c r="V62" s="135"/>
      <c r="W62" s="135"/>
    </row>
  </sheetData>
  <sheetProtection algorithmName="SHA-512" hashValue="BGtoP8n4rTdco/r+D5KH0cziQZ/dQ/H4a6/tt9jiMOUZXvYxd7UBZ6mvktISRwd8d3s9J/Ig/GC5HqAnttXVug==" saltValue="SeKQU5KrjHv6IMlGi5H5h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6"/>
  <conditionalFormatting sqref="E12">
    <cfRule type="expression" dxfId="16" priority="15">
      <formula>$E$57=1</formula>
    </cfRule>
  </conditionalFormatting>
  <conditionalFormatting sqref="F12">
    <cfRule type="expression" dxfId="15" priority="14">
      <formula>$F$57=1</formula>
    </cfRule>
  </conditionalFormatting>
  <conditionalFormatting sqref="G12">
    <cfRule type="expression" dxfId="14" priority="13">
      <formula>$G$57=1</formula>
    </cfRule>
  </conditionalFormatting>
  <conditionalFormatting sqref="H12">
    <cfRule type="expression" dxfId="13" priority="12">
      <formula>$H$57=1</formula>
    </cfRule>
  </conditionalFormatting>
  <conditionalFormatting sqref="I12">
    <cfRule type="expression" dxfId="12" priority="11">
      <formula>$I$57=1</formula>
    </cfRule>
  </conditionalFormatting>
  <conditionalFormatting sqref="J12">
    <cfRule type="expression" dxfId="11" priority="10">
      <formula>$J$57=1</formula>
    </cfRule>
  </conditionalFormatting>
  <conditionalFormatting sqref="K12">
    <cfRule type="expression" dxfId="10" priority="9">
      <formula>$K$57=1</formula>
    </cfRule>
  </conditionalFormatting>
  <conditionalFormatting sqref="L12">
    <cfRule type="expression" dxfId="9" priority="8">
      <formula>$L$57=1</formula>
    </cfRule>
  </conditionalFormatting>
  <conditionalFormatting sqref="M12">
    <cfRule type="expression" dxfId="8" priority="7">
      <formula>$M$57=1</formula>
    </cfRule>
  </conditionalFormatting>
  <conditionalFormatting sqref="N12">
    <cfRule type="expression" dxfId="7" priority="6">
      <formula>$N$57=1</formula>
    </cfRule>
  </conditionalFormatting>
  <conditionalFormatting sqref="O12">
    <cfRule type="expression" dxfId="6" priority="5">
      <formula>$O$57=1</formula>
    </cfRule>
  </conditionalFormatting>
  <conditionalFormatting sqref="P12">
    <cfRule type="expression" dxfId="5" priority="4">
      <formula>$P$57=1</formula>
    </cfRule>
  </conditionalFormatting>
  <conditionalFormatting sqref="Q12">
    <cfRule type="expression" dxfId="4" priority="3">
      <formula>$Q$57=1</formula>
    </cfRule>
  </conditionalFormatting>
  <conditionalFormatting sqref="R12">
    <cfRule type="expression" dxfId="3" priority="2">
      <formula>$R$57=1</formula>
    </cfRule>
  </conditionalFormatting>
  <conditionalFormatting sqref="S12">
    <cfRule type="expression" dxfId="2" priority="1">
      <formula>$S$57=1</formula>
    </cfRule>
  </conditionalFormatting>
  <hyperlinks>
    <hyperlink ref="A5:F5" r:id="rId1" location="page=70　　" display="＜各スキル項目における具体的な学習項目例等について＞" xr:uid="{EE77B70D-3104-4EE6-9DAC-FC0383CDF148}"/>
    <hyperlink ref="A8:S8" r:id="rId2" location="page=73" display="＜各人材類型における「ロール」の定義について＞" xr:uid="{AE973294-7A44-46A7-BA21-414DEAA3591B}"/>
    <hyperlink ref="A5:S5" r:id="rId3" location="page=84" display="＜各スキル項目における具体的な学習項目例等について＞" xr:uid="{931739B5-799C-4F69-B07E-6239A9EFE436}"/>
    <hyperlink ref="E12" r:id="rId4" location="page=100" display="https://www.ipa.go.jp/jinzai/skill-standard/dss/ps6vr700000083ki-att/000106872.pdf - page=100" xr:uid="{CC61FA7F-C4D7-4163-B129-198B745540D2}"/>
    <hyperlink ref="F12" r:id="rId5" location="page=101" display="https://www.ipa.go.jp/jinzai/skill-standard/dss/ps6vr700000083ki-att/000106872.pdf - page=101" xr:uid="{4BF64085-F9F7-4680-8E6F-46ED21CF98E9}"/>
    <hyperlink ref="G12" r:id="rId6" location="page=102" display="https://www.ipa.go.jp/jinzai/skill-standard/dss/ps6vr700000083ki-att/000106872.pdf - page=102" xr:uid="{F3B24310-E334-417A-8D25-8C18D764C578}"/>
    <hyperlink ref="H12" r:id="rId7" location="page=115" display="https://www.ipa.go.jp/jinzai/skill-standard/dss/ps6vr700000083ki-att/000106872.pdf - page=115" xr:uid="{52027D7E-41D9-47D8-BF30-0E7AF5B124B4}"/>
    <hyperlink ref="I12" r:id="rId8" location="page=116" display="https://www.ipa.go.jp/jinzai/skill-standard/dss/ps6vr700000083ki-att/000106872.pdf - page=116" xr:uid="{8CEE4121-E084-41F6-88EE-B7D7242341D6}"/>
    <hyperlink ref="J12" r:id="rId9" location="page=117" display="https://www.ipa.go.jp/jinzai/skill-standard/dss/ps6vr700000083ki-att/000106872.pdf - page=117" xr:uid="{CA3FEFCB-2D60-4244-9196-9428FBC99C52}"/>
    <hyperlink ref="K12" r:id="rId10" location="page=126" display="https://www.ipa.go.jp/jinzai/skill-standard/dss/ps6vr700000083ki-att/000106872.pdf - page=126" xr:uid="{19AE8498-132A-482D-9568-411A921F1386}"/>
    <hyperlink ref="L12" r:id="rId11" location="page=127" display="https://www.ipa.go.jp/jinzai/skill-standard/dss/ps6vr700000083ki-att/000106872.pdf - page=127" xr:uid="{38A28033-3126-445D-AF9E-266E5507EA76}"/>
    <hyperlink ref="M12" r:id="rId12" location="page=128" xr:uid="{30B81074-2019-40D9-AA00-4F3AACBDE3EA}"/>
    <hyperlink ref="N12" r:id="rId13" location="page=135" display="https://www.ipa.go.jp/jinzai/skill-standard/dss/ps6vr700000083ki-att/000106872.pdf - page=135" xr:uid="{8B096C90-4A86-43A2-BEB6-B2CA09B4973A}"/>
    <hyperlink ref="O12" r:id="rId14" location="page=136" display="https://www.ipa.go.jp/jinzai/skill-standard/dss/ps6vr700000083ki-att/000106872.pdf - page=136" xr:uid="{6FEB75D1-E966-4CC5-A424-6E29103EED7F}"/>
    <hyperlink ref="P12" r:id="rId15" location="page=137" display="https://www.ipa.go.jp/jinzai/skill-standard/dss/ps6vr700000083ki-att/000106872.pdf - page=137" xr:uid="{1279A213-8258-4A40-B4DA-FB85299A435D}"/>
    <hyperlink ref="Q12" r:id="rId16" location="page=138" display="https://www.ipa.go.jp/jinzai/skill-standard/dss/ps6vr700000083ki-att/000106872.pdf - page=138" xr:uid="{989082D0-0310-4E17-8734-6691A85DE388}"/>
    <hyperlink ref="R12" r:id="rId17" location="page=145" display="https://www.ipa.go.jp/jinzai/skill-standard/dss/ps6vr700000083ki-att/000106872.pdf - page=145" xr:uid="{3D93BEFA-AE2D-4913-ACE1-DA62AD082BCE}"/>
    <hyperlink ref="S12" r:id="rId18" location="page=146" display="https://www.ipa.go.jp/jinzai/skill-standard/dss/ps6vr700000083ki-att/000106872.pdf - page=146" xr:uid="{CE6DCBC2-6242-4F41-B38E-15F74A953B20}"/>
    <hyperlink ref="C14:C19" r:id="rId19" location="page=85" display="ビジネス戦略策定・実行" xr:uid="{803BA9B6-08AC-4E7A-8EB9-7EF4E33C9C19}"/>
    <hyperlink ref="C20:C25" r:id="rId20" location="page=86" display="ビジネス調査" xr:uid="{7FC1A1F1-7455-456D-A544-21EFD6D602F5}"/>
    <hyperlink ref="C26:C30" r:id="rId21" location="page=87" display="顧客・ユーザー理解" xr:uid="{3E1A37B0-819C-4AF6-BEF5-B6A79134D9A8}"/>
    <hyperlink ref="C31:C35" r:id="rId22" location="page=88" display="データ理解・活用" xr:uid="{5E10B3FA-23B6-4F3C-8AB3-CE857EC4692B}"/>
    <hyperlink ref="C36:C37" r:id="rId23" location="page=89" display="データ活用基盤設計" xr:uid="{AE4EE265-3240-4002-87E4-315FBC2BFD4E}"/>
    <hyperlink ref="C38:C50" r:id="rId24" location="page=90" display="コンピュータサイエンス" xr:uid="{641053F4-EB5B-4FB6-9662-2084738C34E8}"/>
    <hyperlink ref="C51:C56" r:id="rId25" location="page=91" display="セキュリティ体制構築・運営" xr:uid="{9E93B9D4-3AD3-40C9-9D4E-604B67743B68}"/>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16BBFEFA-1722-4791-8A52-F0E36152268A}">
          <x14:formula1>
            <xm:f>リスト!$AZ$1:$AZ$2</xm:f>
          </x14:formula1>
          <xm:sqref>D14:D56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68204-7B58-45E3-BB0D-63CAB7BF71EE}">
  <sheetPr>
    <tabColor theme="0" tint="-0.14999847407452621"/>
  </sheetPr>
  <dimension ref="A1:X86"/>
  <sheetViews>
    <sheetView showGridLines="0" view="pageBreakPreview" zoomScale="115" zoomScaleNormal="100" zoomScaleSheetLayoutView="115" workbookViewId="0">
      <selection activeCell="B273" sqref="B273"/>
    </sheetView>
  </sheetViews>
  <sheetFormatPr defaultColWidth="9" defaultRowHeight="12"/>
  <cols>
    <col min="1" max="4" width="6.125" style="39" customWidth="1"/>
    <col min="5" max="6" width="8" style="39" customWidth="1"/>
    <col min="7" max="19" width="6.125" style="39" customWidth="1"/>
    <col min="20" max="23" width="6.125" style="1" customWidth="1"/>
    <col min="24" max="24" width="6.125" style="39" customWidth="1"/>
    <col min="25" max="16384" width="9" style="39"/>
  </cols>
  <sheetData>
    <row r="1" spans="1:24" ht="11.25" customHeight="1">
      <c r="A1" s="213"/>
      <c r="B1" s="213"/>
      <c r="C1" s="213"/>
      <c r="D1" s="213"/>
      <c r="E1" s="213"/>
      <c r="F1" s="213"/>
      <c r="G1" s="213"/>
      <c r="H1" s="213"/>
      <c r="I1" s="213"/>
      <c r="J1" s="213"/>
      <c r="K1" s="213"/>
      <c r="L1" s="213"/>
      <c r="M1" s="213"/>
      <c r="N1" s="213"/>
      <c r="O1" s="213"/>
      <c r="P1" s="213"/>
      <c r="Q1" s="213"/>
      <c r="R1" s="213"/>
      <c r="S1" s="213"/>
      <c r="T1" s="27"/>
      <c r="U1" s="213"/>
      <c r="V1" s="213"/>
      <c r="W1" s="213"/>
      <c r="X1" s="213"/>
    </row>
    <row r="2" spans="1:24" ht="18.75" customHeight="1">
      <c r="A2" s="746" t="s">
        <v>317</v>
      </c>
      <c r="B2" s="747"/>
      <c r="C2" s="747"/>
      <c r="D2" s="748"/>
      <c r="E2" s="755">
        <f>個票ｰ2005!C4</f>
        <v>0</v>
      </c>
      <c r="F2" s="756"/>
      <c r="G2" s="756"/>
      <c r="H2" s="756"/>
      <c r="I2" s="756"/>
      <c r="J2" s="756"/>
      <c r="K2" s="756"/>
      <c r="L2" s="756"/>
      <c r="M2" s="756"/>
      <c r="N2" s="756"/>
      <c r="O2" s="756"/>
      <c r="P2" s="756"/>
      <c r="Q2" s="757"/>
      <c r="R2" s="764" t="s">
        <v>477</v>
      </c>
      <c r="S2" s="765"/>
      <c r="T2" s="766"/>
      <c r="U2" s="767">
        <f>個票ｰ2005!P4</f>
        <v>2005</v>
      </c>
      <c r="V2" s="768"/>
      <c r="W2" s="768"/>
      <c r="X2" s="769"/>
    </row>
    <row r="3" spans="1:24" ht="22.5" customHeight="1">
      <c r="A3" s="749"/>
      <c r="B3" s="750"/>
      <c r="C3" s="750"/>
      <c r="D3" s="751"/>
      <c r="E3" s="758"/>
      <c r="F3" s="759"/>
      <c r="G3" s="759"/>
      <c r="H3" s="759"/>
      <c r="I3" s="759"/>
      <c r="J3" s="759"/>
      <c r="K3" s="759"/>
      <c r="L3" s="759"/>
      <c r="M3" s="759"/>
      <c r="N3" s="759"/>
      <c r="O3" s="759"/>
      <c r="P3" s="759"/>
      <c r="Q3" s="760"/>
      <c r="R3" s="770" t="s">
        <v>478</v>
      </c>
      <c r="S3" s="771"/>
      <c r="T3" s="772"/>
      <c r="U3" s="773">
        <f>個票ｰ2005!C5</f>
        <v>0</v>
      </c>
      <c r="V3" s="774"/>
      <c r="W3" s="774"/>
      <c r="X3" s="775"/>
    </row>
    <row r="4" spans="1:24" ht="18.75" customHeight="1">
      <c r="A4" s="752"/>
      <c r="B4" s="753"/>
      <c r="C4" s="753"/>
      <c r="D4" s="754"/>
      <c r="E4" s="761"/>
      <c r="F4" s="762"/>
      <c r="G4" s="762"/>
      <c r="H4" s="762"/>
      <c r="I4" s="762"/>
      <c r="J4" s="762"/>
      <c r="K4" s="762"/>
      <c r="L4" s="762"/>
      <c r="M4" s="762"/>
      <c r="N4" s="762"/>
      <c r="O4" s="762"/>
      <c r="P4" s="762"/>
      <c r="Q4" s="763"/>
      <c r="R4" s="413"/>
      <c r="S4" s="414"/>
      <c r="T4" s="415"/>
      <c r="U4" s="776"/>
      <c r="V4" s="777"/>
      <c r="W4" s="777"/>
      <c r="X4" s="778"/>
    </row>
    <row r="5" spans="1:24" ht="15" customHeight="1">
      <c r="X5" s="1"/>
    </row>
    <row r="6" spans="1:24" ht="18" customHeight="1">
      <c r="A6" s="29" t="s">
        <v>479</v>
      </c>
      <c r="H6" s="2"/>
      <c r="J6" s="2"/>
      <c r="K6" s="2"/>
      <c r="L6" s="2"/>
      <c r="M6" s="2"/>
      <c r="N6" s="2"/>
      <c r="O6" s="2"/>
      <c r="P6" s="2"/>
      <c r="Q6" s="2"/>
      <c r="R6" s="2"/>
      <c r="S6" s="59"/>
      <c r="T6" s="60"/>
      <c r="U6" s="60"/>
      <c r="V6" s="61"/>
      <c r="W6" s="61"/>
      <c r="X6" s="62"/>
    </row>
    <row r="7" spans="1:24" ht="4.5" customHeight="1">
      <c r="A7" s="46"/>
      <c r="H7" s="2"/>
      <c r="J7" s="2"/>
      <c r="K7" s="2"/>
      <c r="L7" s="2"/>
      <c r="M7" s="2"/>
      <c r="N7" s="2"/>
      <c r="O7" s="2"/>
      <c r="P7" s="2"/>
      <c r="Q7" s="2"/>
      <c r="R7" s="2"/>
      <c r="S7" s="59"/>
      <c r="T7" s="60"/>
      <c r="U7" s="60"/>
      <c r="V7" s="61"/>
      <c r="W7" s="61"/>
      <c r="X7" s="62"/>
    </row>
    <row r="8" spans="1:24" ht="34.35" customHeight="1">
      <c r="A8" s="833"/>
      <c r="B8" s="834"/>
      <c r="C8" s="843" t="s">
        <v>480</v>
      </c>
      <c r="D8" s="844"/>
      <c r="E8" s="844"/>
      <c r="F8" s="845"/>
      <c r="G8" s="835" t="s">
        <v>481</v>
      </c>
      <c r="H8" s="836"/>
      <c r="I8" s="458" t="s">
        <v>482</v>
      </c>
      <c r="J8" s="251"/>
      <c r="K8" s="249" t="s">
        <v>483</v>
      </c>
      <c r="L8" s="837"/>
      <c r="M8" s="458" t="s">
        <v>484</v>
      </c>
      <c r="N8" s="872"/>
      <c r="O8" s="249" t="s">
        <v>485</v>
      </c>
      <c r="P8" s="362"/>
      <c r="Q8" s="873" t="s">
        <v>486</v>
      </c>
      <c r="R8" s="874"/>
      <c r="S8" s="875"/>
      <c r="T8" s="62"/>
      <c r="U8" s="39"/>
      <c r="V8" s="39"/>
      <c r="W8" s="39"/>
    </row>
    <row r="9" spans="1:24" ht="18" customHeight="1">
      <c r="A9" s="675" t="s">
        <v>487</v>
      </c>
      <c r="B9" s="676"/>
      <c r="C9" s="307" t="s">
        <v>488</v>
      </c>
      <c r="D9" s="846"/>
      <c r="E9" s="846"/>
      <c r="F9" s="847"/>
      <c r="G9" s="716"/>
      <c r="H9" s="717"/>
      <c r="I9" s="718"/>
      <c r="J9" s="719"/>
      <c r="K9" s="719"/>
      <c r="L9" s="716"/>
      <c r="M9" s="718"/>
      <c r="N9" s="719"/>
      <c r="O9" s="719"/>
      <c r="P9" s="720"/>
      <c r="Q9" s="721">
        <f>SUM(G9:P9)</f>
        <v>0</v>
      </c>
      <c r="R9" s="721"/>
      <c r="S9" s="721"/>
      <c r="T9" s="62"/>
      <c r="U9" s="39"/>
      <c r="V9" s="39"/>
      <c r="W9" s="39"/>
    </row>
    <row r="10" spans="1:24" ht="18" customHeight="1">
      <c r="A10" s="677"/>
      <c r="B10" s="678"/>
      <c r="C10" s="323" t="s">
        <v>489</v>
      </c>
      <c r="D10" s="848" t="s">
        <v>490</v>
      </c>
      <c r="E10" s="849"/>
      <c r="F10" s="850"/>
      <c r="G10" s="724"/>
      <c r="H10" s="725"/>
      <c r="I10" s="725"/>
      <c r="J10" s="737"/>
      <c r="K10" s="738"/>
      <c r="L10" s="739"/>
      <c r="M10" s="740"/>
      <c r="N10" s="741"/>
      <c r="O10" s="738"/>
      <c r="P10" s="742"/>
      <c r="Q10" s="726">
        <f>SUM(G10:P10)</f>
        <v>0</v>
      </c>
      <c r="R10" s="727"/>
      <c r="S10" s="728"/>
      <c r="T10" s="62"/>
      <c r="U10" s="39"/>
      <c r="V10" s="39"/>
      <c r="W10" s="39"/>
    </row>
    <row r="11" spans="1:24" ht="18" customHeight="1">
      <c r="A11" s="677"/>
      <c r="B11" s="678"/>
      <c r="C11" s="722"/>
      <c r="D11" s="851" t="s">
        <v>491</v>
      </c>
      <c r="E11" s="852"/>
      <c r="F11" s="853"/>
      <c r="G11" s="838">
        <f>M84</f>
        <v>0</v>
      </c>
      <c r="H11" s="839"/>
      <c r="I11" s="840"/>
      <c r="J11" s="841"/>
      <c r="K11" s="683"/>
      <c r="L11" s="688"/>
      <c r="M11" s="684"/>
      <c r="N11" s="688"/>
      <c r="O11" s="683"/>
      <c r="P11" s="684"/>
      <c r="Q11" s="726">
        <f>SUM(G11:P11)</f>
        <v>0</v>
      </c>
      <c r="R11" s="727"/>
      <c r="S11" s="728"/>
      <c r="T11" s="62"/>
      <c r="U11" s="39"/>
      <c r="V11" s="39"/>
      <c r="W11" s="39"/>
    </row>
    <row r="12" spans="1:24" ht="18" customHeight="1">
      <c r="A12" s="677"/>
      <c r="B12" s="678"/>
      <c r="C12" s="722"/>
      <c r="D12" s="854" t="s">
        <v>492</v>
      </c>
      <c r="E12" s="855"/>
      <c r="F12" s="856"/>
      <c r="G12" s="729"/>
      <c r="H12" s="730"/>
      <c r="I12" s="730"/>
      <c r="J12" s="731"/>
      <c r="K12" s="732"/>
      <c r="L12" s="733"/>
      <c r="M12" s="734"/>
      <c r="N12" s="735"/>
      <c r="O12" s="736"/>
      <c r="P12" s="734"/>
      <c r="Q12" s="726">
        <f>SUM(G12:P12)</f>
        <v>0</v>
      </c>
      <c r="R12" s="727"/>
      <c r="S12" s="728"/>
      <c r="T12" s="62"/>
      <c r="U12" s="39"/>
      <c r="V12" s="39"/>
      <c r="W12" s="39"/>
    </row>
    <row r="13" spans="1:24" ht="18" customHeight="1" thickBot="1">
      <c r="A13" s="677"/>
      <c r="B13" s="678"/>
      <c r="C13" s="723"/>
      <c r="D13" s="857" t="s">
        <v>493</v>
      </c>
      <c r="E13" s="858"/>
      <c r="F13" s="859"/>
      <c r="G13" s="711">
        <f>SUM(G10:H12)</f>
        <v>0</v>
      </c>
      <c r="H13" s="712"/>
      <c r="I13" s="712">
        <f>SUM(I10:J12)</f>
        <v>0</v>
      </c>
      <c r="J13" s="713"/>
      <c r="K13" s="711">
        <f>SUM(K10:L12)</f>
        <v>0</v>
      </c>
      <c r="L13" s="714"/>
      <c r="M13" s="712">
        <f>SUM(M10:N12)</f>
        <v>0</v>
      </c>
      <c r="N13" s="713"/>
      <c r="O13" s="711">
        <f>SUM(O10:P12)</f>
        <v>0</v>
      </c>
      <c r="P13" s="714"/>
      <c r="Q13" s="743">
        <f>SUM(Q10:S12)</f>
        <v>0</v>
      </c>
      <c r="R13" s="744"/>
      <c r="S13" s="745"/>
      <c r="T13" s="63"/>
      <c r="U13" s="39"/>
      <c r="V13" s="39"/>
      <c r="W13" s="39"/>
    </row>
    <row r="14" spans="1:24" ht="18" customHeight="1" thickBot="1">
      <c r="A14" s="679"/>
      <c r="B14" s="715"/>
      <c r="C14" s="860" t="s">
        <v>494</v>
      </c>
      <c r="D14" s="861"/>
      <c r="E14" s="861"/>
      <c r="F14" s="862"/>
      <c r="G14" s="705">
        <f>G9+G13</f>
        <v>0</v>
      </c>
      <c r="H14" s="706"/>
      <c r="I14" s="707">
        <f>I9+I13</f>
        <v>0</v>
      </c>
      <c r="J14" s="708"/>
      <c r="K14" s="705">
        <f>K9+K13</f>
        <v>0</v>
      </c>
      <c r="L14" s="706"/>
      <c r="M14" s="707">
        <f>M9+M13</f>
        <v>0</v>
      </c>
      <c r="N14" s="708"/>
      <c r="O14" s="705">
        <f>O9+O13</f>
        <v>0</v>
      </c>
      <c r="P14" s="709"/>
      <c r="Q14" s="705">
        <f>Q9+Q13</f>
        <v>0</v>
      </c>
      <c r="R14" s="709"/>
      <c r="S14" s="710"/>
      <c r="T14" s="63"/>
      <c r="U14" s="39"/>
      <c r="V14" s="39"/>
      <c r="W14" s="39"/>
    </row>
    <row r="15" spans="1:24" ht="18" customHeight="1">
      <c r="A15" s="675" t="s">
        <v>495</v>
      </c>
      <c r="B15" s="676"/>
      <c r="C15" s="863" t="s">
        <v>496</v>
      </c>
      <c r="D15" s="864"/>
      <c r="E15" s="864"/>
      <c r="F15" s="865"/>
      <c r="G15" s="700">
        <f>M85</f>
        <v>0</v>
      </c>
      <c r="H15" s="701"/>
      <c r="I15" s="702"/>
      <c r="J15" s="703"/>
      <c r="K15" s="695"/>
      <c r="L15" s="704"/>
      <c r="M15" s="702"/>
      <c r="N15" s="703"/>
      <c r="O15" s="695"/>
      <c r="P15" s="696"/>
      <c r="Q15" s="697">
        <f>SUM(G15:P15)</f>
        <v>0</v>
      </c>
      <c r="R15" s="698"/>
      <c r="S15" s="699"/>
      <c r="T15" s="62"/>
      <c r="U15" s="39"/>
      <c r="V15" s="39"/>
      <c r="W15" s="39"/>
    </row>
    <row r="16" spans="1:24" ht="18" customHeight="1">
      <c r="A16" s="677"/>
      <c r="B16" s="678"/>
      <c r="C16" s="851" t="s">
        <v>497</v>
      </c>
      <c r="D16" s="852"/>
      <c r="E16" s="852"/>
      <c r="F16" s="853"/>
      <c r="G16" s="683"/>
      <c r="H16" s="688"/>
      <c r="I16" s="681"/>
      <c r="J16" s="682"/>
      <c r="K16" s="683"/>
      <c r="L16" s="688"/>
      <c r="M16" s="681"/>
      <c r="N16" s="682"/>
      <c r="O16" s="683"/>
      <c r="P16" s="684"/>
      <c r="Q16" s="685">
        <f>SUM(G16:P16)</f>
        <v>0</v>
      </c>
      <c r="R16" s="686"/>
      <c r="S16" s="687"/>
      <c r="T16" s="62"/>
      <c r="U16" s="39"/>
      <c r="V16" s="39"/>
      <c r="W16" s="39"/>
    </row>
    <row r="17" spans="1:24" ht="18" customHeight="1">
      <c r="A17" s="677"/>
      <c r="B17" s="678"/>
      <c r="C17" s="866" t="s">
        <v>498</v>
      </c>
      <c r="D17" s="867"/>
      <c r="E17" s="867"/>
      <c r="F17" s="868"/>
      <c r="G17" s="683"/>
      <c r="H17" s="688"/>
      <c r="I17" s="681"/>
      <c r="J17" s="682"/>
      <c r="K17" s="683"/>
      <c r="L17" s="688"/>
      <c r="M17" s="681"/>
      <c r="N17" s="682"/>
      <c r="O17" s="683"/>
      <c r="P17" s="684"/>
      <c r="Q17" s="685">
        <f>SUM(G17:P17)</f>
        <v>0</v>
      </c>
      <c r="R17" s="686"/>
      <c r="S17" s="687"/>
      <c r="T17" s="62"/>
      <c r="U17" s="39"/>
      <c r="V17" s="39"/>
      <c r="W17" s="39"/>
    </row>
    <row r="18" spans="1:24" ht="18" customHeight="1">
      <c r="A18" s="677"/>
      <c r="B18" s="678"/>
      <c r="C18" s="866" t="s">
        <v>499</v>
      </c>
      <c r="D18" s="867"/>
      <c r="E18" s="867"/>
      <c r="F18" s="868"/>
      <c r="G18" s="683"/>
      <c r="H18" s="688"/>
      <c r="I18" s="681"/>
      <c r="J18" s="682"/>
      <c r="K18" s="683"/>
      <c r="L18" s="688"/>
      <c r="M18" s="681"/>
      <c r="N18" s="682"/>
      <c r="O18" s="683"/>
      <c r="P18" s="684"/>
      <c r="Q18" s="692">
        <f>SUM(G18:P18)</f>
        <v>0</v>
      </c>
      <c r="R18" s="693"/>
      <c r="S18" s="694"/>
      <c r="T18" s="62"/>
      <c r="U18" s="39"/>
      <c r="V18" s="39"/>
      <c r="W18" s="39"/>
    </row>
    <row r="19" spans="1:24" ht="18" customHeight="1">
      <c r="A19" s="679"/>
      <c r="B19" s="680"/>
      <c r="C19" s="869" t="s">
        <v>500</v>
      </c>
      <c r="D19" s="870"/>
      <c r="E19" s="870"/>
      <c r="F19" s="871"/>
      <c r="G19" s="672">
        <f>G15+G16+G17+G18</f>
        <v>0</v>
      </c>
      <c r="H19" s="673"/>
      <c r="I19" s="673">
        <f>I15+I16+I17+I18</f>
        <v>0</v>
      </c>
      <c r="J19" s="674"/>
      <c r="K19" s="672">
        <f>K15+K16+K17+K18</f>
        <v>0</v>
      </c>
      <c r="L19" s="673"/>
      <c r="M19" s="673">
        <f>M15+M16+M17+M18</f>
        <v>0</v>
      </c>
      <c r="N19" s="674"/>
      <c r="O19" s="658">
        <f>O15+O16+O17+O18</f>
        <v>0</v>
      </c>
      <c r="P19" s="659"/>
      <c r="Q19" s="658">
        <f>SUM(Q15:S18)</f>
        <v>0</v>
      </c>
      <c r="R19" s="659"/>
      <c r="S19" s="660"/>
      <c r="T19" s="62"/>
      <c r="U19" s="39"/>
      <c r="V19" s="39"/>
      <c r="W19" s="39"/>
    </row>
    <row r="20" spans="1:24" ht="18" customHeight="1">
      <c r="A20" s="661" t="s">
        <v>501</v>
      </c>
      <c r="B20" s="662"/>
      <c r="C20" s="662"/>
      <c r="D20" s="662"/>
      <c r="E20" s="662"/>
      <c r="F20" s="198"/>
      <c r="G20" s="663">
        <f>G14+G19</f>
        <v>0</v>
      </c>
      <c r="H20" s="664"/>
      <c r="I20" s="665">
        <f>I14+I19</f>
        <v>0</v>
      </c>
      <c r="J20" s="666"/>
      <c r="K20" s="667">
        <f>K14+K19</f>
        <v>0</v>
      </c>
      <c r="L20" s="668"/>
      <c r="M20" s="668">
        <f>M14+M19</f>
        <v>0</v>
      </c>
      <c r="N20" s="669"/>
      <c r="O20" s="670">
        <f>O14+O19</f>
        <v>0</v>
      </c>
      <c r="P20" s="665"/>
      <c r="Q20" s="670">
        <f>Q14+Q19</f>
        <v>0</v>
      </c>
      <c r="R20" s="665"/>
      <c r="S20" s="671">
        <f>S14+S15+S16+S19</f>
        <v>0</v>
      </c>
      <c r="T20" s="62"/>
      <c r="U20" s="39"/>
      <c r="V20" s="39"/>
      <c r="W20" s="39"/>
    </row>
    <row r="21" spans="1:24" ht="15" customHeight="1">
      <c r="A21" s="842" t="s">
        <v>502</v>
      </c>
      <c r="B21" s="842"/>
      <c r="C21" s="842"/>
      <c r="D21" s="842"/>
      <c r="E21" s="842"/>
      <c r="F21" s="842"/>
      <c r="G21" s="842"/>
      <c r="H21" s="842"/>
      <c r="I21" s="842"/>
      <c r="J21" s="842"/>
      <c r="K21" s="842"/>
      <c r="L21" s="842"/>
      <c r="M21" s="842"/>
      <c r="N21" s="842"/>
      <c r="O21" s="842"/>
      <c r="P21" s="842"/>
      <c r="Q21" s="842"/>
      <c r="R21" s="842"/>
      <c r="S21" s="842"/>
      <c r="T21" s="842"/>
      <c r="U21" s="842"/>
      <c r="V21" s="842"/>
      <c r="W21" s="842"/>
      <c r="X21" s="842"/>
    </row>
    <row r="22" spans="1:24" ht="15" customHeight="1">
      <c r="A22" s="64" t="s">
        <v>503</v>
      </c>
      <c r="B22" s="215"/>
      <c r="C22" s="215"/>
      <c r="D22" s="215"/>
      <c r="E22" s="215"/>
      <c r="F22" s="215"/>
      <c r="G22" s="215"/>
      <c r="H22" s="215"/>
      <c r="I22" s="215"/>
      <c r="J22" s="215"/>
      <c r="K22" s="215"/>
      <c r="L22" s="215"/>
      <c r="M22" s="215"/>
      <c r="N22" s="215"/>
      <c r="O22" s="215"/>
      <c r="P22" s="215"/>
      <c r="Q22" s="215"/>
      <c r="R22" s="215"/>
      <c r="S22" s="215"/>
      <c r="T22" s="215"/>
      <c r="U22" s="215"/>
      <c r="V22" s="215"/>
      <c r="W22" s="215"/>
      <c r="X22" s="215"/>
    </row>
    <row r="23" spans="1:24" ht="15" customHeight="1">
      <c r="A23" s="810" t="s">
        <v>504</v>
      </c>
      <c r="B23" s="810"/>
      <c r="C23" s="810"/>
      <c r="D23" s="810"/>
      <c r="E23" s="810"/>
      <c r="F23" s="810"/>
      <c r="G23" s="810"/>
      <c r="H23" s="810"/>
      <c r="I23" s="810"/>
      <c r="J23" s="810"/>
      <c r="K23" s="810"/>
      <c r="L23" s="810"/>
      <c r="M23" s="810"/>
      <c r="N23" s="810"/>
      <c r="O23" s="810"/>
      <c r="P23" s="810"/>
      <c r="Q23" s="810"/>
      <c r="R23" s="810"/>
      <c r="S23" s="810"/>
      <c r="T23" s="810"/>
      <c r="U23" s="810"/>
      <c r="V23" s="810"/>
      <c r="W23" s="810"/>
      <c r="X23" s="810"/>
    </row>
    <row r="24" spans="1:24" ht="6" customHeight="1">
      <c r="A24" s="214"/>
      <c r="B24" s="214"/>
      <c r="C24" s="214"/>
      <c r="D24" s="214"/>
      <c r="E24" s="214"/>
      <c r="F24" s="214"/>
      <c r="G24" s="214"/>
      <c r="H24" s="214"/>
      <c r="I24" s="214"/>
      <c r="J24" s="214"/>
      <c r="K24" s="214"/>
      <c r="L24" s="214"/>
      <c r="M24" s="214"/>
      <c r="N24" s="214"/>
      <c r="O24" s="214"/>
      <c r="P24" s="214"/>
      <c r="Q24" s="214"/>
      <c r="R24" s="214"/>
      <c r="S24" s="214"/>
      <c r="T24" s="214"/>
      <c r="U24" s="214"/>
      <c r="V24" s="214"/>
      <c r="W24" s="214"/>
      <c r="X24" s="214"/>
    </row>
    <row r="25" spans="1:24" ht="31.5" customHeight="1">
      <c r="A25" s="811" t="s">
        <v>505</v>
      </c>
      <c r="B25" s="812"/>
      <c r="C25" s="689"/>
      <c r="D25" s="690"/>
      <c r="E25" s="690"/>
      <c r="F25" s="690"/>
      <c r="G25" s="690"/>
      <c r="H25" s="690"/>
      <c r="I25" s="691"/>
      <c r="J25" s="652" t="s">
        <v>506</v>
      </c>
      <c r="K25" s="653"/>
      <c r="L25" s="653"/>
      <c r="M25" s="654"/>
      <c r="N25" s="655"/>
      <c r="O25" s="656"/>
      <c r="P25" s="656"/>
      <c r="Q25" s="656"/>
      <c r="R25" s="656"/>
      <c r="S25" s="656"/>
      <c r="T25" s="656"/>
      <c r="U25" s="656"/>
      <c r="V25" s="656"/>
      <c r="W25" s="656"/>
      <c r="X25" s="657"/>
    </row>
    <row r="26" spans="1:24" ht="7.5" customHeight="1">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row>
    <row r="27" spans="1:24" ht="18.75" customHeight="1">
      <c r="A27" s="273" t="s">
        <v>507</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row>
    <row r="28" spans="1:24" ht="16.5" customHeight="1">
      <c r="A28" s="65" t="s">
        <v>508</v>
      </c>
    </row>
    <row r="29" spans="1:24" ht="25.5" customHeight="1">
      <c r="A29" s="628" t="s">
        <v>509</v>
      </c>
      <c r="B29" s="629"/>
      <c r="C29" s="629"/>
      <c r="D29" s="629"/>
      <c r="E29" s="630"/>
      <c r="F29" s="423"/>
      <c r="G29" s="424"/>
      <c r="H29" s="424"/>
      <c r="I29" s="424"/>
      <c r="J29" s="424"/>
      <c r="K29" s="424"/>
      <c r="L29" s="424"/>
      <c r="M29" s="424"/>
      <c r="N29" s="424"/>
      <c r="O29" s="424"/>
      <c r="P29" s="424"/>
      <c r="Q29" s="424"/>
      <c r="R29" s="424"/>
      <c r="S29" s="424"/>
      <c r="T29" s="424"/>
      <c r="U29" s="424"/>
      <c r="V29" s="424"/>
      <c r="W29" s="424"/>
      <c r="X29" s="425"/>
    </row>
    <row r="30" spans="1:24" ht="12" customHeight="1"/>
    <row r="31" spans="1:24" ht="16.5" customHeight="1">
      <c r="A31" s="631" t="s">
        <v>510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row>
    <row r="32" spans="1:24" ht="16.5" customHeight="1">
      <c r="A32" s="632" t="s">
        <v>511</v>
      </c>
      <c r="B32" s="633"/>
      <c r="C32" s="633"/>
      <c r="D32" s="633"/>
      <c r="E32" s="634"/>
      <c r="F32" s="632" t="s">
        <v>512</v>
      </c>
      <c r="G32" s="633"/>
      <c r="H32" s="633"/>
      <c r="I32" s="633"/>
      <c r="J32" s="633"/>
      <c r="K32" s="633"/>
      <c r="L32" s="633"/>
      <c r="M32" s="633"/>
      <c r="N32" s="633"/>
      <c r="O32" s="633"/>
      <c r="P32" s="633"/>
      <c r="Q32" s="633"/>
      <c r="R32" s="647"/>
      <c r="S32" s="641"/>
      <c r="T32" s="642"/>
      <c r="U32" s="216" t="s">
        <v>513</v>
      </c>
      <c r="V32" s="645" t="str">
        <f>IFERROR(ROUND(S32/$Q$13*100,1),"")</f>
        <v/>
      </c>
      <c r="W32" s="646"/>
      <c r="X32" s="166" t="s">
        <v>514</v>
      </c>
    </row>
    <row r="33" spans="1:24" ht="16.5" customHeight="1">
      <c r="A33" s="635"/>
      <c r="B33" s="636"/>
      <c r="C33" s="636"/>
      <c r="D33" s="636"/>
      <c r="E33" s="637"/>
      <c r="F33" s="648" t="s">
        <v>515</v>
      </c>
      <c r="G33" s="649"/>
      <c r="H33" s="649"/>
      <c r="I33" s="649"/>
      <c r="J33" s="649"/>
      <c r="K33" s="649"/>
      <c r="L33" s="649"/>
      <c r="M33" s="649"/>
      <c r="N33" s="649"/>
      <c r="O33" s="649"/>
      <c r="P33" s="649"/>
      <c r="Q33" s="649"/>
      <c r="R33" s="650"/>
      <c r="S33" s="643">
        <f>G11</f>
        <v>0</v>
      </c>
      <c r="T33" s="644"/>
      <c r="U33" s="216" t="s">
        <v>513</v>
      </c>
      <c r="V33" s="645" t="str">
        <f>IFERROR(ROUND(S33/$Q$13*100,1),"")</f>
        <v/>
      </c>
      <c r="W33" s="646"/>
      <c r="X33" s="199" t="s">
        <v>514</v>
      </c>
    </row>
    <row r="34" spans="1:24" ht="16.5" customHeight="1">
      <c r="A34" s="635"/>
      <c r="B34" s="636"/>
      <c r="C34" s="636"/>
      <c r="D34" s="636"/>
      <c r="E34" s="637"/>
      <c r="F34" s="648" t="s">
        <v>516</v>
      </c>
      <c r="G34" s="649"/>
      <c r="H34" s="649"/>
      <c r="I34" s="649"/>
      <c r="J34" s="649"/>
      <c r="K34" s="649"/>
      <c r="L34" s="649"/>
      <c r="M34" s="649"/>
      <c r="N34" s="649"/>
      <c r="O34" s="649"/>
      <c r="P34" s="649"/>
      <c r="Q34" s="649"/>
      <c r="R34" s="650"/>
      <c r="S34" s="641"/>
      <c r="T34" s="642"/>
      <c r="U34" s="216" t="s">
        <v>513</v>
      </c>
      <c r="V34" s="645" t="str">
        <f>IFERROR(ROUND(S34/$Q$13*100,1),"")</f>
        <v/>
      </c>
      <c r="W34" s="646"/>
      <c r="X34" s="166" t="s">
        <v>514</v>
      </c>
    </row>
    <row r="35" spans="1:24" ht="16.5" customHeight="1">
      <c r="A35" s="638"/>
      <c r="B35" s="639"/>
      <c r="C35" s="639"/>
      <c r="D35" s="639"/>
      <c r="E35" s="640"/>
      <c r="F35" s="638" t="s">
        <v>517</v>
      </c>
      <c r="G35" s="639"/>
      <c r="H35" s="639"/>
      <c r="I35" s="639"/>
      <c r="J35" s="639"/>
      <c r="K35" s="639"/>
      <c r="L35" s="639"/>
      <c r="M35" s="639"/>
      <c r="N35" s="639"/>
      <c r="O35" s="639"/>
      <c r="P35" s="639"/>
      <c r="Q35" s="639"/>
      <c r="R35" s="651"/>
      <c r="S35" s="643">
        <f>Q13-(S32+S33+S34)</f>
        <v>0</v>
      </c>
      <c r="T35" s="644"/>
      <c r="U35" s="216" t="s">
        <v>513</v>
      </c>
      <c r="V35" s="645" t="str">
        <f>IFERROR(ROUND(S35/$Q$13*100,1),"")</f>
        <v/>
      </c>
      <c r="W35" s="646"/>
      <c r="X35" s="66" t="s">
        <v>514</v>
      </c>
    </row>
    <row r="36" spans="1:24" ht="9" customHeight="1"/>
    <row r="37" spans="1:24" ht="9" customHeight="1">
      <c r="A37" s="818" t="s">
        <v>602</v>
      </c>
      <c r="B37" s="819"/>
      <c r="C37" s="819"/>
      <c r="D37" s="819"/>
      <c r="E37" s="819"/>
      <c r="F37" s="819"/>
      <c r="G37" s="819"/>
      <c r="H37" s="819"/>
      <c r="I37" s="819"/>
      <c r="J37" s="819"/>
      <c r="K37" s="819"/>
      <c r="L37" s="819"/>
      <c r="M37" s="819"/>
      <c r="N37" s="819"/>
      <c r="O37" s="819"/>
      <c r="P37" s="819"/>
      <c r="Q37" s="819"/>
      <c r="R37" s="819"/>
      <c r="S37" s="819"/>
      <c r="T37" s="819"/>
      <c r="U37" s="819"/>
    </row>
    <row r="38" spans="1:24" ht="27.75" customHeight="1">
      <c r="A38" s="819"/>
      <c r="B38" s="819"/>
      <c r="C38" s="819"/>
      <c r="D38" s="819"/>
      <c r="E38" s="819"/>
      <c r="F38" s="819"/>
      <c r="G38" s="819"/>
      <c r="H38" s="819"/>
      <c r="I38" s="819"/>
      <c r="J38" s="819"/>
      <c r="K38" s="819"/>
      <c r="L38" s="819"/>
      <c r="M38" s="819"/>
      <c r="N38" s="819"/>
      <c r="O38" s="819"/>
      <c r="P38" s="819"/>
      <c r="Q38" s="819"/>
      <c r="R38" s="819"/>
      <c r="S38" s="819"/>
      <c r="T38" s="819"/>
      <c r="U38" s="819"/>
    </row>
    <row r="39" spans="1:24" ht="9" customHeight="1">
      <c r="A39" s="300" t="s">
        <v>518</v>
      </c>
      <c r="B39" s="300"/>
      <c r="C39" s="300"/>
      <c r="D39" s="300"/>
      <c r="E39" s="300"/>
      <c r="F39" s="300"/>
    </row>
    <row r="40" spans="1:24" ht="9" customHeight="1">
      <c r="A40" s="300"/>
      <c r="B40" s="300"/>
      <c r="C40" s="300"/>
      <c r="D40" s="300"/>
      <c r="E40" s="300"/>
      <c r="F40" s="300"/>
    </row>
    <row r="41" spans="1:24" ht="9" customHeight="1">
      <c r="A41" s="820" t="s">
        <v>519</v>
      </c>
      <c r="B41" s="821"/>
      <c r="C41" s="821"/>
      <c r="D41" s="822"/>
      <c r="E41" s="261"/>
      <c r="F41" s="262"/>
      <c r="G41" s="262"/>
      <c r="H41" s="262"/>
      <c r="I41" s="262"/>
      <c r="J41" s="831" t="s">
        <v>520</v>
      </c>
      <c r="K41" s="831"/>
      <c r="L41" s="831"/>
      <c r="M41" s="297"/>
      <c r="N41" s="278"/>
      <c r="O41" s="278"/>
      <c r="P41" s="278"/>
      <c r="Q41" s="278"/>
      <c r="R41" s="278"/>
      <c r="S41" s="278"/>
      <c r="T41" s="278"/>
      <c r="U41" s="279"/>
    </row>
    <row r="42" spans="1:24" ht="9" customHeight="1">
      <c r="A42" s="823"/>
      <c r="B42" s="824"/>
      <c r="C42" s="824"/>
      <c r="D42" s="825"/>
      <c r="E42" s="829"/>
      <c r="F42" s="830"/>
      <c r="G42" s="830"/>
      <c r="H42" s="830"/>
      <c r="I42" s="830"/>
      <c r="J42" s="831"/>
      <c r="K42" s="831"/>
      <c r="L42" s="831"/>
      <c r="M42" s="302"/>
      <c r="N42" s="280"/>
      <c r="O42" s="280"/>
      <c r="P42" s="280"/>
      <c r="Q42" s="280"/>
      <c r="R42" s="280"/>
      <c r="S42" s="280"/>
      <c r="T42" s="280"/>
      <c r="U42" s="281"/>
    </row>
    <row r="43" spans="1:24" ht="9" customHeight="1">
      <c r="A43" s="826"/>
      <c r="B43" s="827"/>
      <c r="C43" s="827"/>
      <c r="D43" s="828"/>
      <c r="E43" s="264"/>
      <c r="F43" s="265"/>
      <c r="G43" s="265"/>
      <c r="H43" s="265"/>
      <c r="I43" s="265"/>
      <c r="J43" s="831"/>
      <c r="K43" s="831"/>
      <c r="L43" s="831"/>
      <c r="M43" s="298"/>
      <c r="N43" s="282"/>
      <c r="O43" s="282"/>
      <c r="P43" s="282"/>
      <c r="Q43" s="282"/>
      <c r="R43" s="282"/>
      <c r="S43" s="282"/>
      <c r="T43" s="282"/>
      <c r="U43" s="283"/>
    </row>
    <row r="44" spans="1:24" ht="9" customHeight="1">
      <c r="A44" s="820" t="s">
        <v>521</v>
      </c>
      <c r="B44" s="821"/>
      <c r="C44" s="821"/>
      <c r="D44" s="822"/>
      <c r="E44" s="297"/>
      <c r="F44" s="278"/>
      <c r="G44" s="278"/>
      <c r="H44" s="278"/>
      <c r="I44" s="278"/>
      <c r="J44" s="278"/>
      <c r="K44" s="278"/>
      <c r="L44" s="278"/>
      <c r="M44" s="278"/>
      <c r="N44" s="278"/>
      <c r="O44" s="278"/>
      <c r="P44" s="278"/>
      <c r="Q44" s="278"/>
      <c r="R44" s="278"/>
      <c r="S44" s="278"/>
      <c r="T44" s="278"/>
      <c r="U44" s="279"/>
    </row>
    <row r="45" spans="1:24" ht="9" customHeight="1">
      <c r="A45" s="823"/>
      <c r="B45" s="824"/>
      <c r="C45" s="824"/>
      <c r="D45" s="825"/>
      <c r="E45" s="302"/>
      <c r="F45" s="280"/>
      <c r="G45" s="280"/>
      <c r="H45" s="280"/>
      <c r="I45" s="280"/>
      <c r="J45" s="280"/>
      <c r="K45" s="280"/>
      <c r="L45" s="280"/>
      <c r="M45" s="280"/>
      <c r="N45" s="280"/>
      <c r="O45" s="280"/>
      <c r="P45" s="280"/>
      <c r="Q45" s="280"/>
      <c r="R45" s="280"/>
      <c r="S45" s="280"/>
      <c r="T45" s="280"/>
      <c r="U45" s="281"/>
    </row>
    <row r="46" spans="1:24" ht="9" customHeight="1">
      <c r="A46" s="826"/>
      <c r="B46" s="827"/>
      <c r="C46" s="827"/>
      <c r="D46" s="828"/>
      <c r="E46" s="298"/>
      <c r="F46" s="282"/>
      <c r="G46" s="282"/>
      <c r="H46" s="282"/>
      <c r="I46" s="282"/>
      <c r="J46" s="282"/>
      <c r="K46" s="282"/>
      <c r="L46" s="282"/>
      <c r="M46" s="282"/>
      <c r="N46" s="282"/>
      <c r="O46" s="282"/>
      <c r="P46" s="282"/>
      <c r="Q46" s="282"/>
      <c r="R46" s="282"/>
      <c r="S46" s="282"/>
      <c r="T46" s="282"/>
      <c r="U46" s="283"/>
    </row>
    <row r="47" spans="1:24" ht="9" customHeight="1">
      <c r="A47" s="308" t="s">
        <v>522</v>
      </c>
      <c r="B47" s="308"/>
      <c r="C47" s="308"/>
      <c r="D47" s="308"/>
      <c r="E47" s="297"/>
      <c r="F47" s="278"/>
      <c r="G47" s="278"/>
      <c r="H47" s="278"/>
      <c r="I47" s="278"/>
      <c r="J47" s="278"/>
      <c r="K47" s="278"/>
      <c r="L47" s="278"/>
      <c r="M47" s="278"/>
      <c r="N47" s="278"/>
      <c r="O47" s="278"/>
      <c r="P47" s="278"/>
      <c r="Q47" s="278"/>
      <c r="R47" s="278"/>
      <c r="S47" s="278"/>
      <c r="T47" s="278"/>
      <c r="U47" s="279"/>
    </row>
    <row r="48" spans="1:24" ht="9" customHeight="1">
      <c r="A48" s="308"/>
      <c r="B48" s="308"/>
      <c r="C48" s="308"/>
      <c r="D48" s="308"/>
      <c r="E48" s="302"/>
      <c r="F48" s="280"/>
      <c r="G48" s="280"/>
      <c r="H48" s="280"/>
      <c r="I48" s="280"/>
      <c r="J48" s="280"/>
      <c r="K48" s="280"/>
      <c r="L48" s="280"/>
      <c r="M48" s="280"/>
      <c r="N48" s="280"/>
      <c r="O48" s="280"/>
      <c r="P48" s="280"/>
      <c r="Q48" s="280"/>
      <c r="R48" s="280"/>
      <c r="S48" s="280"/>
      <c r="T48" s="280"/>
      <c r="U48" s="281"/>
    </row>
    <row r="49" spans="1:21" ht="9" customHeight="1">
      <c r="A49" s="308"/>
      <c r="B49" s="308"/>
      <c r="C49" s="308"/>
      <c r="D49" s="308"/>
      <c r="E49" s="298"/>
      <c r="F49" s="282"/>
      <c r="G49" s="282"/>
      <c r="H49" s="282"/>
      <c r="I49" s="282"/>
      <c r="J49" s="282"/>
      <c r="K49" s="282"/>
      <c r="L49" s="282"/>
      <c r="M49" s="282"/>
      <c r="N49" s="282"/>
      <c r="O49" s="282"/>
      <c r="P49" s="282"/>
      <c r="Q49" s="282"/>
      <c r="R49" s="282"/>
      <c r="S49" s="282"/>
      <c r="T49" s="282"/>
      <c r="U49" s="283"/>
    </row>
    <row r="50" spans="1:21" ht="9" customHeight="1">
      <c r="A50" s="207"/>
      <c r="B50" s="207"/>
      <c r="C50" s="207"/>
      <c r="D50" s="207"/>
      <c r="E50" s="68"/>
      <c r="F50" s="68"/>
      <c r="G50" s="68"/>
      <c r="H50" s="68"/>
      <c r="I50" s="68"/>
      <c r="J50" s="68"/>
      <c r="K50" s="68"/>
      <c r="L50" s="68"/>
      <c r="M50" s="68"/>
      <c r="N50" s="68"/>
      <c r="O50" s="68"/>
      <c r="P50" s="68"/>
      <c r="Q50" s="68"/>
      <c r="R50" s="68"/>
    </row>
    <row r="51" spans="1:21" ht="9" customHeight="1">
      <c r="A51" s="300" t="s">
        <v>523</v>
      </c>
      <c r="B51" s="300"/>
      <c r="C51" s="300"/>
      <c r="D51" s="300"/>
      <c r="E51" s="300"/>
      <c r="F51" s="300"/>
      <c r="G51" s="300"/>
      <c r="H51" s="300"/>
      <c r="I51" s="300"/>
    </row>
    <row r="52" spans="1:21" ht="9" customHeight="1">
      <c r="A52" s="300"/>
      <c r="B52" s="300"/>
      <c r="C52" s="300"/>
      <c r="D52" s="300"/>
      <c r="E52" s="300"/>
      <c r="F52" s="300"/>
      <c r="G52" s="300"/>
      <c r="H52" s="300"/>
      <c r="I52" s="300"/>
    </row>
    <row r="53" spans="1:21" ht="9" customHeight="1">
      <c r="A53" s="832" t="s">
        <v>524</v>
      </c>
      <c r="B53" s="832"/>
      <c r="C53" s="832"/>
      <c r="D53" s="832"/>
      <c r="E53" s="297"/>
      <c r="F53" s="278"/>
      <c r="G53" s="278"/>
      <c r="H53" s="278"/>
      <c r="I53" s="278"/>
      <c r="J53" s="278"/>
      <c r="K53" s="278"/>
      <c r="L53" s="278"/>
      <c r="M53" s="278"/>
      <c r="N53" s="278"/>
      <c r="O53" s="278"/>
      <c r="P53" s="278"/>
      <c r="Q53" s="278"/>
      <c r="R53" s="278"/>
      <c r="S53" s="278"/>
      <c r="T53" s="278"/>
      <c r="U53" s="279"/>
    </row>
    <row r="54" spans="1:21" ht="9" customHeight="1">
      <c r="A54" s="832"/>
      <c r="B54" s="832"/>
      <c r="C54" s="832"/>
      <c r="D54" s="832"/>
      <c r="E54" s="302"/>
      <c r="F54" s="280"/>
      <c r="G54" s="280"/>
      <c r="H54" s="280"/>
      <c r="I54" s="280"/>
      <c r="J54" s="280"/>
      <c r="K54" s="280"/>
      <c r="L54" s="280"/>
      <c r="M54" s="280"/>
      <c r="N54" s="280"/>
      <c r="O54" s="280"/>
      <c r="P54" s="280"/>
      <c r="Q54" s="280"/>
      <c r="R54" s="280"/>
      <c r="S54" s="280"/>
      <c r="T54" s="280"/>
      <c r="U54" s="281"/>
    </row>
    <row r="55" spans="1:21" ht="9" customHeight="1">
      <c r="A55" s="832"/>
      <c r="B55" s="832"/>
      <c r="C55" s="832"/>
      <c r="D55" s="832"/>
      <c r="E55" s="298"/>
      <c r="F55" s="282"/>
      <c r="G55" s="282"/>
      <c r="H55" s="282"/>
      <c r="I55" s="282"/>
      <c r="J55" s="282"/>
      <c r="K55" s="282"/>
      <c r="L55" s="282"/>
      <c r="M55" s="282"/>
      <c r="N55" s="282"/>
      <c r="O55" s="282"/>
      <c r="P55" s="282"/>
      <c r="Q55" s="282"/>
      <c r="R55" s="282"/>
      <c r="S55" s="282"/>
      <c r="T55" s="282"/>
      <c r="U55" s="283"/>
    </row>
    <row r="56" spans="1:21" ht="9" customHeight="1">
      <c r="A56" s="832" t="s">
        <v>525</v>
      </c>
      <c r="B56" s="832"/>
      <c r="C56" s="832"/>
      <c r="D56" s="832"/>
      <c r="E56" s="297"/>
      <c r="F56" s="278"/>
      <c r="G56" s="278"/>
      <c r="H56" s="278"/>
      <c r="I56" s="278"/>
      <c r="J56" s="278"/>
      <c r="K56" s="278"/>
      <c r="L56" s="278"/>
      <c r="M56" s="278"/>
      <c r="N56" s="278"/>
      <c r="O56" s="278"/>
      <c r="P56" s="278"/>
      <c r="Q56" s="278"/>
      <c r="R56" s="278"/>
      <c r="S56" s="278"/>
      <c r="T56" s="278"/>
      <c r="U56" s="279"/>
    </row>
    <row r="57" spans="1:21" ht="9" customHeight="1">
      <c r="A57" s="832"/>
      <c r="B57" s="832"/>
      <c r="C57" s="832"/>
      <c r="D57" s="832"/>
      <c r="E57" s="302"/>
      <c r="F57" s="280"/>
      <c r="G57" s="280"/>
      <c r="H57" s="280"/>
      <c r="I57" s="280"/>
      <c r="J57" s="280"/>
      <c r="K57" s="280"/>
      <c r="L57" s="280"/>
      <c r="M57" s="280"/>
      <c r="N57" s="280"/>
      <c r="O57" s="280"/>
      <c r="P57" s="280"/>
      <c r="Q57" s="280"/>
      <c r="R57" s="280"/>
      <c r="S57" s="280"/>
      <c r="T57" s="280"/>
      <c r="U57" s="281"/>
    </row>
    <row r="58" spans="1:21" ht="9" customHeight="1">
      <c r="A58" s="832"/>
      <c r="B58" s="832"/>
      <c r="C58" s="832"/>
      <c r="D58" s="832"/>
      <c r="E58" s="298"/>
      <c r="F58" s="282"/>
      <c r="G58" s="282"/>
      <c r="H58" s="282"/>
      <c r="I58" s="282"/>
      <c r="J58" s="282"/>
      <c r="K58" s="282"/>
      <c r="L58" s="282"/>
      <c r="M58" s="282"/>
      <c r="N58" s="282"/>
      <c r="O58" s="282"/>
      <c r="P58" s="282"/>
      <c r="Q58" s="282"/>
      <c r="R58" s="282"/>
      <c r="S58" s="282"/>
      <c r="T58" s="282"/>
      <c r="U58" s="283"/>
    </row>
    <row r="59" spans="1:21" ht="9" customHeight="1"/>
    <row r="60" spans="1:21" s="3" customFormat="1" ht="21" customHeight="1">
      <c r="A60" s="29" t="s">
        <v>526</v>
      </c>
      <c r="N60" s="26"/>
    </row>
    <row r="61" spans="1:21" s="3" customFormat="1" ht="21" customHeight="1">
      <c r="A61" s="29" t="s">
        <v>527</v>
      </c>
      <c r="N61" s="26"/>
    </row>
    <row r="62" spans="1:21" s="3" customFormat="1" ht="22.5" customHeight="1">
      <c r="A62" s="607" t="s">
        <v>528</v>
      </c>
      <c r="B62" s="608"/>
      <c r="C62" s="609" t="s">
        <v>529</v>
      </c>
      <c r="D62" s="610"/>
      <c r="E62" s="610"/>
      <c r="F62" s="610"/>
      <c r="G62" s="611"/>
      <c r="H62" s="609" t="s">
        <v>530</v>
      </c>
      <c r="I62" s="610"/>
      <c r="J62" s="610"/>
      <c r="K62" s="610"/>
      <c r="L62" s="611"/>
      <c r="M62" s="608" t="s">
        <v>531</v>
      </c>
      <c r="N62" s="608"/>
      <c r="O62" s="612"/>
    </row>
    <row r="63" spans="1:21" s="3" customFormat="1" ht="27" customHeight="1">
      <c r="A63" s="618">
        <v>1</v>
      </c>
      <c r="B63" s="619"/>
      <c r="C63" s="613"/>
      <c r="D63" s="614"/>
      <c r="E63" s="614"/>
      <c r="F63" s="614"/>
      <c r="G63" s="615"/>
      <c r="H63" s="613"/>
      <c r="I63" s="614"/>
      <c r="J63" s="614"/>
      <c r="K63" s="614"/>
      <c r="L63" s="615"/>
      <c r="M63" s="616"/>
      <c r="N63" s="617"/>
      <c r="O63" s="167" t="s">
        <v>513</v>
      </c>
    </row>
    <row r="64" spans="1:21" s="3" customFormat="1" ht="27" customHeight="1">
      <c r="A64" s="625">
        <v>2</v>
      </c>
      <c r="B64" s="626"/>
      <c r="C64" s="620"/>
      <c r="D64" s="621"/>
      <c r="E64" s="621"/>
      <c r="F64" s="621"/>
      <c r="G64" s="622"/>
      <c r="H64" s="620"/>
      <c r="I64" s="621"/>
      <c r="J64" s="621"/>
      <c r="K64" s="621"/>
      <c r="L64" s="622"/>
      <c r="M64" s="623"/>
      <c r="N64" s="624"/>
      <c r="O64" s="69" t="s">
        <v>513</v>
      </c>
    </row>
    <row r="65" spans="1:16" s="3" customFormat="1" ht="27" customHeight="1">
      <c r="A65" s="779">
        <v>3</v>
      </c>
      <c r="B65" s="780"/>
      <c r="C65" s="620"/>
      <c r="D65" s="621"/>
      <c r="E65" s="621"/>
      <c r="F65" s="621"/>
      <c r="G65" s="622"/>
      <c r="H65" s="620"/>
      <c r="I65" s="621"/>
      <c r="J65" s="621"/>
      <c r="K65" s="621"/>
      <c r="L65" s="622"/>
      <c r="M65" s="623"/>
      <c r="N65" s="624"/>
      <c r="O65" s="69" t="s">
        <v>513</v>
      </c>
    </row>
    <row r="66" spans="1:16" s="3" customFormat="1" ht="27" customHeight="1">
      <c r="A66" s="779">
        <v>4</v>
      </c>
      <c r="B66" s="780"/>
      <c r="C66" s="620"/>
      <c r="D66" s="621"/>
      <c r="E66" s="621"/>
      <c r="F66" s="621"/>
      <c r="G66" s="622"/>
      <c r="H66" s="620"/>
      <c r="I66" s="621"/>
      <c r="J66" s="621"/>
      <c r="K66" s="621"/>
      <c r="L66" s="622"/>
      <c r="M66" s="623"/>
      <c r="N66" s="624"/>
      <c r="O66" s="69" t="s">
        <v>513</v>
      </c>
    </row>
    <row r="67" spans="1:16" s="3" customFormat="1" ht="27" customHeight="1">
      <c r="A67" s="779">
        <v>5</v>
      </c>
      <c r="B67" s="780"/>
      <c r="C67" s="620"/>
      <c r="D67" s="621"/>
      <c r="E67" s="621"/>
      <c r="F67" s="621"/>
      <c r="G67" s="622"/>
      <c r="H67" s="620"/>
      <c r="I67" s="621"/>
      <c r="J67" s="621"/>
      <c r="K67" s="621"/>
      <c r="L67" s="622"/>
      <c r="M67" s="623"/>
      <c r="N67" s="624"/>
      <c r="O67" s="69" t="s">
        <v>513</v>
      </c>
    </row>
    <row r="68" spans="1:16" s="3" customFormat="1" ht="27" customHeight="1">
      <c r="A68" s="779">
        <v>6</v>
      </c>
      <c r="B68" s="780"/>
      <c r="C68" s="620"/>
      <c r="D68" s="621"/>
      <c r="E68" s="621"/>
      <c r="F68" s="621"/>
      <c r="G68" s="622"/>
      <c r="H68" s="620"/>
      <c r="I68" s="621"/>
      <c r="J68" s="621"/>
      <c r="K68" s="621"/>
      <c r="L68" s="622"/>
      <c r="M68" s="623"/>
      <c r="N68" s="624"/>
      <c r="O68" s="69" t="s">
        <v>513</v>
      </c>
    </row>
    <row r="69" spans="1:16" s="3" customFormat="1" ht="27" customHeight="1">
      <c r="A69" s="779">
        <v>7</v>
      </c>
      <c r="B69" s="780"/>
      <c r="C69" s="620"/>
      <c r="D69" s="621"/>
      <c r="E69" s="621"/>
      <c r="F69" s="621"/>
      <c r="G69" s="622"/>
      <c r="H69" s="620"/>
      <c r="I69" s="621"/>
      <c r="J69" s="621"/>
      <c r="K69" s="621"/>
      <c r="L69" s="622"/>
      <c r="M69" s="623"/>
      <c r="N69" s="624"/>
      <c r="O69" s="69" t="s">
        <v>513</v>
      </c>
    </row>
    <row r="70" spans="1:16" s="3" customFormat="1" ht="27" customHeight="1">
      <c r="A70" s="779">
        <v>8</v>
      </c>
      <c r="B70" s="780"/>
      <c r="C70" s="620"/>
      <c r="D70" s="621"/>
      <c r="E70" s="621"/>
      <c r="F70" s="621"/>
      <c r="G70" s="622"/>
      <c r="H70" s="620"/>
      <c r="I70" s="621"/>
      <c r="J70" s="621"/>
      <c r="K70" s="621"/>
      <c r="L70" s="622"/>
      <c r="M70" s="623"/>
      <c r="N70" s="624"/>
      <c r="O70" s="69" t="s">
        <v>513</v>
      </c>
    </row>
    <row r="71" spans="1:16" s="3" customFormat="1" ht="27" customHeight="1">
      <c r="A71" s="779">
        <v>9</v>
      </c>
      <c r="B71" s="780"/>
      <c r="C71" s="620"/>
      <c r="D71" s="621"/>
      <c r="E71" s="621"/>
      <c r="F71" s="621"/>
      <c r="G71" s="622"/>
      <c r="H71" s="620"/>
      <c r="I71" s="621"/>
      <c r="J71" s="621"/>
      <c r="K71" s="621"/>
      <c r="L71" s="622"/>
      <c r="M71" s="623"/>
      <c r="N71" s="624"/>
      <c r="O71" s="69" t="s">
        <v>513</v>
      </c>
    </row>
    <row r="72" spans="1:16" s="3" customFormat="1" ht="27" customHeight="1">
      <c r="A72" s="781">
        <v>10</v>
      </c>
      <c r="B72" s="782"/>
      <c r="C72" s="783"/>
      <c r="D72" s="784"/>
      <c r="E72" s="784"/>
      <c r="F72" s="784"/>
      <c r="G72" s="785"/>
      <c r="H72" s="786"/>
      <c r="I72" s="787"/>
      <c r="J72" s="787"/>
      <c r="K72" s="787"/>
      <c r="L72" s="788"/>
      <c r="M72" s="789"/>
      <c r="N72" s="790"/>
      <c r="O72" s="31" t="s">
        <v>513</v>
      </c>
    </row>
    <row r="73" spans="1:16" s="3" customFormat="1" ht="27" customHeight="1">
      <c r="A73" s="791" t="s">
        <v>532</v>
      </c>
      <c r="B73" s="792"/>
      <c r="C73" s="793" t="s">
        <v>529</v>
      </c>
      <c r="D73" s="794"/>
      <c r="E73" s="794"/>
      <c r="F73" s="794"/>
      <c r="G73" s="795"/>
      <c r="H73" s="796" t="s">
        <v>530</v>
      </c>
      <c r="I73" s="797"/>
      <c r="J73" s="797"/>
      <c r="K73" s="797"/>
      <c r="L73" s="792"/>
      <c r="M73" s="796" t="s">
        <v>531</v>
      </c>
      <c r="N73" s="797"/>
      <c r="O73" s="798"/>
      <c r="P73" s="70"/>
    </row>
    <row r="74" spans="1:16" s="3" customFormat="1" ht="27" customHeight="1">
      <c r="A74" s="813">
        <v>1</v>
      </c>
      <c r="B74" s="814"/>
      <c r="C74" s="620"/>
      <c r="D74" s="621"/>
      <c r="E74" s="621"/>
      <c r="F74" s="621"/>
      <c r="G74" s="622"/>
      <c r="H74" s="620"/>
      <c r="I74" s="621"/>
      <c r="J74" s="621"/>
      <c r="K74" s="621"/>
      <c r="L74" s="622"/>
      <c r="M74" s="815"/>
      <c r="N74" s="816"/>
      <c r="O74" s="71" t="s">
        <v>513</v>
      </c>
    </row>
    <row r="75" spans="1:16" s="3" customFormat="1" ht="27" customHeight="1">
      <c r="A75" s="802">
        <v>2</v>
      </c>
      <c r="B75" s="803"/>
      <c r="C75" s="620"/>
      <c r="D75" s="621"/>
      <c r="E75" s="621"/>
      <c r="F75" s="621"/>
      <c r="G75" s="622"/>
      <c r="H75" s="620"/>
      <c r="I75" s="621"/>
      <c r="J75" s="621"/>
      <c r="K75" s="621"/>
      <c r="L75" s="622"/>
      <c r="M75" s="623"/>
      <c r="N75" s="624"/>
      <c r="O75" s="69" t="s">
        <v>513</v>
      </c>
    </row>
    <row r="76" spans="1:16" s="3" customFormat="1" ht="27" customHeight="1">
      <c r="A76" s="817">
        <v>3</v>
      </c>
      <c r="B76" s="626"/>
      <c r="C76" s="620"/>
      <c r="D76" s="621"/>
      <c r="E76" s="621"/>
      <c r="F76" s="621"/>
      <c r="G76" s="622"/>
      <c r="H76" s="620"/>
      <c r="I76" s="621"/>
      <c r="J76" s="621"/>
      <c r="K76" s="621"/>
      <c r="L76" s="622"/>
      <c r="M76" s="623"/>
      <c r="N76" s="624"/>
      <c r="O76" s="69" t="s">
        <v>513</v>
      </c>
    </row>
    <row r="77" spans="1:16" s="3" customFormat="1" ht="27" customHeight="1">
      <c r="A77" s="625">
        <v>4</v>
      </c>
      <c r="B77" s="626"/>
      <c r="C77" s="620"/>
      <c r="D77" s="621"/>
      <c r="E77" s="621"/>
      <c r="F77" s="621"/>
      <c r="G77" s="622"/>
      <c r="H77" s="620"/>
      <c r="I77" s="621"/>
      <c r="J77" s="621"/>
      <c r="K77" s="621"/>
      <c r="L77" s="622"/>
      <c r="M77" s="623"/>
      <c r="N77" s="624"/>
      <c r="O77" s="69" t="s">
        <v>513</v>
      </c>
    </row>
    <row r="78" spans="1:16" s="3" customFormat="1" ht="27" customHeight="1">
      <c r="A78" s="625">
        <v>5</v>
      </c>
      <c r="B78" s="626"/>
      <c r="C78" s="620"/>
      <c r="D78" s="621"/>
      <c r="E78" s="621"/>
      <c r="F78" s="621"/>
      <c r="G78" s="622"/>
      <c r="H78" s="620"/>
      <c r="I78" s="621"/>
      <c r="J78" s="621"/>
      <c r="K78" s="621"/>
      <c r="L78" s="622"/>
      <c r="M78" s="623"/>
      <c r="N78" s="624"/>
      <c r="O78" s="69" t="s">
        <v>513</v>
      </c>
    </row>
    <row r="79" spans="1:16" s="3" customFormat="1" ht="27" customHeight="1">
      <c r="A79" s="625">
        <v>6</v>
      </c>
      <c r="B79" s="626"/>
      <c r="C79" s="620"/>
      <c r="D79" s="621"/>
      <c r="E79" s="621"/>
      <c r="F79" s="621"/>
      <c r="G79" s="622"/>
      <c r="H79" s="620"/>
      <c r="I79" s="621"/>
      <c r="J79" s="621"/>
      <c r="K79" s="621"/>
      <c r="L79" s="622"/>
      <c r="M79" s="623"/>
      <c r="N79" s="624"/>
      <c r="O79" s="69" t="s">
        <v>513</v>
      </c>
    </row>
    <row r="80" spans="1:16" s="3" customFormat="1" ht="27" customHeight="1">
      <c r="A80" s="625">
        <v>7</v>
      </c>
      <c r="B80" s="626"/>
      <c r="C80" s="620"/>
      <c r="D80" s="621"/>
      <c r="E80" s="621"/>
      <c r="F80" s="621"/>
      <c r="G80" s="622"/>
      <c r="H80" s="620"/>
      <c r="I80" s="621"/>
      <c r="J80" s="621"/>
      <c r="K80" s="621"/>
      <c r="L80" s="622"/>
      <c r="M80" s="623"/>
      <c r="N80" s="624"/>
      <c r="O80" s="69" t="s">
        <v>513</v>
      </c>
    </row>
    <row r="81" spans="1:15" s="3" customFormat="1" ht="27" customHeight="1">
      <c r="A81" s="779">
        <v>8</v>
      </c>
      <c r="B81" s="780"/>
      <c r="C81" s="620"/>
      <c r="D81" s="621"/>
      <c r="E81" s="621"/>
      <c r="F81" s="621"/>
      <c r="G81" s="622"/>
      <c r="H81" s="620"/>
      <c r="I81" s="621"/>
      <c r="J81" s="621"/>
      <c r="K81" s="621"/>
      <c r="L81" s="622"/>
      <c r="M81" s="623"/>
      <c r="N81" s="624"/>
      <c r="O81" s="69" t="s">
        <v>513</v>
      </c>
    </row>
    <row r="82" spans="1:15" s="3" customFormat="1" ht="27" customHeight="1">
      <c r="A82" s="802">
        <v>9</v>
      </c>
      <c r="B82" s="803"/>
      <c r="C82" s="620"/>
      <c r="D82" s="621"/>
      <c r="E82" s="621"/>
      <c r="F82" s="621"/>
      <c r="G82" s="622"/>
      <c r="H82" s="620"/>
      <c r="I82" s="621"/>
      <c r="J82" s="621"/>
      <c r="K82" s="621"/>
      <c r="L82" s="622"/>
      <c r="M82" s="623"/>
      <c r="N82" s="624"/>
      <c r="O82" s="69" t="s">
        <v>513</v>
      </c>
    </row>
    <row r="83" spans="1:15" s="3" customFormat="1" ht="27" customHeight="1">
      <c r="A83" s="781">
        <v>10</v>
      </c>
      <c r="B83" s="782"/>
      <c r="C83" s="783"/>
      <c r="D83" s="784"/>
      <c r="E83" s="784"/>
      <c r="F83" s="784"/>
      <c r="G83" s="785"/>
      <c r="H83" s="783"/>
      <c r="I83" s="784"/>
      <c r="J83" s="784"/>
      <c r="K83" s="784"/>
      <c r="L83" s="785"/>
      <c r="M83" s="804"/>
      <c r="N83" s="805"/>
      <c r="O83" s="72" t="s">
        <v>513</v>
      </c>
    </row>
    <row r="84" spans="1:15" s="3" customFormat="1" ht="30" customHeight="1">
      <c r="A84" s="806" t="s">
        <v>533</v>
      </c>
      <c r="B84" s="559"/>
      <c r="C84" s="559"/>
      <c r="D84" s="559"/>
      <c r="E84" s="559"/>
      <c r="F84" s="559"/>
      <c r="G84" s="559"/>
      <c r="H84" s="559"/>
      <c r="I84" s="559"/>
      <c r="J84" s="559"/>
      <c r="K84" s="559"/>
      <c r="L84" s="807"/>
      <c r="M84" s="808">
        <f>SUM(M63:N72)</f>
        <v>0</v>
      </c>
      <c r="N84" s="809"/>
      <c r="O84" s="168" t="s">
        <v>513</v>
      </c>
    </row>
    <row r="85" spans="1:15" s="3" customFormat="1" ht="30" customHeight="1">
      <c r="A85" s="335" t="s">
        <v>534</v>
      </c>
      <c r="B85" s="336"/>
      <c r="C85" s="336"/>
      <c r="D85" s="336"/>
      <c r="E85" s="336"/>
      <c r="F85" s="336"/>
      <c r="G85" s="336"/>
      <c r="H85" s="336"/>
      <c r="I85" s="336"/>
      <c r="J85" s="336"/>
      <c r="K85" s="336"/>
      <c r="L85" s="799"/>
      <c r="M85" s="800">
        <f>SUM(M74:N83)</f>
        <v>0</v>
      </c>
      <c r="N85" s="801"/>
      <c r="O85" s="73" t="s">
        <v>513</v>
      </c>
    </row>
    <row r="86" spans="1:15" s="3" customFormat="1" ht="21" customHeight="1">
      <c r="A86" s="30" t="s">
        <v>535</v>
      </c>
      <c r="N86" s="26"/>
    </row>
  </sheetData>
  <sheetProtection insertColumns="0" selectLockedCells="1"/>
  <mergeCells count="232">
    <mergeCell ref="A2:D4"/>
    <mergeCell ref="E2:Q4"/>
    <mergeCell ref="R2:T2"/>
    <mergeCell ref="U2:X2"/>
    <mergeCell ref="R3:T4"/>
    <mergeCell ref="U3:X4"/>
    <mergeCell ref="O8:P8"/>
    <mergeCell ref="Q8:S8"/>
    <mergeCell ref="A9:B14"/>
    <mergeCell ref="C9:F9"/>
    <mergeCell ref="G9:H9"/>
    <mergeCell ref="I9:J9"/>
    <mergeCell ref="K9:L9"/>
    <mergeCell ref="M9:N9"/>
    <mergeCell ref="O9:P9"/>
    <mergeCell ref="Q9:S9"/>
    <mergeCell ref="A8:B8"/>
    <mergeCell ref="C8:F8"/>
    <mergeCell ref="G8:H8"/>
    <mergeCell ref="I8:J8"/>
    <mergeCell ref="K8:L8"/>
    <mergeCell ref="M8:N8"/>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6"/>
  <conditionalFormatting sqref="E2:X2 E3:R3 U3:X3 E4:Q4">
    <cfRule type="cellIs" dxfId="1" priority="1" operator="equal">
      <formula>0</formula>
    </cfRule>
  </conditionalFormatting>
  <dataValidations count="5">
    <dataValidation allowBlank="1" showInputMessage="1" showErrorMessage="1" prompt="本様式４．教材費の内訳より自動計算されます" sqref="G15:H15 G11:H11" xr:uid="{7F503A49-F5B1-43EF-B96B-AA3BEDFEB356}"/>
    <dataValidation allowBlank="1" showInputMessage="1" showErrorMessage="1" prompt="費用の決定にあたり、参考とした例がある場合に記載。（社内基準で定めている場合は、その旨を記載。）" sqref="N25:X25" xr:uid="{C7043EE5-503E-4EF8-9234-12B2C80B388F}"/>
    <dataValidation allowBlank="1" showInputMessage="1" showErrorMessage="1" prompt="受講料に占めるそれぞれの内訳（ベースとなる考え方）を記載。" sqref="S32:T32 S34:T34" xr:uid="{F9099831-145B-485C-A7A4-B42D1D4EB50D}"/>
    <dataValidation type="list" allowBlank="1" showInputMessage="1" showErrorMessage="1" sqref="E41" xr:uid="{EE80C231-F3F0-491D-BD02-1883E2460979}">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BF31EC80-B44B-4384-BC33-CF148F6A1E62}"/>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AA36FD78-0887-435C-B9C6-51ADF9107318}">
          <x14:formula1>
            <xm:f>リスト!$AO$1:$AO$3</xm:f>
          </x14:formula1>
          <xm:sqref>C25:I25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EA52-0B94-415B-80F1-D736634E8257}">
  <dimension ref="A2:Z421"/>
  <sheetViews>
    <sheetView showGridLines="0" view="pageBreakPreview" zoomScaleNormal="100" zoomScaleSheetLayoutView="100" workbookViewId="0"/>
  </sheetViews>
  <sheetFormatPr defaultColWidth="9" defaultRowHeight="13.5" outlineLevelRow="1"/>
  <cols>
    <col min="1" max="1" width="0.875" style="85" customWidth="1"/>
    <col min="2" max="2" width="15.375" style="85" customWidth="1"/>
    <col min="3" max="3" width="16.5" style="85" customWidth="1"/>
    <col min="4" max="4" width="3.875" style="85" customWidth="1"/>
    <col min="5" max="5" width="16.5" style="85" customWidth="1"/>
    <col min="6" max="7" width="15" style="85" customWidth="1"/>
    <col min="8" max="8" width="6.875" style="85" customWidth="1"/>
    <col min="9" max="9" width="4.375" style="85" customWidth="1"/>
    <col min="10" max="10" width="6.875" style="85" customWidth="1"/>
    <col min="11" max="11" width="2.5" style="85" customWidth="1"/>
    <col min="12" max="16384" width="9" style="85"/>
  </cols>
  <sheetData>
    <row r="2" spans="1:26" s="90" customFormat="1" ht="18.75" customHeight="1">
      <c r="A2" s="86"/>
      <c r="B2" s="86"/>
      <c r="C2" s="86"/>
      <c r="D2" s="86"/>
      <c r="E2" s="86"/>
      <c r="F2" s="86"/>
      <c r="G2" s="87"/>
      <c r="H2" s="87"/>
      <c r="I2" s="87"/>
      <c r="J2" s="1009"/>
      <c r="K2" s="1009"/>
      <c r="L2" s="1009"/>
      <c r="M2" s="88"/>
      <c r="N2" s="968"/>
      <c r="O2" s="968"/>
      <c r="P2" s="968"/>
      <c r="Q2" s="968"/>
      <c r="R2" s="89"/>
      <c r="V2" s="88"/>
      <c r="W2" s="88"/>
      <c r="X2" s="88"/>
      <c r="Y2" s="88"/>
      <c r="Z2" s="89"/>
    </row>
    <row r="3" spans="1:26" ht="27.75" customHeight="1">
      <c r="B3" s="997" t="s">
        <v>537</v>
      </c>
      <c r="C3" s="999">
        <f>個票ｰ2005!C4</f>
        <v>0</v>
      </c>
      <c r="D3" s="1000"/>
      <c r="E3" s="1000"/>
      <c r="F3" s="1001"/>
      <c r="G3" s="83" t="s">
        <v>318</v>
      </c>
      <c r="H3" s="879">
        <f>個票ｰ2005!P4</f>
        <v>2005</v>
      </c>
      <c r="I3" s="880"/>
      <c r="J3" s="1005"/>
    </row>
    <row r="4" spans="1:26" ht="27.75" customHeight="1">
      <c r="B4" s="998"/>
      <c r="C4" s="1002"/>
      <c r="D4" s="1003"/>
      <c r="E4" s="1003"/>
      <c r="F4" s="1004"/>
      <c r="G4" s="204" t="s">
        <v>536</v>
      </c>
      <c r="H4" s="1006">
        <f>個票ｰ2005!C5</f>
        <v>0</v>
      </c>
      <c r="I4" s="1007"/>
      <c r="J4" s="1008"/>
    </row>
    <row r="5" spans="1:26" ht="15" customHeight="1"/>
    <row r="6" spans="1:26" ht="15" customHeight="1"/>
    <row r="7" spans="1:26" ht="15" customHeight="1">
      <c r="B7" s="85" t="s">
        <v>538</v>
      </c>
    </row>
    <row r="8" spans="1:26" ht="6.6" customHeight="1" thickBot="1"/>
    <row r="9" spans="1:26" ht="33.75" customHeight="1">
      <c r="B9" s="91" t="s">
        <v>539</v>
      </c>
      <c r="C9" s="955">
        <f>個票ｰ2005!B151</f>
        <v>0</v>
      </c>
      <c r="D9" s="956"/>
      <c r="E9" s="956"/>
      <c r="F9" s="957"/>
      <c r="G9" s="92" t="s">
        <v>540</v>
      </c>
      <c r="H9" s="963">
        <v>1</v>
      </c>
      <c r="I9" s="964"/>
      <c r="J9" s="965"/>
    </row>
    <row r="10" spans="1:26" ht="30" customHeight="1">
      <c r="B10" s="221" t="s">
        <v>541</v>
      </c>
      <c r="C10" s="949" t="s">
        <v>542</v>
      </c>
      <c r="D10" s="950"/>
      <c r="E10" s="950"/>
      <c r="F10" s="950"/>
      <c r="G10" s="950"/>
      <c r="H10" s="950"/>
      <c r="I10" s="950"/>
      <c r="J10" s="951"/>
    </row>
    <row r="11" spans="1:26" ht="30" customHeight="1">
      <c r="B11" s="218" t="s">
        <v>543</v>
      </c>
      <c r="C11" s="945">
        <f>個票ｰ2005!S151</f>
        <v>0</v>
      </c>
      <c r="D11" s="946"/>
      <c r="E11" s="946"/>
      <c r="F11" s="946"/>
      <c r="G11" s="946"/>
      <c r="H11" s="946"/>
      <c r="I11" s="946"/>
      <c r="J11" s="947"/>
    </row>
    <row r="12" spans="1:26" ht="30" customHeight="1">
      <c r="B12" s="219" t="s">
        <v>544</v>
      </c>
      <c r="C12" s="930"/>
      <c r="D12" s="966"/>
      <c r="E12" s="966"/>
      <c r="F12" s="966"/>
      <c r="G12" s="966"/>
      <c r="H12" s="966"/>
      <c r="I12" s="966"/>
      <c r="J12" s="967"/>
    </row>
    <row r="13" spans="1:26" ht="14.25" customHeight="1">
      <c r="B13" s="948" t="s">
        <v>545</v>
      </c>
      <c r="C13" s="912" t="s">
        <v>546</v>
      </c>
      <c r="D13" s="958"/>
      <c r="E13" s="959"/>
      <c r="F13" s="912" t="s">
        <v>547</v>
      </c>
      <c r="G13" s="958"/>
      <c r="H13" s="958"/>
      <c r="I13" s="958"/>
      <c r="J13" s="960"/>
    </row>
    <row r="14" spans="1:26" ht="34.5" customHeight="1">
      <c r="B14" s="948"/>
      <c r="C14" s="74"/>
      <c r="D14" s="201" t="s">
        <v>310</v>
      </c>
      <c r="E14" s="74"/>
      <c r="F14" s="952"/>
      <c r="G14" s="953"/>
      <c r="H14" s="953"/>
      <c r="I14" s="953"/>
      <c r="J14" s="954"/>
    </row>
    <row r="15" spans="1:26" ht="34.5" customHeight="1">
      <c r="B15" s="948"/>
      <c r="C15" s="74"/>
      <c r="D15" s="93" t="s">
        <v>310</v>
      </c>
      <c r="E15" s="74"/>
      <c r="F15" s="904"/>
      <c r="G15" s="961"/>
      <c r="H15" s="961"/>
      <c r="I15" s="961"/>
      <c r="J15" s="962"/>
    </row>
    <row r="16" spans="1:26" ht="34.5" customHeight="1">
      <c r="B16" s="948"/>
      <c r="C16" s="74"/>
      <c r="D16" s="93" t="s">
        <v>310</v>
      </c>
      <c r="E16" s="74"/>
      <c r="F16" s="904"/>
      <c r="G16" s="961"/>
      <c r="H16" s="961"/>
      <c r="I16" s="961"/>
      <c r="J16" s="962"/>
    </row>
    <row r="17" spans="1:26" ht="34.5" customHeight="1">
      <c r="B17" s="948"/>
      <c r="C17" s="74"/>
      <c r="D17" s="93" t="s">
        <v>310</v>
      </c>
      <c r="E17" s="74"/>
      <c r="F17" s="904"/>
      <c r="G17" s="961"/>
      <c r="H17" s="961"/>
      <c r="I17" s="961"/>
      <c r="J17" s="962"/>
    </row>
    <row r="18" spans="1:26" ht="34.5" customHeight="1">
      <c r="B18" s="948"/>
      <c r="C18" s="74"/>
      <c r="D18" s="94" t="s">
        <v>310</v>
      </c>
      <c r="E18" s="74"/>
      <c r="F18" s="969"/>
      <c r="G18" s="970"/>
      <c r="H18" s="970"/>
      <c r="I18" s="970"/>
      <c r="J18" s="971"/>
    </row>
    <row r="19" spans="1:26" ht="15" customHeight="1">
      <c r="B19" s="909" t="s">
        <v>548</v>
      </c>
      <c r="C19" s="912" t="s">
        <v>546</v>
      </c>
      <c r="D19" s="958"/>
      <c r="E19" s="959"/>
      <c r="F19" s="912" t="s">
        <v>549</v>
      </c>
      <c r="G19" s="958"/>
      <c r="H19" s="958"/>
      <c r="I19" s="958"/>
      <c r="J19" s="960"/>
    </row>
    <row r="20" spans="1:26" ht="31.5" customHeight="1">
      <c r="B20" s="889"/>
      <c r="C20" s="75"/>
      <c r="D20" s="95" t="s">
        <v>550</v>
      </c>
      <c r="E20" s="76"/>
      <c r="F20" s="914"/>
      <c r="G20" s="914"/>
      <c r="H20" s="915"/>
      <c r="I20" s="915"/>
      <c r="J20" s="916"/>
    </row>
    <row r="21" spans="1:26" ht="31.5" customHeight="1">
      <c r="B21" s="889"/>
      <c r="C21" s="77"/>
      <c r="D21" s="96" t="s">
        <v>550</v>
      </c>
      <c r="E21" s="78"/>
      <c r="F21" s="903"/>
      <c r="G21" s="903"/>
      <c r="H21" s="904"/>
      <c r="I21" s="904"/>
      <c r="J21" s="905"/>
    </row>
    <row r="22" spans="1:26" ht="31.5" customHeight="1">
      <c r="B22" s="889"/>
      <c r="C22" s="77"/>
      <c r="D22" s="96" t="s">
        <v>550</v>
      </c>
      <c r="E22" s="78"/>
      <c r="F22" s="903"/>
      <c r="G22" s="903"/>
      <c r="H22" s="904"/>
      <c r="I22" s="904"/>
      <c r="J22" s="905"/>
    </row>
    <row r="23" spans="1:26" ht="31.5" customHeight="1">
      <c r="B23" s="889"/>
      <c r="C23" s="77"/>
      <c r="D23" s="96" t="s">
        <v>550</v>
      </c>
      <c r="E23" s="78"/>
      <c r="F23" s="903"/>
      <c r="G23" s="903"/>
      <c r="H23" s="904"/>
      <c r="I23" s="904"/>
      <c r="J23" s="905"/>
    </row>
    <row r="24" spans="1:26" ht="31.5" customHeight="1">
      <c r="B24" s="910"/>
      <c r="C24" s="79"/>
      <c r="D24" s="97" t="s">
        <v>550</v>
      </c>
      <c r="E24" s="80"/>
      <c r="F24" s="938"/>
      <c r="G24" s="938"/>
      <c r="H24" s="939"/>
      <c r="I24" s="939"/>
      <c r="J24" s="940"/>
    </row>
    <row r="25" spans="1:26" ht="15" customHeight="1">
      <c r="B25" s="888" t="s">
        <v>551</v>
      </c>
      <c r="C25" s="891" t="s">
        <v>552</v>
      </c>
      <c r="D25" s="892"/>
      <c r="E25" s="893"/>
      <c r="F25" s="894" t="s">
        <v>553</v>
      </c>
      <c r="G25" s="895"/>
      <c r="H25" s="895"/>
      <c r="I25" s="895"/>
      <c r="J25" s="896"/>
    </row>
    <row r="26" spans="1:26" ht="30" customHeight="1">
      <c r="B26" s="889"/>
      <c r="C26" s="77"/>
      <c r="D26" s="96" t="s">
        <v>550</v>
      </c>
      <c r="E26" s="74"/>
      <c r="F26" s="900"/>
      <c r="G26" s="900"/>
      <c r="H26" s="901"/>
      <c r="I26" s="901"/>
      <c r="J26" s="902"/>
    </row>
    <row r="27" spans="1:26" ht="30" customHeight="1">
      <c r="B27" s="889"/>
      <c r="C27" s="77"/>
      <c r="D27" s="96" t="s">
        <v>550</v>
      </c>
      <c r="E27" s="74"/>
      <c r="F27" s="903"/>
      <c r="G27" s="903"/>
      <c r="H27" s="904"/>
      <c r="I27" s="904"/>
      <c r="J27" s="905"/>
    </row>
    <row r="28" spans="1:26" ht="30" customHeight="1">
      <c r="B28" s="889"/>
      <c r="C28" s="77"/>
      <c r="D28" s="96" t="s">
        <v>550</v>
      </c>
      <c r="E28" s="74"/>
      <c r="F28" s="903"/>
      <c r="G28" s="903"/>
      <c r="H28" s="904"/>
      <c r="I28" s="904"/>
      <c r="J28" s="905"/>
    </row>
    <row r="29" spans="1:26" ht="30" customHeight="1" thickBot="1">
      <c r="B29" s="890"/>
      <c r="C29" s="81"/>
      <c r="D29" s="98" t="s">
        <v>550</v>
      </c>
      <c r="E29" s="82"/>
      <c r="F29" s="906"/>
      <c r="G29" s="906"/>
      <c r="H29" s="907"/>
      <c r="I29" s="907"/>
      <c r="J29" s="908"/>
    </row>
    <row r="30" spans="1:26" s="90" customFormat="1" ht="18.75" customHeight="1" thickBot="1">
      <c r="A30" s="86"/>
      <c r="B30" s="99"/>
      <c r="C30" s="86"/>
      <c r="D30" s="86"/>
      <c r="E30" s="86"/>
      <c r="F30" s="86"/>
      <c r="G30" s="87"/>
      <c r="H30" s="87"/>
      <c r="I30" s="87"/>
      <c r="J30" s="87"/>
      <c r="K30" s="87"/>
      <c r="L30" s="87"/>
      <c r="M30" s="88"/>
      <c r="N30" s="968"/>
      <c r="O30" s="968"/>
      <c r="P30" s="968"/>
      <c r="Q30" s="968"/>
      <c r="R30" s="89"/>
      <c r="V30" s="88"/>
      <c r="W30" s="88"/>
      <c r="X30" s="88"/>
      <c r="Y30" s="88"/>
      <c r="Z30" s="89"/>
    </row>
    <row r="31" spans="1:26" ht="18.75" customHeight="1">
      <c r="B31" s="972" t="s">
        <v>554</v>
      </c>
      <c r="C31" s="974"/>
      <c r="D31" s="975"/>
      <c r="E31" s="975"/>
      <c r="F31" s="975"/>
      <c r="G31" s="975"/>
      <c r="H31" s="975"/>
      <c r="I31" s="975"/>
      <c r="J31" s="976"/>
    </row>
    <row r="32" spans="1:26" ht="18.75" customHeight="1">
      <c r="B32" s="918"/>
      <c r="C32" s="923"/>
      <c r="D32" s="924"/>
      <c r="E32" s="924"/>
      <c r="F32" s="924"/>
      <c r="G32" s="924"/>
      <c r="H32" s="924"/>
      <c r="I32" s="924"/>
      <c r="J32" s="925"/>
    </row>
    <row r="33" spans="2:11" ht="18.75" customHeight="1">
      <c r="B33" s="973"/>
      <c r="C33" s="977"/>
      <c r="D33" s="978"/>
      <c r="E33" s="978"/>
      <c r="F33" s="978"/>
      <c r="G33" s="978"/>
      <c r="H33" s="978"/>
      <c r="I33" s="978"/>
      <c r="J33" s="979"/>
    </row>
    <row r="34" spans="2:11" ht="18.75" customHeight="1">
      <c r="B34" s="917" t="s">
        <v>555</v>
      </c>
      <c r="C34" s="920"/>
      <c r="D34" s="921"/>
      <c r="E34" s="921"/>
      <c r="F34" s="921"/>
      <c r="G34" s="921"/>
      <c r="H34" s="921"/>
      <c r="I34" s="921"/>
      <c r="J34" s="922"/>
    </row>
    <row r="35" spans="2:11" ht="18.75" customHeight="1">
      <c r="B35" s="918"/>
      <c r="C35" s="923"/>
      <c r="D35" s="924"/>
      <c r="E35" s="924"/>
      <c r="F35" s="924"/>
      <c r="G35" s="924"/>
      <c r="H35" s="924"/>
      <c r="I35" s="924"/>
      <c r="J35" s="925"/>
    </row>
    <row r="36" spans="2:11" ht="18.75" customHeight="1" thickBot="1">
      <c r="B36" s="919"/>
      <c r="C36" s="926"/>
      <c r="D36" s="927"/>
      <c r="E36" s="927"/>
      <c r="F36" s="927"/>
      <c r="G36" s="927"/>
      <c r="H36" s="927"/>
      <c r="I36" s="927"/>
      <c r="J36" s="928"/>
    </row>
    <row r="37" spans="2:11" ht="18.75" customHeight="1" thickBot="1">
      <c r="B37" s="100"/>
      <c r="C37" s="101"/>
      <c r="D37" s="101"/>
      <c r="E37" s="101"/>
      <c r="F37" s="101"/>
      <c r="G37" s="101"/>
      <c r="H37" s="101"/>
      <c r="I37" s="101"/>
      <c r="J37" s="101"/>
    </row>
    <row r="38" spans="2:11" ht="18.75" customHeight="1">
      <c r="B38" s="102" t="s">
        <v>556</v>
      </c>
      <c r="C38" s="103"/>
      <c r="D38" s="103"/>
      <c r="E38" s="103"/>
      <c r="F38" s="104"/>
      <c r="G38" s="104"/>
      <c r="H38" s="104"/>
      <c r="I38" s="104"/>
      <c r="J38" s="105"/>
    </row>
    <row r="39" spans="2:11" ht="18.75" customHeight="1">
      <c r="B39" s="876"/>
      <c r="C39" s="877"/>
      <c r="D39" s="877"/>
      <c r="E39" s="877"/>
      <c r="F39" s="877"/>
      <c r="G39" s="877"/>
      <c r="H39" s="877"/>
      <c r="I39" s="877"/>
      <c r="J39" s="878"/>
    </row>
    <row r="40" spans="2:11" ht="12" customHeight="1" thickBot="1">
      <c r="B40" s="217"/>
      <c r="C40" s="106"/>
      <c r="D40" s="106"/>
      <c r="E40" s="106"/>
      <c r="F40" s="106"/>
      <c r="G40" s="106"/>
      <c r="H40" s="106"/>
      <c r="I40" s="106"/>
      <c r="J40" s="107"/>
    </row>
    <row r="41" spans="2:11" ht="17.25" customHeight="1"/>
    <row r="42" spans="2:11" ht="17.25" customHeight="1">
      <c r="B42" s="202"/>
      <c r="C42" s="202"/>
      <c r="D42" s="202"/>
      <c r="E42" s="202"/>
      <c r="F42" s="202"/>
      <c r="G42" s="202"/>
      <c r="H42" s="202"/>
      <c r="I42" s="202"/>
      <c r="J42" s="202"/>
      <c r="K42" s="202"/>
    </row>
    <row r="43" spans="2:11" ht="33.75" customHeight="1">
      <c r="B43" s="108" t="s">
        <v>539</v>
      </c>
      <c r="C43" s="882">
        <f>個票ｰ2005!B152</f>
        <v>0</v>
      </c>
      <c r="D43" s="883"/>
      <c r="E43" s="883"/>
      <c r="F43" s="884"/>
      <c r="G43" s="109" t="s">
        <v>540</v>
      </c>
      <c r="H43" s="879">
        <v>2</v>
      </c>
      <c r="I43" s="880"/>
      <c r="J43" s="881"/>
    </row>
    <row r="44" spans="2:11" ht="30" customHeight="1" outlineLevel="1">
      <c r="B44" s="221" t="s">
        <v>541</v>
      </c>
      <c r="C44" s="980" t="s">
        <v>542</v>
      </c>
      <c r="D44" s="981"/>
      <c r="E44" s="981"/>
      <c r="F44" s="981"/>
      <c r="G44" s="981"/>
      <c r="H44" s="981"/>
      <c r="I44" s="981"/>
      <c r="J44" s="982"/>
    </row>
    <row r="45" spans="2:11" ht="30" customHeight="1" outlineLevel="1">
      <c r="B45" s="218" t="s">
        <v>543</v>
      </c>
      <c r="C45" s="945">
        <f>個票ｰ2005!S152</f>
        <v>0</v>
      </c>
      <c r="D45" s="946"/>
      <c r="E45" s="946"/>
      <c r="F45" s="946"/>
      <c r="G45" s="946"/>
      <c r="H45" s="946"/>
      <c r="I45" s="946"/>
      <c r="J45" s="947"/>
    </row>
    <row r="46" spans="2:11" ht="30" customHeight="1" outlineLevel="1">
      <c r="B46" s="219" t="s">
        <v>544</v>
      </c>
      <c r="C46" s="929"/>
      <c r="D46" s="929"/>
      <c r="E46" s="929"/>
      <c r="F46" s="929"/>
      <c r="G46" s="929"/>
      <c r="H46" s="930"/>
      <c r="I46" s="930"/>
      <c r="J46" s="931"/>
    </row>
    <row r="47" spans="2:11" ht="14.25" customHeight="1" outlineLevel="1">
      <c r="B47" s="948" t="s">
        <v>557</v>
      </c>
      <c r="C47" s="911" t="s">
        <v>546</v>
      </c>
      <c r="D47" s="911"/>
      <c r="E47" s="911"/>
      <c r="F47" s="911" t="s">
        <v>547</v>
      </c>
      <c r="G47" s="911"/>
      <c r="H47" s="912"/>
      <c r="I47" s="912"/>
      <c r="J47" s="913"/>
    </row>
    <row r="48" spans="2:11" ht="34.5" customHeight="1" outlineLevel="1">
      <c r="B48" s="948"/>
      <c r="C48" s="74"/>
      <c r="D48" s="201" t="s">
        <v>310</v>
      </c>
      <c r="E48" s="74"/>
      <c r="F48" s="914"/>
      <c r="G48" s="914"/>
      <c r="H48" s="915"/>
      <c r="I48" s="915"/>
      <c r="J48" s="916"/>
    </row>
    <row r="49" spans="1:26" ht="34.5" customHeight="1" outlineLevel="1">
      <c r="B49" s="948"/>
      <c r="C49" s="74"/>
      <c r="D49" s="93" t="s">
        <v>310</v>
      </c>
      <c r="E49" s="74"/>
      <c r="F49" s="903"/>
      <c r="G49" s="903"/>
      <c r="H49" s="904"/>
      <c r="I49" s="904"/>
      <c r="J49" s="905"/>
    </row>
    <row r="50" spans="1:26" ht="34.5" customHeight="1" outlineLevel="1">
      <c r="B50" s="948"/>
      <c r="C50" s="74"/>
      <c r="D50" s="93" t="s">
        <v>310</v>
      </c>
      <c r="E50" s="74"/>
      <c r="F50" s="903"/>
      <c r="G50" s="903"/>
      <c r="H50" s="904"/>
      <c r="I50" s="904"/>
      <c r="J50" s="905"/>
    </row>
    <row r="51" spans="1:26" ht="34.5" customHeight="1" outlineLevel="1">
      <c r="B51" s="948"/>
      <c r="C51" s="74"/>
      <c r="D51" s="93" t="s">
        <v>310</v>
      </c>
      <c r="E51" s="74"/>
      <c r="F51" s="903"/>
      <c r="G51" s="903"/>
      <c r="H51" s="904"/>
      <c r="I51" s="904"/>
      <c r="J51" s="905"/>
    </row>
    <row r="52" spans="1:26" ht="34.5" customHeight="1" outlineLevel="1">
      <c r="B52" s="948"/>
      <c r="C52" s="74"/>
      <c r="D52" s="94" t="s">
        <v>310</v>
      </c>
      <c r="E52" s="74"/>
      <c r="F52" s="941"/>
      <c r="G52" s="942"/>
      <c r="H52" s="943"/>
      <c r="I52" s="943"/>
      <c r="J52" s="944"/>
    </row>
    <row r="53" spans="1:26" ht="15" customHeight="1" outlineLevel="1">
      <c r="B53" s="909" t="s">
        <v>548</v>
      </c>
      <c r="C53" s="911" t="s">
        <v>546</v>
      </c>
      <c r="D53" s="911"/>
      <c r="E53" s="911"/>
      <c r="F53" s="911" t="s">
        <v>549</v>
      </c>
      <c r="G53" s="911"/>
      <c r="H53" s="912"/>
      <c r="I53" s="912"/>
      <c r="J53" s="913"/>
    </row>
    <row r="54" spans="1:26" ht="31.5" customHeight="1" outlineLevel="1">
      <c r="B54" s="889"/>
      <c r="C54" s="75"/>
      <c r="D54" s="95" t="s">
        <v>550</v>
      </c>
      <c r="E54" s="76"/>
      <c r="F54" s="914"/>
      <c r="G54" s="914"/>
      <c r="H54" s="915"/>
      <c r="I54" s="915"/>
      <c r="J54" s="916"/>
    </row>
    <row r="55" spans="1:26" ht="31.5" customHeight="1" outlineLevel="1">
      <c r="B55" s="889"/>
      <c r="C55" s="77"/>
      <c r="D55" s="96" t="s">
        <v>550</v>
      </c>
      <c r="E55" s="78"/>
      <c r="F55" s="903"/>
      <c r="G55" s="903"/>
      <c r="H55" s="904"/>
      <c r="I55" s="904"/>
      <c r="J55" s="905"/>
    </row>
    <row r="56" spans="1:26" ht="31.5" customHeight="1" outlineLevel="1">
      <c r="B56" s="889"/>
      <c r="C56" s="77"/>
      <c r="D56" s="96" t="s">
        <v>550</v>
      </c>
      <c r="E56" s="78"/>
      <c r="F56" s="903"/>
      <c r="G56" s="903"/>
      <c r="H56" s="904"/>
      <c r="I56" s="904"/>
      <c r="J56" s="905"/>
    </row>
    <row r="57" spans="1:26" ht="31.5" customHeight="1" outlineLevel="1">
      <c r="B57" s="889"/>
      <c r="C57" s="77"/>
      <c r="D57" s="96" t="s">
        <v>550</v>
      </c>
      <c r="E57" s="78"/>
      <c r="F57" s="903"/>
      <c r="G57" s="903"/>
      <c r="H57" s="904"/>
      <c r="I57" s="904"/>
      <c r="J57" s="905"/>
    </row>
    <row r="58" spans="1:26" ht="31.5" customHeight="1" outlineLevel="1">
      <c r="B58" s="910"/>
      <c r="C58" s="79"/>
      <c r="D58" s="97" t="s">
        <v>550</v>
      </c>
      <c r="E58" s="80"/>
      <c r="F58" s="938"/>
      <c r="G58" s="938"/>
      <c r="H58" s="939"/>
      <c r="I58" s="939"/>
      <c r="J58" s="940"/>
    </row>
    <row r="59" spans="1:26" ht="15" customHeight="1" outlineLevel="1">
      <c r="B59" s="888" t="s">
        <v>551</v>
      </c>
      <c r="C59" s="891" t="s">
        <v>552</v>
      </c>
      <c r="D59" s="892"/>
      <c r="E59" s="893"/>
      <c r="F59" s="894" t="s">
        <v>553</v>
      </c>
      <c r="G59" s="895"/>
      <c r="H59" s="895"/>
      <c r="I59" s="895"/>
      <c r="J59" s="896"/>
    </row>
    <row r="60" spans="1:26" ht="30" customHeight="1" outlineLevel="1">
      <c r="B60" s="889"/>
      <c r="C60" s="77"/>
      <c r="D60" s="96" t="s">
        <v>550</v>
      </c>
      <c r="E60" s="74"/>
      <c r="F60" s="900"/>
      <c r="G60" s="900"/>
      <c r="H60" s="901"/>
      <c r="I60" s="901"/>
      <c r="J60" s="902"/>
    </row>
    <row r="61" spans="1:26" ht="30" customHeight="1" outlineLevel="1">
      <c r="B61" s="889"/>
      <c r="C61" s="77"/>
      <c r="D61" s="96" t="s">
        <v>550</v>
      </c>
      <c r="E61" s="74"/>
      <c r="F61" s="903"/>
      <c r="G61" s="903"/>
      <c r="H61" s="904"/>
      <c r="I61" s="904"/>
      <c r="J61" s="905"/>
    </row>
    <row r="62" spans="1:26" ht="30" customHeight="1" outlineLevel="1">
      <c r="B62" s="889"/>
      <c r="C62" s="77"/>
      <c r="D62" s="96" t="s">
        <v>550</v>
      </c>
      <c r="E62" s="74"/>
      <c r="F62" s="903"/>
      <c r="G62" s="903"/>
      <c r="H62" s="904"/>
      <c r="I62" s="904"/>
      <c r="J62" s="905"/>
    </row>
    <row r="63" spans="1:26" ht="30" customHeight="1" outlineLevel="1" thickBot="1">
      <c r="B63" s="890"/>
      <c r="C63" s="81"/>
      <c r="D63" s="98" t="s">
        <v>550</v>
      </c>
      <c r="E63" s="82"/>
      <c r="F63" s="906"/>
      <c r="G63" s="906"/>
      <c r="H63" s="907"/>
      <c r="I63" s="907"/>
      <c r="J63" s="908"/>
    </row>
    <row r="64" spans="1:26" s="90" customFormat="1" ht="18.75" customHeight="1" outlineLevel="1" thickBot="1">
      <c r="A64" s="86"/>
      <c r="B64" s="99"/>
      <c r="C64" s="86"/>
      <c r="D64" s="86"/>
      <c r="E64" s="86"/>
      <c r="F64" s="86"/>
      <c r="G64" s="87"/>
      <c r="H64" s="87"/>
      <c r="I64" s="87"/>
      <c r="J64" s="87"/>
      <c r="K64" s="87"/>
      <c r="L64" s="87"/>
      <c r="M64" s="88"/>
      <c r="N64" s="968"/>
      <c r="O64" s="968"/>
      <c r="P64" s="968"/>
      <c r="Q64" s="968"/>
      <c r="R64" s="89"/>
      <c r="V64" s="88"/>
      <c r="W64" s="88"/>
      <c r="X64" s="88"/>
      <c r="Y64" s="88"/>
      <c r="Z64" s="89"/>
    </row>
    <row r="65" spans="1:18" ht="18.75" customHeight="1" outlineLevel="1">
      <c r="B65" s="972" t="s">
        <v>554</v>
      </c>
      <c r="C65" s="974"/>
      <c r="D65" s="975"/>
      <c r="E65" s="975"/>
      <c r="F65" s="975"/>
      <c r="G65" s="975"/>
      <c r="H65" s="975"/>
      <c r="I65" s="975"/>
      <c r="J65" s="976"/>
    </row>
    <row r="66" spans="1:18" ht="18.75" customHeight="1" outlineLevel="1">
      <c r="B66" s="918"/>
      <c r="C66" s="923"/>
      <c r="D66" s="924"/>
      <c r="E66" s="924"/>
      <c r="F66" s="924"/>
      <c r="G66" s="924"/>
      <c r="H66" s="924"/>
      <c r="I66" s="924"/>
      <c r="J66" s="925"/>
    </row>
    <row r="67" spans="1:18" ht="18.75" customHeight="1" outlineLevel="1">
      <c r="B67" s="973"/>
      <c r="C67" s="977"/>
      <c r="D67" s="978"/>
      <c r="E67" s="978"/>
      <c r="F67" s="978"/>
      <c r="G67" s="978"/>
      <c r="H67" s="978"/>
      <c r="I67" s="978"/>
      <c r="J67" s="979"/>
    </row>
    <row r="68" spans="1:18" ht="18.75" customHeight="1" outlineLevel="1">
      <c r="B68" s="917" t="s">
        <v>555</v>
      </c>
      <c r="C68" s="920"/>
      <c r="D68" s="921"/>
      <c r="E68" s="921"/>
      <c r="F68" s="921"/>
      <c r="G68" s="921"/>
      <c r="H68" s="921"/>
      <c r="I68" s="921"/>
      <c r="J68" s="922"/>
    </row>
    <row r="69" spans="1:18" ht="18.75" customHeight="1" outlineLevel="1">
      <c r="B69" s="918"/>
      <c r="C69" s="923"/>
      <c r="D69" s="924"/>
      <c r="E69" s="924"/>
      <c r="F69" s="924"/>
      <c r="G69" s="924"/>
      <c r="H69" s="924"/>
      <c r="I69" s="924"/>
      <c r="J69" s="925"/>
    </row>
    <row r="70" spans="1:18" ht="18.75" customHeight="1" outlineLevel="1" thickBot="1">
      <c r="B70" s="919"/>
      <c r="C70" s="926"/>
      <c r="D70" s="927"/>
      <c r="E70" s="927"/>
      <c r="F70" s="927"/>
      <c r="G70" s="927"/>
      <c r="H70" s="927"/>
      <c r="I70" s="927"/>
      <c r="J70" s="928"/>
    </row>
    <row r="71" spans="1:18" ht="18.75" customHeight="1" outlineLevel="1" thickBot="1">
      <c r="B71" s="100"/>
      <c r="C71" s="101"/>
      <c r="D71" s="101"/>
      <c r="E71" s="101"/>
      <c r="F71" s="101"/>
      <c r="G71" s="101"/>
      <c r="H71" s="101"/>
      <c r="I71" s="101"/>
      <c r="J71" s="101"/>
    </row>
    <row r="72" spans="1:18" ht="18.75" customHeight="1" outlineLevel="1">
      <c r="B72" s="102" t="s">
        <v>556</v>
      </c>
      <c r="C72" s="103"/>
      <c r="D72" s="103"/>
      <c r="E72" s="103"/>
      <c r="F72" s="104"/>
      <c r="G72" s="104"/>
      <c r="H72" s="104"/>
      <c r="I72" s="104"/>
      <c r="J72" s="105"/>
    </row>
    <row r="73" spans="1:18" ht="18.75" customHeight="1" outlineLevel="1">
      <c r="B73" s="876"/>
      <c r="C73" s="877"/>
      <c r="D73" s="877"/>
      <c r="E73" s="877"/>
      <c r="F73" s="877"/>
      <c r="G73" s="877"/>
      <c r="H73" s="877"/>
      <c r="I73" s="877"/>
      <c r="J73" s="878"/>
    </row>
    <row r="74" spans="1:18" ht="12" customHeight="1" outlineLevel="1" thickBot="1">
      <c r="B74" s="217"/>
      <c r="C74" s="106"/>
      <c r="D74" s="106"/>
      <c r="E74" s="106"/>
      <c r="F74" s="106"/>
      <c r="G74" s="106"/>
      <c r="H74" s="106"/>
      <c r="I74" s="106"/>
      <c r="J74" s="107"/>
    </row>
    <row r="75" spans="1:18" ht="17.25" customHeight="1"/>
    <row r="76" spans="1:18" ht="17.25" customHeight="1"/>
    <row r="77" spans="1:18" ht="15" customHeight="1">
      <c r="B77" s="85" t="s">
        <v>558</v>
      </c>
    </row>
    <row r="78" spans="1:18" ht="6.6" customHeight="1"/>
    <row r="79" spans="1:18">
      <c r="B79" s="88" t="s">
        <v>559</v>
      </c>
      <c r="C79" s="110"/>
    </row>
    <row r="80" spans="1:18" s="2" customFormat="1" ht="14.25" customHeight="1" thickBot="1">
      <c r="A80" s="111" t="s">
        <v>560</v>
      </c>
      <c r="B80" s="983"/>
      <c r="C80" s="983"/>
      <c r="D80" s="983"/>
      <c r="E80" s="983"/>
      <c r="F80" s="983"/>
      <c r="G80" s="983"/>
      <c r="H80" s="983"/>
      <c r="I80" s="983"/>
      <c r="J80" s="983"/>
      <c r="K80" s="983"/>
      <c r="L80" s="983"/>
      <c r="M80" s="983"/>
      <c r="N80" s="983"/>
      <c r="O80" s="983"/>
      <c r="P80" s="983"/>
      <c r="Q80" s="983"/>
      <c r="R80" s="983"/>
    </row>
    <row r="81" spans="2:10" ht="33.75" customHeight="1">
      <c r="B81" s="91" t="s">
        <v>539</v>
      </c>
      <c r="C81" s="955">
        <f>個票ｰ2005!B155</f>
        <v>0</v>
      </c>
      <c r="D81" s="956"/>
      <c r="E81" s="956"/>
      <c r="F81" s="957"/>
      <c r="G81" s="92" t="s">
        <v>540</v>
      </c>
      <c r="H81" s="963">
        <v>11</v>
      </c>
      <c r="I81" s="964"/>
      <c r="J81" s="965"/>
    </row>
    <row r="82" spans="2:10" ht="30" customHeight="1" outlineLevel="1">
      <c r="B82" s="221" t="s">
        <v>541</v>
      </c>
      <c r="C82" s="885">
        <f>個票ｰ2005!U155</f>
        <v>0</v>
      </c>
      <c r="D82" s="886"/>
      <c r="E82" s="886"/>
      <c r="F82" s="886"/>
      <c r="G82" s="886"/>
      <c r="H82" s="886"/>
      <c r="I82" s="886"/>
      <c r="J82" s="887"/>
    </row>
    <row r="83" spans="2:10" ht="30" customHeight="1" outlineLevel="1">
      <c r="B83" s="218" t="s">
        <v>543</v>
      </c>
      <c r="C83" s="945">
        <f>個票ｰ2005!S155</f>
        <v>0</v>
      </c>
      <c r="D83" s="946"/>
      <c r="E83" s="946"/>
      <c r="F83" s="946"/>
      <c r="G83" s="946"/>
      <c r="H83" s="946"/>
      <c r="I83" s="946"/>
      <c r="J83" s="947"/>
    </row>
    <row r="84" spans="2:10" ht="30" customHeight="1" outlineLevel="1">
      <c r="B84" s="219" t="s">
        <v>544</v>
      </c>
      <c r="C84" s="929"/>
      <c r="D84" s="929"/>
      <c r="E84" s="929"/>
      <c r="F84" s="929"/>
      <c r="G84" s="929"/>
      <c r="H84" s="930"/>
      <c r="I84" s="930"/>
      <c r="J84" s="931"/>
    </row>
    <row r="85" spans="2:10" ht="14.25" customHeight="1" outlineLevel="1">
      <c r="B85" s="948" t="s">
        <v>557</v>
      </c>
      <c r="C85" s="911" t="s">
        <v>546</v>
      </c>
      <c r="D85" s="911"/>
      <c r="E85" s="911"/>
      <c r="F85" s="911" t="s">
        <v>547</v>
      </c>
      <c r="G85" s="911"/>
      <c r="H85" s="912"/>
      <c r="I85" s="912"/>
      <c r="J85" s="913"/>
    </row>
    <row r="86" spans="2:10" ht="34.5" customHeight="1" outlineLevel="1">
      <c r="B86" s="948"/>
      <c r="C86" s="74"/>
      <c r="D86" s="201" t="s">
        <v>310</v>
      </c>
      <c r="E86" s="74"/>
      <c r="F86" s="914"/>
      <c r="G86" s="914"/>
      <c r="H86" s="915"/>
      <c r="I86" s="915"/>
      <c r="J86" s="916"/>
    </row>
    <row r="87" spans="2:10" ht="34.5" customHeight="1" outlineLevel="1">
      <c r="B87" s="948"/>
      <c r="C87" s="74"/>
      <c r="D87" s="93" t="s">
        <v>310</v>
      </c>
      <c r="E87" s="74"/>
      <c r="F87" s="903"/>
      <c r="G87" s="903"/>
      <c r="H87" s="904"/>
      <c r="I87" s="904"/>
      <c r="J87" s="905"/>
    </row>
    <row r="88" spans="2:10" ht="34.5" customHeight="1" outlineLevel="1">
      <c r="B88" s="948"/>
      <c r="C88" s="74"/>
      <c r="D88" s="93" t="s">
        <v>310</v>
      </c>
      <c r="E88" s="74"/>
      <c r="F88" s="903"/>
      <c r="G88" s="903"/>
      <c r="H88" s="904"/>
      <c r="I88" s="904"/>
      <c r="J88" s="905"/>
    </row>
    <row r="89" spans="2:10" ht="34.5" customHeight="1" outlineLevel="1">
      <c r="B89" s="948"/>
      <c r="C89" s="74"/>
      <c r="D89" s="93" t="s">
        <v>310</v>
      </c>
      <c r="E89" s="74"/>
      <c r="F89" s="903"/>
      <c r="G89" s="903"/>
      <c r="H89" s="904"/>
      <c r="I89" s="904"/>
      <c r="J89" s="905"/>
    </row>
    <row r="90" spans="2:10" ht="34.5" customHeight="1" outlineLevel="1">
      <c r="B90" s="948"/>
      <c r="C90" s="74"/>
      <c r="D90" s="94" t="s">
        <v>310</v>
      </c>
      <c r="E90" s="74"/>
      <c r="F90" s="941"/>
      <c r="G90" s="942"/>
      <c r="H90" s="943"/>
      <c r="I90" s="943"/>
      <c r="J90" s="944"/>
    </row>
    <row r="91" spans="2:10" ht="15" customHeight="1" outlineLevel="1">
      <c r="B91" s="909" t="s">
        <v>548</v>
      </c>
      <c r="C91" s="911" t="s">
        <v>546</v>
      </c>
      <c r="D91" s="911"/>
      <c r="E91" s="911"/>
      <c r="F91" s="911" t="s">
        <v>549</v>
      </c>
      <c r="G91" s="911"/>
      <c r="H91" s="912"/>
      <c r="I91" s="912"/>
      <c r="J91" s="913"/>
    </row>
    <row r="92" spans="2:10" ht="31.5" customHeight="1" outlineLevel="1">
      <c r="B92" s="889"/>
      <c r="C92" s="75"/>
      <c r="D92" s="95" t="s">
        <v>550</v>
      </c>
      <c r="E92" s="76"/>
      <c r="F92" s="914"/>
      <c r="G92" s="914"/>
      <c r="H92" s="915"/>
      <c r="I92" s="915"/>
      <c r="J92" s="916"/>
    </row>
    <row r="93" spans="2:10" ht="31.5" customHeight="1" outlineLevel="1">
      <c r="B93" s="889"/>
      <c r="C93" s="77"/>
      <c r="D93" s="96" t="s">
        <v>550</v>
      </c>
      <c r="E93" s="78"/>
      <c r="F93" s="903"/>
      <c r="G93" s="903"/>
      <c r="H93" s="904"/>
      <c r="I93" s="904"/>
      <c r="J93" s="905"/>
    </row>
    <row r="94" spans="2:10" ht="31.5" customHeight="1" outlineLevel="1">
      <c r="B94" s="889"/>
      <c r="C94" s="77"/>
      <c r="D94" s="96" t="s">
        <v>550</v>
      </c>
      <c r="E94" s="78"/>
      <c r="F94" s="903"/>
      <c r="G94" s="903"/>
      <c r="H94" s="904"/>
      <c r="I94" s="904"/>
      <c r="J94" s="905"/>
    </row>
    <row r="95" spans="2:10" ht="31.5" customHeight="1" outlineLevel="1">
      <c r="B95" s="889"/>
      <c r="C95" s="77"/>
      <c r="D95" s="96" t="s">
        <v>550</v>
      </c>
      <c r="E95" s="78"/>
      <c r="F95" s="903"/>
      <c r="G95" s="903"/>
      <c r="H95" s="904"/>
      <c r="I95" s="904"/>
      <c r="J95" s="905"/>
    </row>
    <row r="96" spans="2:10" ht="31.5" customHeight="1" outlineLevel="1">
      <c r="B96" s="910"/>
      <c r="C96" s="79"/>
      <c r="D96" s="97" t="s">
        <v>550</v>
      </c>
      <c r="E96" s="80"/>
      <c r="F96" s="938"/>
      <c r="G96" s="938"/>
      <c r="H96" s="939"/>
      <c r="I96" s="939"/>
      <c r="J96" s="940"/>
    </row>
    <row r="97" spans="1:26" ht="15" customHeight="1" outlineLevel="1">
      <c r="B97" s="888" t="s">
        <v>551</v>
      </c>
      <c r="C97" s="891" t="s">
        <v>552</v>
      </c>
      <c r="D97" s="892"/>
      <c r="E97" s="893"/>
      <c r="F97" s="894" t="s">
        <v>553</v>
      </c>
      <c r="G97" s="895"/>
      <c r="H97" s="895"/>
      <c r="I97" s="895"/>
      <c r="J97" s="896"/>
    </row>
    <row r="98" spans="1:26" ht="30" customHeight="1" outlineLevel="1">
      <c r="B98" s="889"/>
      <c r="C98" s="77"/>
      <c r="D98" s="96" t="s">
        <v>550</v>
      </c>
      <c r="E98" s="74"/>
      <c r="F98" s="900"/>
      <c r="G98" s="900"/>
      <c r="H98" s="901"/>
      <c r="I98" s="901"/>
      <c r="J98" s="902"/>
    </row>
    <row r="99" spans="1:26" ht="30" customHeight="1" outlineLevel="1">
      <c r="B99" s="889"/>
      <c r="C99" s="77"/>
      <c r="D99" s="96" t="s">
        <v>550</v>
      </c>
      <c r="E99" s="74"/>
      <c r="F99" s="903"/>
      <c r="G99" s="903"/>
      <c r="H99" s="904"/>
      <c r="I99" s="904"/>
      <c r="J99" s="905"/>
    </row>
    <row r="100" spans="1:26" ht="30" customHeight="1" outlineLevel="1">
      <c r="B100" s="889"/>
      <c r="C100" s="77"/>
      <c r="D100" s="96" t="s">
        <v>550</v>
      </c>
      <c r="E100" s="74"/>
      <c r="F100" s="903"/>
      <c r="G100" s="903"/>
      <c r="H100" s="904"/>
      <c r="I100" s="904"/>
      <c r="J100" s="905"/>
    </row>
    <row r="101" spans="1:26" ht="30" customHeight="1" outlineLevel="1" thickBot="1">
      <c r="B101" s="890"/>
      <c r="C101" s="81"/>
      <c r="D101" s="98" t="s">
        <v>550</v>
      </c>
      <c r="E101" s="82"/>
      <c r="F101" s="906"/>
      <c r="G101" s="906"/>
      <c r="H101" s="907"/>
      <c r="I101" s="907"/>
      <c r="J101" s="908"/>
    </row>
    <row r="102" spans="1:26" s="90" customFormat="1" ht="18.75" customHeight="1" outlineLevel="1" thickBot="1">
      <c r="A102" s="86"/>
      <c r="B102" s="99"/>
      <c r="C102" s="86"/>
      <c r="D102" s="86"/>
      <c r="E102" s="86"/>
      <c r="F102" s="86"/>
      <c r="G102" s="87"/>
      <c r="H102" s="87"/>
      <c r="I102" s="87"/>
      <c r="J102" s="87"/>
      <c r="K102" s="87"/>
      <c r="L102" s="87"/>
      <c r="M102" s="88"/>
      <c r="N102" s="968"/>
      <c r="O102" s="968"/>
      <c r="P102" s="968"/>
      <c r="Q102" s="968"/>
      <c r="R102" s="89"/>
      <c r="V102" s="88"/>
      <c r="W102" s="88"/>
      <c r="X102" s="88"/>
      <c r="Y102" s="88"/>
      <c r="Z102" s="89"/>
    </row>
    <row r="103" spans="1:26" ht="18.75" customHeight="1" outlineLevel="1">
      <c r="B103" s="972" t="s">
        <v>554</v>
      </c>
      <c r="C103" s="974"/>
      <c r="D103" s="975"/>
      <c r="E103" s="975"/>
      <c r="F103" s="975"/>
      <c r="G103" s="975"/>
      <c r="H103" s="975"/>
      <c r="I103" s="975"/>
      <c r="J103" s="976"/>
    </row>
    <row r="104" spans="1:26" ht="18.75" customHeight="1" outlineLevel="1">
      <c r="B104" s="918"/>
      <c r="C104" s="923"/>
      <c r="D104" s="924"/>
      <c r="E104" s="924"/>
      <c r="F104" s="924"/>
      <c r="G104" s="924"/>
      <c r="H104" s="924"/>
      <c r="I104" s="924"/>
      <c r="J104" s="925"/>
    </row>
    <row r="105" spans="1:26" ht="18.75" customHeight="1" outlineLevel="1">
      <c r="B105" s="973"/>
      <c r="C105" s="977"/>
      <c r="D105" s="978"/>
      <c r="E105" s="978"/>
      <c r="F105" s="978"/>
      <c r="G105" s="978"/>
      <c r="H105" s="978"/>
      <c r="I105" s="978"/>
      <c r="J105" s="979"/>
    </row>
    <row r="106" spans="1:26" ht="18.75" customHeight="1" outlineLevel="1">
      <c r="B106" s="917" t="s">
        <v>555</v>
      </c>
      <c r="C106" s="920"/>
      <c r="D106" s="921"/>
      <c r="E106" s="921"/>
      <c r="F106" s="921"/>
      <c r="G106" s="921"/>
      <c r="H106" s="921"/>
      <c r="I106" s="921"/>
      <c r="J106" s="922"/>
    </row>
    <row r="107" spans="1:26" ht="18.75" customHeight="1" outlineLevel="1">
      <c r="B107" s="918"/>
      <c r="C107" s="923"/>
      <c r="D107" s="924"/>
      <c r="E107" s="924"/>
      <c r="F107" s="924"/>
      <c r="G107" s="924"/>
      <c r="H107" s="924"/>
      <c r="I107" s="924"/>
      <c r="J107" s="925"/>
    </row>
    <row r="108" spans="1:26" ht="18.75" customHeight="1" outlineLevel="1" thickBot="1">
      <c r="B108" s="919"/>
      <c r="C108" s="926"/>
      <c r="D108" s="927"/>
      <c r="E108" s="927"/>
      <c r="F108" s="927"/>
      <c r="G108" s="927"/>
      <c r="H108" s="927"/>
      <c r="I108" s="927"/>
      <c r="J108" s="928"/>
    </row>
    <row r="109" spans="1:26" ht="18.75" customHeight="1" outlineLevel="1" thickBot="1">
      <c r="B109" s="100"/>
      <c r="C109" s="101"/>
      <c r="D109" s="101"/>
      <c r="E109" s="101"/>
      <c r="F109" s="101"/>
      <c r="G109" s="101"/>
      <c r="H109" s="101"/>
      <c r="I109" s="101"/>
      <c r="J109" s="101"/>
    </row>
    <row r="110" spans="1:26" ht="18.75" customHeight="1" outlineLevel="1">
      <c r="B110" s="102" t="s">
        <v>556</v>
      </c>
      <c r="C110" s="103"/>
      <c r="D110" s="103"/>
      <c r="E110" s="103"/>
      <c r="F110" s="104"/>
      <c r="G110" s="104"/>
      <c r="H110" s="104"/>
      <c r="I110" s="104"/>
      <c r="J110" s="105"/>
    </row>
    <row r="111" spans="1:26" ht="18.75" customHeight="1" outlineLevel="1">
      <c r="B111" s="876"/>
      <c r="C111" s="877"/>
      <c r="D111" s="877"/>
      <c r="E111" s="877"/>
      <c r="F111" s="877"/>
      <c r="G111" s="877"/>
      <c r="H111" s="877"/>
      <c r="I111" s="877"/>
      <c r="J111" s="878"/>
    </row>
    <row r="112" spans="1:26" ht="12" customHeight="1" outlineLevel="1" thickBot="1">
      <c r="B112" s="217"/>
      <c r="C112" s="106"/>
      <c r="D112" s="106"/>
      <c r="E112" s="106"/>
      <c r="F112" s="106"/>
      <c r="G112" s="106"/>
      <c r="H112" s="106"/>
      <c r="I112" s="106"/>
      <c r="J112" s="107"/>
    </row>
    <row r="115" spans="2:11" ht="17.25" customHeight="1">
      <c r="B115" s="202"/>
      <c r="C115" s="202"/>
      <c r="D115" s="202"/>
      <c r="E115" s="202"/>
      <c r="F115" s="202"/>
      <c r="G115" s="202"/>
      <c r="H115" s="202"/>
      <c r="I115" s="202"/>
      <c r="J115" s="202"/>
      <c r="K115" s="202"/>
    </row>
    <row r="116" spans="2:11" ht="33.75" customHeight="1">
      <c r="B116" s="108" t="s">
        <v>539</v>
      </c>
      <c r="C116" s="882">
        <f>個票ｰ2005!B156</f>
        <v>0</v>
      </c>
      <c r="D116" s="883"/>
      <c r="E116" s="883"/>
      <c r="F116" s="884"/>
      <c r="G116" s="109" t="s">
        <v>540</v>
      </c>
      <c r="H116" s="879">
        <v>12</v>
      </c>
      <c r="I116" s="880"/>
      <c r="J116" s="881"/>
    </row>
    <row r="117" spans="2:11" ht="30" customHeight="1" outlineLevel="1">
      <c r="B117" s="221" t="s">
        <v>541</v>
      </c>
      <c r="C117" s="885">
        <f>個票ｰ2005!U156</f>
        <v>0</v>
      </c>
      <c r="D117" s="886"/>
      <c r="E117" s="886"/>
      <c r="F117" s="886"/>
      <c r="G117" s="886"/>
      <c r="H117" s="886"/>
      <c r="I117" s="886"/>
      <c r="J117" s="887"/>
    </row>
    <row r="118" spans="2:11" ht="30" customHeight="1" outlineLevel="1">
      <c r="B118" s="218" t="s">
        <v>543</v>
      </c>
      <c r="C118" s="945">
        <f>個票ｰ2005!S156</f>
        <v>0</v>
      </c>
      <c r="D118" s="946"/>
      <c r="E118" s="946"/>
      <c r="F118" s="946"/>
      <c r="G118" s="946"/>
      <c r="H118" s="946"/>
      <c r="I118" s="946"/>
      <c r="J118" s="947"/>
    </row>
    <row r="119" spans="2:11" ht="30" customHeight="1" outlineLevel="1">
      <c r="B119" s="219" t="s">
        <v>544</v>
      </c>
      <c r="C119" s="929"/>
      <c r="D119" s="929"/>
      <c r="E119" s="929"/>
      <c r="F119" s="929"/>
      <c r="G119" s="929"/>
      <c r="H119" s="930"/>
      <c r="I119" s="930"/>
      <c r="J119" s="931"/>
    </row>
    <row r="120" spans="2:11" ht="14.25" customHeight="1" outlineLevel="1">
      <c r="B120" s="948" t="s">
        <v>557</v>
      </c>
      <c r="C120" s="911" t="s">
        <v>546</v>
      </c>
      <c r="D120" s="911"/>
      <c r="E120" s="911"/>
      <c r="F120" s="911" t="s">
        <v>547</v>
      </c>
      <c r="G120" s="911"/>
      <c r="H120" s="912"/>
      <c r="I120" s="912"/>
      <c r="J120" s="913"/>
    </row>
    <row r="121" spans="2:11" ht="34.5" customHeight="1" outlineLevel="1">
      <c r="B121" s="948"/>
      <c r="C121" s="74"/>
      <c r="D121" s="201" t="s">
        <v>310</v>
      </c>
      <c r="E121" s="74"/>
      <c r="F121" s="914"/>
      <c r="G121" s="914"/>
      <c r="H121" s="915"/>
      <c r="I121" s="915"/>
      <c r="J121" s="916"/>
    </row>
    <row r="122" spans="2:11" ht="34.5" customHeight="1" outlineLevel="1">
      <c r="B122" s="948"/>
      <c r="C122" s="74"/>
      <c r="D122" s="93" t="s">
        <v>310</v>
      </c>
      <c r="E122" s="74"/>
      <c r="F122" s="903"/>
      <c r="G122" s="903"/>
      <c r="H122" s="904"/>
      <c r="I122" s="904"/>
      <c r="J122" s="905"/>
    </row>
    <row r="123" spans="2:11" ht="34.5" customHeight="1" outlineLevel="1">
      <c r="B123" s="948"/>
      <c r="C123" s="74"/>
      <c r="D123" s="93" t="s">
        <v>310</v>
      </c>
      <c r="E123" s="74"/>
      <c r="F123" s="903"/>
      <c r="G123" s="903"/>
      <c r="H123" s="904"/>
      <c r="I123" s="904"/>
      <c r="J123" s="905"/>
    </row>
    <row r="124" spans="2:11" ht="34.5" customHeight="1" outlineLevel="1">
      <c r="B124" s="948"/>
      <c r="C124" s="74"/>
      <c r="D124" s="93" t="s">
        <v>310</v>
      </c>
      <c r="E124" s="74"/>
      <c r="F124" s="903"/>
      <c r="G124" s="903"/>
      <c r="H124" s="904"/>
      <c r="I124" s="904"/>
      <c r="J124" s="905"/>
    </row>
    <row r="125" spans="2:11" ht="34.5" customHeight="1" outlineLevel="1">
      <c r="B125" s="948"/>
      <c r="C125" s="74"/>
      <c r="D125" s="94" t="s">
        <v>310</v>
      </c>
      <c r="E125" s="74"/>
      <c r="F125" s="941"/>
      <c r="G125" s="942"/>
      <c r="H125" s="943"/>
      <c r="I125" s="943"/>
      <c r="J125" s="944"/>
    </row>
    <row r="126" spans="2:11" ht="15" customHeight="1" outlineLevel="1">
      <c r="B126" s="909" t="s">
        <v>548</v>
      </c>
      <c r="C126" s="984" t="s">
        <v>546</v>
      </c>
      <c r="D126" s="984"/>
      <c r="E126" s="984"/>
      <c r="F126" s="984" t="s">
        <v>549</v>
      </c>
      <c r="G126" s="984"/>
      <c r="H126" s="985"/>
      <c r="I126" s="985"/>
      <c r="J126" s="986"/>
    </row>
    <row r="127" spans="2:11" ht="31.5" customHeight="1" outlineLevel="1">
      <c r="B127" s="889"/>
      <c r="C127" s="75"/>
      <c r="D127" s="95" t="s">
        <v>550</v>
      </c>
      <c r="E127" s="76"/>
      <c r="F127" s="914"/>
      <c r="G127" s="914"/>
      <c r="H127" s="915"/>
      <c r="I127" s="915"/>
      <c r="J127" s="916"/>
    </row>
    <row r="128" spans="2:11" ht="31.5" customHeight="1" outlineLevel="1">
      <c r="B128" s="889"/>
      <c r="C128" s="77"/>
      <c r="D128" s="96" t="s">
        <v>550</v>
      </c>
      <c r="E128" s="78"/>
      <c r="F128" s="903"/>
      <c r="G128" s="903"/>
      <c r="H128" s="904"/>
      <c r="I128" s="904"/>
      <c r="J128" s="905"/>
    </row>
    <row r="129" spans="1:26" ht="31.5" customHeight="1" outlineLevel="1">
      <c r="B129" s="889"/>
      <c r="C129" s="77"/>
      <c r="D129" s="96" t="s">
        <v>550</v>
      </c>
      <c r="E129" s="78"/>
      <c r="F129" s="903"/>
      <c r="G129" s="903"/>
      <c r="H129" s="904"/>
      <c r="I129" s="904"/>
      <c r="J129" s="905"/>
    </row>
    <row r="130" spans="1:26" ht="31.5" customHeight="1" outlineLevel="1">
      <c r="B130" s="889"/>
      <c r="C130" s="77"/>
      <c r="D130" s="96" t="s">
        <v>550</v>
      </c>
      <c r="E130" s="78"/>
      <c r="F130" s="903"/>
      <c r="G130" s="903"/>
      <c r="H130" s="904"/>
      <c r="I130" s="904"/>
      <c r="J130" s="905"/>
    </row>
    <row r="131" spans="1:26" ht="31.5" customHeight="1" outlineLevel="1">
      <c r="B131" s="910"/>
      <c r="C131" s="79"/>
      <c r="D131" s="97" t="s">
        <v>550</v>
      </c>
      <c r="E131" s="80"/>
      <c r="F131" s="938"/>
      <c r="G131" s="938"/>
      <c r="H131" s="939"/>
      <c r="I131" s="939"/>
      <c r="J131" s="940"/>
    </row>
    <row r="132" spans="1:26" ht="15" customHeight="1" outlineLevel="1">
      <c r="B132" s="888" t="s">
        <v>551</v>
      </c>
      <c r="C132" s="891" t="s">
        <v>552</v>
      </c>
      <c r="D132" s="892"/>
      <c r="E132" s="893"/>
      <c r="F132" s="894" t="s">
        <v>553</v>
      </c>
      <c r="G132" s="895"/>
      <c r="H132" s="895"/>
      <c r="I132" s="895"/>
      <c r="J132" s="896"/>
    </row>
    <row r="133" spans="1:26" ht="30" customHeight="1" outlineLevel="1">
      <c r="B133" s="889"/>
      <c r="C133" s="77"/>
      <c r="D133" s="96" t="s">
        <v>550</v>
      </c>
      <c r="E133" s="74"/>
      <c r="F133" s="900"/>
      <c r="G133" s="900"/>
      <c r="H133" s="901"/>
      <c r="I133" s="901"/>
      <c r="J133" s="902"/>
    </row>
    <row r="134" spans="1:26" ht="30" customHeight="1" outlineLevel="1">
      <c r="B134" s="889"/>
      <c r="C134" s="77"/>
      <c r="D134" s="96" t="s">
        <v>550</v>
      </c>
      <c r="E134" s="74"/>
      <c r="F134" s="903"/>
      <c r="G134" s="903"/>
      <c r="H134" s="904"/>
      <c r="I134" s="904"/>
      <c r="J134" s="905"/>
    </row>
    <row r="135" spans="1:26" ht="30" customHeight="1" outlineLevel="1">
      <c r="B135" s="889"/>
      <c r="C135" s="77"/>
      <c r="D135" s="96" t="s">
        <v>550</v>
      </c>
      <c r="E135" s="74"/>
      <c r="F135" s="903"/>
      <c r="G135" s="903"/>
      <c r="H135" s="904"/>
      <c r="I135" s="904"/>
      <c r="J135" s="905"/>
    </row>
    <row r="136" spans="1:26" ht="30" customHeight="1" outlineLevel="1" thickBot="1">
      <c r="B136" s="890"/>
      <c r="C136" s="81"/>
      <c r="D136" s="98" t="s">
        <v>550</v>
      </c>
      <c r="E136" s="82"/>
      <c r="F136" s="906"/>
      <c r="G136" s="906"/>
      <c r="H136" s="907"/>
      <c r="I136" s="907"/>
      <c r="J136" s="908"/>
    </row>
    <row r="137" spans="1:26" s="90" customFormat="1" ht="18.75" customHeight="1" outlineLevel="1" thickBot="1">
      <c r="A137" s="86"/>
      <c r="B137" s="99"/>
      <c r="C137" s="86"/>
      <c r="D137" s="86"/>
      <c r="E137" s="86"/>
      <c r="F137" s="86"/>
      <c r="G137" s="87"/>
      <c r="H137" s="87"/>
      <c r="I137" s="87"/>
      <c r="J137" s="87"/>
      <c r="K137" s="87"/>
      <c r="L137" s="87"/>
      <c r="M137" s="88"/>
      <c r="N137" s="968"/>
      <c r="O137" s="968"/>
      <c r="P137" s="968"/>
      <c r="Q137" s="968"/>
      <c r="R137" s="89"/>
      <c r="V137" s="88"/>
      <c r="W137" s="88"/>
      <c r="X137" s="88"/>
      <c r="Y137" s="88"/>
      <c r="Z137" s="89"/>
    </row>
    <row r="138" spans="1:26" ht="18.75" customHeight="1" outlineLevel="1">
      <c r="B138" s="972" t="s">
        <v>554</v>
      </c>
      <c r="C138" s="974"/>
      <c r="D138" s="975"/>
      <c r="E138" s="975"/>
      <c r="F138" s="975"/>
      <c r="G138" s="975"/>
      <c r="H138" s="975"/>
      <c r="I138" s="975"/>
      <c r="J138" s="976"/>
    </row>
    <row r="139" spans="1:26" ht="18.75" customHeight="1" outlineLevel="1">
      <c r="B139" s="918"/>
      <c r="C139" s="923"/>
      <c r="D139" s="924"/>
      <c r="E139" s="924"/>
      <c r="F139" s="924"/>
      <c r="G139" s="924"/>
      <c r="H139" s="924"/>
      <c r="I139" s="924"/>
      <c r="J139" s="925"/>
    </row>
    <row r="140" spans="1:26" ht="18.75" customHeight="1" outlineLevel="1">
      <c r="B140" s="973"/>
      <c r="C140" s="977"/>
      <c r="D140" s="978"/>
      <c r="E140" s="978"/>
      <c r="F140" s="978"/>
      <c r="G140" s="978"/>
      <c r="H140" s="978"/>
      <c r="I140" s="978"/>
      <c r="J140" s="979"/>
    </row>
    <row r="141" spans="1:26" ht="18.75" customHeight="1" outlineLevel="1">
      <c r="B141" s="917" t="s">
        <v>555</v>
      </c>
      <c r="C141" s="920"/>
      <c r="D141" s="921"/>
      <c r="E141" s="921"/>
      <c r="F141" s="921"/>
      <c r="G141" s="921"/>
      <c r="H141" s="921"/>
      <c r="I141" s="921"/>
      <c r="J141" s="922"/>
    </row>
    <row r="142" spans="1:26" ht="18.75" customHeight="1" outlineLevel="1">
      <c r="B142" s="918"/>
      <c r="C142" s="923"/>
      <c r="D142" s="924"/>
      <c r="E142" s="924"/>
      <c r="F142" s="924"/>
      <c r="G142" s="924"/>
      <c r="H142" s="924"/>
      <c r="I142" s="924"/>
      <c r="J142" s="925"/>
    </row>
    <row r="143" spans="1:26" ht="18.75" customHeight="1" outlineLevel="1" thickBot="1">
      <c r="B143" s="919"/>
      <c r="C143" s="926"/>
      <c r="D143" s="927"/>
      <c r="E143" s="927"/>
      <c r="F143" s="927"/>
      <c r="G143" s="927"/>
      <c r="H143" s="927"/>
      <c r="I143" s="927"/>
      <c r="J143" s="928"/>
    </row>
    <row r="144" spans="1:26" ht="18.75" customHeight="1" outlineLevel="1" thickBot="1">
      <c r="B144" s="100"/>
      <c r="C144" s="101"/>
      <c r="D144" s="101"/>
      <c r="E144" s="101"/>
      <c r="F144" s="101"/>
      <c r="G144" s="101"/>
      <c r="H144" s="101"/>
      <c r="I144" s="101"/>
      <c r="J144" s="101"/>
    </row>
    <row r="145" spans="2:10" ht="18.75" customHeight="1" outlineLevel="1">
      <c r="B145" s="102" t="s">
        <v>556</v>
      </c>
      <c r="C145" s="103"/>
      <c r="D145" s="103"/>
      <c r="E145" s="103"/>
      <c r="F145" s="104"/>
      <c r="G145" s="104"/>
      <c r="H145" s="104"/>
      <c r="I145" s="104"/>
      <c r="J145" s="105"/>
    </row>
    <row r="146" spans="2:10" ht="18.75" customHeight="1" outlineLevel="1">
      <c r="B146" s="876"/>
      <c r="C146" s="877"/>
      <c r="D146" s="877"/>
      <c r="E146" s="877"/>
      <c r="F146" s="877"/>
      <c r="G146" s="877"/>
      <c r="H146" s="877"/>
      <c r="I146" s="877"/>
      <c r="J146" s="878"/>
    </row>
    <row r="147" spans="2:10" ht="12" customHeight="1" outlineLevel="1" thickBot="1">
      <c r="B147" s="217"/>
      <c r="C147" s="106"/>
      <c r="D147" s="106"/>
      <c r="E147" s="106"/>
      <c r="F147" s="106"/>
      <c r="G147" s="106"/>
      <c r="H147" s="106"/>
      <c r="I147" s="106"/>
      <c r="J147" s="107"/>
    </row>
    <row r="148" spans="2:10" ht="17.25" customHeight="1"/>
    <row r="150" spans="2:10" ht="33.75" customHeight="1">
      <c r="B150" s="108" t="s">
        <v>539</v>
      </c>
      <c r="C150" s="882">
        <f>個票ｰ2005!B157</f>
        <v>0</v>
      </c>
      <c r="D150" s="883"/>
      <c r="E150" s="883"/>
      <c r="F150" s="884"/>
      <c r="G150" s="109" t="s">
        <v>540</v>
      </c>
      <c r="H150" s="879">
        <v>13</v>
      </c>
      <c r="I150" s="880"/>
      <c r="J150" s="881"/>
    </row>
    <row r="151" spans="2:10" ht="30" customHeight="1" outlineLevel="1">
      <c r="B151" s="221" t="s">
        <v>541</v>
      </c>
      <c r="C151" s="990">
        <f>個票ｰ2005!U157</f>
        <v>0</v>
      </c>
      <c r="D151" s="991"/>
      <c r="E151" s="991"/>
      <c r="F151" s="991"/>
      <c r="G151" s="991"/>
      <c r="H151" s="991"/>
      <c r="I151" s="991"/>
      <c r="J151" s="992"/>
    </row>
    <row r="152" spans="2:10" ht="30" customHeight="1" outlineLevel="1">
      <c r="B152" s="218" t="s">
        <v>543</v>
      </c>
      <c r="C152" s="987">
        <f>個票ｰ2005!S157</f>
        <v>0</v>
      </c>
      <c r="D152" s="988"/>
      <c r="E152" s="988"/>
      <c r="F152" s="988"/>
      <c r="G152" s="988"/>
      <c r="H152" s="988"/>
      <c r="I152" s="988"/>
      <c r="J152" s="989"/>
    </row>
    <row r="153" spans="2:10" ht="30" customHeight="1" outlineLevel="1">
      <c r="B153" s="219" t="s">
        <v>544</v>
      </c>
      <c r="C153" s="929"/>
      <c r="D153" s="929"/>
      <c r="E153" s="929"/>
      <c r="F153" s="929"/>
      <c r="G153" s="929"/>
      <c r="H153" s="930"/>
      <c r="I153" s="930"/>
      <c r="J153" s="931"/>
    </row>
    <row r="154" spans="2:10" ht="14.25" customHeight="1" outlineLevel="1">
      <c r="B154" s="993" t="s">
        <v>561</v>
      </c>
      <c r="C154" s="911" t="s">
        <v>546</v>
      </c>
      <c r="D154" s="911"/>
      <c r="E154" s="911"/>
      <c r="F154" s="911" t="s">
        <v>547</v>
      </c>
      <c r="G154" s="911"/>
      <c r="H154" s="912"/>
      <c r="I154" s="912"/>
      <c r="J154" s="913"/>
    </row>
    <row r="155" spans="2:10" ht="34.5" customHeight="1" outlineLevel="1">
      <c r="B155" s="993"/>
      <c r="C155" s="74"/>
      <c r="D155" s="201" t="s">
        <v>310</v>
      </c>
      <c r="E155" s="74"/>
      <c r="F155" s="914"/>
      <c r="G155" s="914"/>
      <c r="H155" s="915"/>
      <c r="I155" s="915"/>
      <c r="J155" s="916"/>
    </row>
    <row r="156" spans="2:10" ht="34.5" customHeight="1" outlineLevel="1">
      <c r="B156" s="993"/>
      <c r="C156" s="74"/>
      <c r="D156" s="93" t="s">
        <v>310</v>
      </c>
      <c r="E156" s="74"/>
      <c r="F156" s="903"/>
      <c r="G156" s="903"/>
      <c r="H156" s="904"/>
      <c r="I156" s="904"/>
      <c r="J156" s="905"/>
    </row>
    <row r="157" spans="2:10" ht="34.5" customHeight="1" outlineLevel="1">
      <c r="B157" s="993"/>
      <c r="C157" s="74"/>
      <c r="D157" s="93" t="s">
        <v>310</v>
      </c>
      <c r="E157" s="74"/>
      <c r="F157" s="903"/>
      <c r="G157" s="903"/>
      <c r="H157" s="904"/>
      <c r="I157" s="904"/>
      <c r="J157" s="905"/>
    </row>
    <row r="158" spans="2:10" ht="34.5" customHeight="1" outlineLevel="1">
      <c r="B158" s="993"/>
      <c r="C158" s="74"/>
      <c r="D158" s="93" t="s">
        <v>310</v>
      </c>
      <c r="E158" s="74"/>
      <c r="F158" s="903"/>
      <c r="G158" s="903"/>
      <c r="H158" s="904"/>
      <c r="I158" s="904"/>
      <c r="J158" s="905"/>
    </row>
    <row r="159" spans="2:10" ht="34.5" customHeight="1" outlineLevel="1">
      <c r="B159" s="993"/>
      <c r="C159" s="74"/>
      <c r="D159" s="94" t="s">
        <v>310</v>
      </c>
      <c r="E159" s="74"/>
      <c r="F159" s="941"/>
      <c r="G159" s="942"/>
      <c r="H159" s="943"/>
      <c r="I159" s="943"/>
      <c r="J159" s="944"/>
    </row>
    <row r="160" spans="2:10" ht="15" customHeight="1" outlineLevel="1">
      <c r="B160" s="994" t="s">
        <v>562</v>
      </c>
      <c r="C160" s="911" t="s">
        <v>546</v>
      </c>
      <c r="D160" s="911"/>
      <c r="E160" s="911"/>
      <c r="F160" s="911" t="s">
        <v>549</v>
      </c>
      <c r="G160" s="911"/>
      <c r="H160" s="912"/>
      <c r="I160" s="912"/>
      <c r="J160" s="913"/>
    </row>
    <row r="161" spans="1:26" ht="31.5" customHeight="1" outlineLevel="1">
      <c r="B161" s="995"/>
      <c r="C161" s="75"/>
      <c r="D161" s="95" t="s">
        <v>550</v>
      </c>
      <c r="E161" s="76"/>
      <c r="F161" s="914"/>
      <c r="G161" s="914"/>
      <c r="H161" s="915"/>
      <c r="I161" s="915"/>
      <c r="J161" s="916"/>
    </row>
    <row r="162" spans="1:26" ht="31.5" customHeight="1" outlineLevel="1">
      <c r="B162" s="995"/>
      <c r="C162" s="77"/>
      <c r="D162" s="96" t="s">
        <v>550</v>
      </c>
      <c r="E162" s="78"/>
      <c r="F162" s="903"/>
      <c r="G162" s="903"/>
      <c r="H162" s="904"/>
      <c r="I162" s="904"/>
      <c r="J162" s="905"/>
    </row>
    <row r="163" spans="1:26" ht="31.5" customHeight="1" outlineLevel="1">
      <c r="B163" s="995"/>
      <c r="C163" s="77"/>
      <c r="D163" s="96" t="s">
        <v>550</v>
      </c>
      <c r="E163" s="78"/>
      <c r="F163" s="903"/>
      <c r="G163" s="903"/>
      <c r="H163" s="904"/>
      <c r="I163" s="904"/>
      <c r="J163" s="905"/>
    </row>
    <row r="164" spans="1:26" ht="31.5" customHeight="1" outlineLevel="1">
      <c r="B164" s="995"/>
      <c r="C164" s="77"/>
      <c r="D164" s="96" t="s">
        <v>550</v>
      </c>
      <c r="E164" s="78"/>
      <c r="F164" s="903"/>
      <c r="G164" s="903"/>
      <c r="H164" s="904"/>
      <c r="I164" s="904"/>
      <c r="J164" s="905"/>
    </row>
    <row r="165" spans="1:26" ht="31.5" customHeight="1" outlineLevel="1">
      <c r="B165" s="996"/>
      <c r="C165" s="79"/>
      <c r="D165" s="97" t="s">
        <v>550</v>
      </c>
      <c r="E165" s="80"/>
      <c r="F165" s="938"/>
      <c r="G165" s="938"/>
      <c r="H165" s="939"/>
      <c r="I165" s="939"/>
      <c r="J165" s="940"/>
    </row>
    <row r="166" spans="1:26" ht="15" customHeight="1" outlineLevel="1">
      <c r="B166" s="888" t="s">
        <v>563</v>
      </c>
      <c r="C166" s="891" t="s">
        <v>552</v>
      </c>
      <c r="D166" s="892"/>
      <c r="E166" s="893"/>
      <c r="F166" s="894" t="s">
        <v>553</v>
      </c>
      <c r="G166" s="895"/>
      <c r="H166" s="895"/>
      <c r="I166" s="895"/>
      <c r="J166" s="896"/>
    </row>
    <row r="167" spans="1:26" ht="30" customHeight="1" outlineLevel="1">
      <c r="B167" s="889"/>
      <c r="C167" s="77"/>
      <c r="D167" s="96" t="s">
        <v>550</v>
      </c>
      <c r="E167" s="74"/>
      <c r="F167" s="900"/>
      <c r="G167" s="900"/>
      <c r="H167" s="901"/>
      <c r="I167" s="901"/>
      <c r="J167" s="902"/>
    </row>
    <row r="168" spans="1:26" ht="30" customHeight="1" outlineLevel="1">
      <c r="B168" s="889"/>
      <c r="C168" s="77"/>
      <c r="D168" s="96" t="s">
        <v>550</v>
      </c>
      <c r="E168" s="74"/>
      <c r="F168" s="903"/>
      <c r="G168" s="903"/>
      <c r="H168" s="904"/>
      <c r="I168" s="904"/>
      <c r="J168" s="905"/>
    </row>
    <row r="169" spans="1:26" ht="30" customHeight="1" outlineLevel="1">
      <c r="B169" s="889"/>
      <c r="C169" s="77"/>
      <c r="D169" s="96" t="s">
        <v>550</v>
      </c>
      <c r="E169" s="74"/>
      <c r="F169" s="903"/>
      <c r="G169" s="903"/>
      <c r="H169" s="904"/>
      <c r="I169" s="904"/>
      <c r="J169" s="905"/>
    </row>
    <row r="170" spans="1:26" ht="30" customHeight="1" outlineLevel="1" thickBot="1">
      <c r="B170" s="890"/>
      <c r="C170" s="81"/>
      <c r="D170" s="98" t="s">
        <v>550</v>
      </c>
      <c r="E170" s="82"/>
      <c r="F170" s="906"/>
      <c r="G170" s="906"/>
      <c r="H170" s="907"/>
      <c r="I170" s="907"/>
      <c r="J170" s="908"/>
    </row>
    <row r="171" spans="1:26" s="90" customFormat="1" ht="18.75" customHeight="1" outlineLevel="1" thickBot="1">
      <c r="A171" s="86"/>
      <c r="B171" s="99"/>
      <c r="C171" s="86"/>
      <c r="D171" s="86"/>
      <c r="E171" s="86"/>
      <c r="F171" s="86"/>
      <c r="G171" s="87"/>
      <c r="H171" s="87"/>
      <c r="I171" s="87"/>
      <c r="J171" s="87"/>
      <c r="K171" s="87"/>
      <c r="L171" s="87"/>
      <c r="M171" s="88"/>
      <c r="N171" s="968"/>
      <c r="O171" s="968"/>
      <c r="P171" s="968"/>
      <c r="Q171" s="968"/>
      <c r="R171" s="89"/>
      <c r="V171" s="88"/>
      <c r="W171" s="88"/>
      <c r="X171" s="88"/>
      <c r="Y171" s="88"/>
      <c r="Z171" s="89"/>
    </row>
    <row r="172" spans="1:26" ht="18.75" customHeight="1" outlineLevel="1">
      <c r="B172" s="972" t="s">
        <v>554</v>
      </c>
      <c r="C172" s="974"/>
      <c r="D172" s="975"/>
      <c r="E172" s="975"/>
      <c r="F172" s="975"/>
      <c r="G172" s="975"/>
      <c r="H172" s="975"/>
      <c r="I172" s="975"/>
      <c r="J172" s="976"/>
    </row>
    <row r="173" spans="1:26" ht="18.75" customHeight="1" outlineLevel="1">
      <c r="B173" s="918"/>
      <c r="C173" s="923"/>
      <c r="D173" s="924"/>
      <c r="E173" s="924"/>
      <c r="F173" s="924"/>
      <c r="G173" s="924"/>
      <c r="H173" s="924"/>
      <c r="I173" s="924"/>
      <c r="J173" s="925"/>
    </row>
    <row r="174" spans="1:26" ht="18.75" customHeight="1" outlineLevel="1">
      <c r="B174" s="973"/>
      <c r="C174" s="977"/>
      <c r="D174" s="978"/>
      <c r="E174" s="978"/>
      <c r="F174" s="978"/>
      <c r="G174" s="978"/>
      <c r="H174" s="978"/>
      <c r="I174" s="978"/>
      <c r="J174" s="979"/>
    </row>
    <row r="175" spans="1:26" ht="18.75" customHeight="1" outlineLevel="1">
      <c r="B175" s="917" t="s">
        <v>555</v>
      </c>
      <c r="C175" s="920"/>
      <c r="D175" s="921"/>
      <c r="E175" s="921"/>
      <c r="F175" s="921"/>
      <c r="G175" s="921"/>
      <c r="H175" s="921"/>
      <c r="I175" s="921"/>
      <c r="J175" s="922"/>
    </row>
    <row r="176" spans="1:26" ht="18.75" customHeight="1" outlineLevel="1">
      <c r="B176" s="918"/>
      <c r="C176" s="923"/>
      <c r="D176" s="924"/>
      <c r="E176" s="924"/>
      <c r="F176" s="924"/>
      <c r="G176" s="924"/>
      <c r="H176" s="924"/>
      <c r="I176" s="924"/>
      <c r="J176" s="925"/>
    </row>
    <row r="177" spans="2:10" ht="18.75" customHeight="1" outlineLevel="1" thickBot="1">
      <c r="B177" s="919"/>
      <c r="C177" s="926"/>
      <c r="D177" s="927"/>
      <c r="E177" s="927"/>
      <c r="F177" s="927"/>
      <c r="G177" s="927"/>
      <c r="H177" s="927"/>
      <c r="I177" s="927"/>
      <c r="J177" s="928"/>
    </row>
    <row r="178" spans="2:10" ht="18.75" customHeight="1" outlineLevel="1" thickBot="1">
      <c r="B178" s="100"/>
      <c r="C178" s="101"/>
      <c r="D178" s="101"/>
      <c r="E178" s="101"/>
      <c r="F178" s="101"/>
      <c r="G178" s="101"/>
      <c r="H178" s="101"/>
      <c r="I178" s="101"/>
      <c r="J178" s="101"/>
    </row>
    <row r="179" spans="2:10" ht="18.75" customHeight="1" outlineLevel="1">
      <c r="B179" s="102" t="s">
        <v>556</v>
      </c>
      <c r="C179" s="103"/>
      <c r="D179" s="103"/>
      <c r="E179" s="103"/>
      <c r="F179" s="104"/>
      <c r="G179" s="104"/>
      <c r="H179" s="104"/>
      <c r="I179" s="104"/>
      <c r="J179" s="105"/>
    </row>
    <row r="180" spans="2:10" ht="18.75" customHeight="1" outlineLevel="1">
      <c r="B180" s="876"/>
      <c r="C180" s="877"/>
      <c r="D180" s="877"/>
      <c r="E180" s="877"/>
      <c r="F180" s="877"/>
      <c r="G180" s="877"/>
      <c r="H180" s="877"/>
      <c r="I180" s="877"/>
      <c r="J180" s="878"/>
    </row>
    <row r="181" spans="2:10" ht="12" customHeight="1" outlineLevel="1" thickBot="1">
      <c r="B181" s="217"/>
      <c r="C181" s="106"/>
      <c r="D181" s="106"/>
      <c r="E181" s="106"/>
      <c r="F181" s="106"/>
      <c r="G181" s="106"/>
      <c r="H181" s="106"/>
      <c r="I181" s="106"/>
      <c r="J181" s="107"/>
    </row>
    <row r="184" spans="2:10" ht="33.75" customHeight="1">
      <c r="B184" s="108" t="s">
        <v>539</v>
      </c>
      <c r="C184" s="882">
        <f>個票ｰ2005!B158</f>
        <v>0</v>
      </c>
      <c r="D184" s="883"/>
      <c r="E184" s="883"/>
      <c r="F184" s="884"/>
      <c r="G184" s="109" t="s">
        <v>540</v>
      </c>
      <c r="H184" s="879">
        <v>14</v>
      </c>
      <c r="I184" s="880"/>
      <c r="J184" s="881"/>
    </row>
    <row r="185" spans="2:10" ht="30" customHeight="1" outlineLevel="1">
      <c r="B185" s="221" t="s">
        <v>541</v>
      </c>
      <c r="C185" s="990">
        <f>個票ｰ2005!U158</f>
        <v>0</v>
      </c>
      <c r="D185" s="991"/>
      <c r="E185" s="991"/>
      <c r="F185" s="991"/>
      <c r="G185" s="991"/>
      <c r="H185" s="991"/>
      <c r="I185" s="991"/>
      <c r="J185" s="992"/>
    </row>
    <row r="186" spans="2:10" ht="30" customHeight="1" outlineLevel="1">
      <c r="B186" s="218" t="s">
        <v>543</v>
      </c>
      <c r="C186" s="945">
        <f>個票ｰ2005!S158</f>
        <v>0</v>
      </c>
      <c r="D186" s="946"/>
      <c r="E186" s="946"/>
      <c r="F186" s="946"/>
      <c r="G186" s="946"/>
      <c r="H186" s="946"/>
      <c r="I186" s="946"/>
      <c r="J186" s="947"/>
    </row>
    <row r="187" spans="2:10" ht="30" customHeight="1" outlineLevel="1">
      <c r="B187" s="219" t="s">
        <v>544</v>
      </c>
      <c r="C187" s="929"/>
      <c r="D187" s="929"/>
      <c r="E187" s="929"/>
      <c r="F187" s="929"/>
      <c r="G187" s="929"/>
      <c r="H187" s="930"/>
      <c r="I187" s="930"/>
      <c r="J187" s="931"/>
    </row>
    <row r="188" spans="2:10" ht="14.25" customHeight="1" outlineLevel="1">
      <c r="B188" s="948" t="s">
        <v>557</v>
      </c>
      <c r="C188" s="911" t="s">
        <v>546</v>
      </c>
      <c r="D188" s="911"/>
      <c r="E188" s="911"/>
      <c r="F188" s="911" t="s">
        <v>547</v>
      </c>
      <c r="G188" s="911"/>
      <c r="H188" s="912"/>
      <c r="I188" s="912"/>
      <c r="J188" s="913"/>
    </row>
    <row r="189" spans="2:10" ht="34.5" customHeight="1" outlineLevel="1">
      <c r="B189" s="948"/>
      <c r="C189" s="74"/>
      <c r="D189" s="201" t="s">
        <v>310</v>
      </c>
      <c r="E189" s="74"/>
      <c r="F189" s="914"/>
      <c r="G189" s="914"/>
      <c r="H189" s="915"/>
      <c r="I189" s="915"/>
      <c r="J189" s="916"/>
    </row>
    <row r="190" spans="2:10" ht="34.5" customHeight="1" outlineLevel="1">
      <c r="B190" s="948"/>
      <c r="C190" s="74"/>
      <c r="D190" s="93" t="s">
        <v>310</v>
      </c>
      <c r="E190" s="74"/>
      <c r="F190" s="903"/>
      <c r="G190" s="903"/>
      <c r="H190" s="904"/>
      <c r="I190" s="904"/>
      <c r="J190" s="905"/>
    </row>
    <row r="191" spans="2:10" ht="34.5" customHeight="1" outlineLevel="1">
      <c r="B191" s="948"/>
      <c r="C191" s="74"/>
      <c r="D191" s="93" t="s">
        <v>310</v>
      </c>
      <c r="E191" s="74"/>
      <c r="F191" s="903"/>
      <c r="G191" s="903"/>
      <c r="H191" s="904"/>
      <c r="I191" s="904"/>
      <c r="J191" s="905"/>
    </row>
    <row r="192" spans="2:10" ht="34.5" customHeight="1" outlineLevel="1">
      <c r="B192" s="948"/>
      <c r="C192" s="74"/>
      <c r="D192" s="93" t="s">
        <v>310</v>
      </c>
      <c r="E192" s="74"/>
      <c r="F192" s="903"/>
      <c r="G192" s="903"/>
      <c r="H192" s="904"/>
      <c r="I192" s="904"/>
      <c r="J192" s="905"/>
    </row>
    <row r="193" spans="1:26" ht="34.5" customHeight="1" outlineLevel="1">
      <c r="B193" s="948"/>
      <c r="C193" s="74"/>
      <c r="D193" s="94" t="s">
        <v>310</v>
      </c>
      <c r="E193" s="74"/>
      <c r="F193" s="941"/>
      <c r="G193" s="942"/>
      <c r="H193" s="943"/>
      <c r="I193" s="943"/>
      <c r="J193" s="944"/>
    </row>
    <row r="194" spans="1:26" ht="15" customHeight="1" outlineLevel="1">
      <c r="B194" s="909" t="s">
        <v>548</v>
      </c>
      <c r="C194" s="911" t="s">
        <v>546</v>
      </c>
      <c r="D194" s="911"/>
      <c r="E194" s="911"/>
      <c r="F194" s="911" t="s">
        <v>549</v>
      </c>
      <c r="G194" s="911"/>
      <c r="H194" s="912"/>
      <c r="I194" s="912"/>
      <c r="J194" s="913"/>
    </row>
    <row r="195" spans="1:26" ht="31.5" customHeight="1" outlineLevel="1">
      <c r="B195" s="889"/>
      <c r="C195" s="75"/>
      <c r="D195" s="95" t="s">
        <v>550</v>
      </c>
      <c r="E195" s="76"/>
      <c r="F195" s="914"/>
      <c r="G195" s="914"/>
      <c r="H195" s="915"/>
      <c r="I195" s="915"/>
      <c r="J195" s="916"/>
    </row>
    <row r="196" spans="1:26" ht="31.5" customHeight="1" outlineLevel="1">
      <c r="B196" s="889"/>
      <c r="C196" s="77"/>
      <c r="D196" s="96" t="s">
        <v>550</v>
      </c>
      <c r="E196" s="78"/>
      <c r="F196" s="903"/>
      <c r="G196" s="903"/>
      <c r="H196" s="904"/>
      <c r="I196" s="904"/>
      <c r="J196" s="905"/>
    </row>
    <row r="197" spans="1:26" ht="31.5" customHeight="1" outlineLevel="1">
      <c r="B197" s="889"/>
      <c r="C197" s="77"/>
      <c r="D197" s="96" t="s">
        <v>550</v>
      </c>
      <c r="E197" s="78"/>
      <c r="F197" s="903"/>
      <c r="G197" s="903"/>
      <c r="H197" s="904"/>
      <c r="I197" s="904"/>
      <c r="J197" s="905"/>
    </row>
    <row r="198" spans="1:26" ht="31.5" customHeight="1" outlineLevel="1">
      <c r="B198" s="889"/>
      <c r="C198" s="77"/>
      <c r="D198" s="96" t="s">
        <v>550</v>
      </c>
      <c r="E198" s="78"/>
      <c r="F198" s="903"/>
      <c r="G198" s="903"/>
      <c r="H198" s="904"/>
      <c r="I198" s="904"/>
      <c r="J198" s="905"/>
    </row>
    <row r="199" spans="1:26" ht="31.5" customHeight="1" outlineLevel="1">
      <c r="B199" s="910"/>
      <c r="C199" s="79"/>
      <c r="D199" s="97" t="s">
        <v>550</v>
      </c>
      <c r="E199" s="80"/>
      <c r="F199" s="938"/>
      <c r="G199" s="938"/>
      <c r="H199" s="939"/>
      <c r="I199" s="939"/>
      <c r="J199" s="940"/>
    </row>
    <row r="200" spans="1:26" ht="15" customHeight="1" outlineLevel="1">
      <c r="B200" s="888" t="s">
        <v>551</v>
      </c>
      <c r="C200" s="891" t="s">
        <v>552</v>
      </c>
      <c r="D200" s="892"/>
      <c r="E200" s="893"/>
      <c r="F200" s="894" t="s">
        <v>553</v>
      </c>
      <c r="G200" s="895"/>
      <c r="H200" s="895"/>
      <c r="I200" s="895"/>
      <c r="J200" s="896"/>
    </row>
    <row r="201" spans="1:26" ht="30" customHeight="1" outlineLevel="1">
      <c r="B201" s="889"/>
      <c r="C201" s="77"/>
      <c r="D201" s="96" t="s">
        <v>550</v>
      </c>
      <c r="E201" s="74"/>
      <c r="F201" s="900"/>
      <c r="G201" s="900"/>
      <c r="H201" s="901"/>
      <c r="I201" s="901"/>
      <c r="J201" s="902"/>
    </row>
    <row r="202" spans="1:26" ht="30" customHeight="1" outlineLevel="1">
      <c r="B202" s="889"/>
      <c r="C202" s="77"/>
      <c r="D202" s="96" t="s">
        <v>550</v>
      </c>
      <c r="E202" s="74"/>
      <c r="F202" s="903"/>
      <c r="G202" s="903"/>
      <c r="H202" s="904"/>
      <c r="I202" s="904"/>
      <c r="J202" s="905"/>
    </row>
    <row r="203" spans="1:26" ht="30" customHeight="1" outlineLevel="1">
      <c r="B203" s="889"/>
      <c r="C203" s="77"/>
      <c r="D203" s="96" t="s">
        <v>550</v>
      </c>
      <c r="E203" s="74"/>
      <c r="F203" s="903"/>
      <c r="G203" s="903"/>
      <c r="H203" s="904"/>
      <c r="I203" s="904"/>
      <c r="J203" s="905"/>
    </row>
    <row r="204" spans="1:26" ht="30" customHeight="1" outlineLevel="1" thickBot="1">
      <c r="B204" s="890"/>
      <c r="C204" s="81"/>
      <c r="D204" s="98" t="s">
        <v>550</v>
      </c>
      <c r="E204" s="82"/>
      <c r="F204" s="906"/>
      <c r="G204" s="906"/>
      <c r="H204" s="907"/>
      <c r="I204" s="907"/>
      <c r="J204" s="908"/>
    </row>
    <row r="205" spans="1:26" s="90" customFormat="1" ht="18.75" customHeight="1" outlineLevel="1" thickBot="1">
      <c r="A205" s="86"/>
      <c r="B205" s="99"/>
      <c r="C205" s="86"/>
      <c r="D205" s="86"/>
      <c r="E205" s="86"/>
      <c r="F205" s="86"/>
      <c r="G205" s="87"/>
      <c r="H205" s="87"/>
      <c r="I205" s="87"/>
      <c r="J205" s="87"/>
      <c r="K205" s="87"/>
      <c r="L205" s="87"/>
      <c r="M205" s="88"/>
      <c r="N205" s="968"/>
      <c r="O205" s="968"/>
      <c r="P205" s="968"/>
      <c r="Q205" s="968"/>
      <c r="R205" s="89"/>
      <c r="V205" s="88"/>
      <c r="W205" s="88"/>
      <c r="X205" s="88"/>
      <c r="Y205" s="88"/>
      <c r="Z205" s="89"/>
    </row>
    <row r="206" spans="1:26" ht="18.75" customHeight="1" outlineLevel="1">
      <c r="B206" s="972" t="s">
        <v>554</v>
      </c>
      <c r="C206" s="974"/>
      <c r="D206" s="975"/>
      <c r="E206" s="975"/>
      <c r="F206" s="975"/>
      <c r="G206" s="975"/>
      <c r="H206" s="975"/>
      <c r="I206" s="975"/>
      <c r="J206" s="976"/>
    </row>
    <row r="207" spans="1:26" ht="18.75" customHeight="1" outlineLevel="1">
      <c r="B207" s="918"/>
      <c r="C207" s="923"/>
      <c r="D207" s="924"/>
      <c r="E207" s="924"/>
      <c r="F207" s="924"/>
      <c r="G207" s="924"/>
      <c r="H207" s="924"/>
      <c r="I207" s="924"/>
      <c r="J207" s="925"/>
    </row>
    <row r="208" spans="1:26" ht="18.75" customHeight="1" outlineLevel="1">
      <c r="B208" s="973"/>
      <c r="C208" s="977"/>
      <c r="D208" s="978"/>
      <c r="E208" s="978"/>
      <c r="F208" s="978"/>
      <c r="G208" s="978"/>
      <c r="H208" s="978"/>
      <c r="I208" s="978"/>
      <c r="J208" s="979"/>
    </row>
    <row r="209" spans="2:11" ht="18.75" customHeight="1" outlineLevel="1">
      <c r="B209" s="917" t="s">
        <v>555</v>
      </c>
      <c r="C209" s="920"/>
      <c r="D209" s="921"/>
      <c r="E209" s="921"/>
      <c r="F209" s="921"/>
      <c r="G209" s="921"/>
      <c r="H209" s="921"/>
      <c r="I209" s="921"/>
      <c r="J209" s="922"/>
    </row>
    <row r="210" spans="2:11" ht="18.75" customHeight="1" outlineLevel="1">
      <c r="B210" s="918"/>
      <c r="C210" s="923"/>
      <c r="D210" s="924"/>
      <c r="E210" s="924"/>
      <c r="F210" s="924"/>
      <c r="G210" s="924"/>
      <c r="H210" s="924"/>
      <c r="I210" s="924"/>
      <c r="J210" s="925"/>
    </row>
    <row r="211" spans="2:11" ht="18.75" customHeight="1" outlineLevel="1" thickBot="1">
      <c r="B211" s="919"/>
      <c r="C211" s="926"/>
      <c r="D211" s="927"/>
      <c r="E211" s="927"/>
      <c r="F211" s="927"/>
      <c r="G211" s="927"/>
      <c r="H211" s="927"/>
      <c r="I211" s="927"/>
      <c r="J211" s="928"/>
    </row>
    <row r="212" spans="2:11" ht="18.75" customHeight="1" outlineLevel="1" thickBot="1">
      <c r="B212" s="100"/>
      <c r="C212" s="101"/>
      <c r="D212" s="101"/>
      <c r="E212" s="101"/>
      <c r="F212" s="101"/>
      <c r="G212" s="101"/>
      <c r="H212" s="101"/>
      <c r="I212" s="101"/>
      <c r="J212" s="101"/>
    </row>
    <row r="213" spans="2:11" ht="18.75" customHeight="1" outlineLevel="1">
      <c r="B213" s="102" t="s">
        <v>556</v>
      </c>
      <c r="C213" s="103"/>
      <c r="D213" s="103"/>
      <c r="E213" s="103"/>
      <c r="F213" s="104"/>
      <c r="G213" s="104"/>
      <c r="H213" s="104"/>
      <c r="I213" s="104"/>
      <c r="J213" s="105"/>
    </row>
    <row r="214" spans="2:11" ht="18.75" customHeight="1" outlineLevel="1">
      <c r="B214" s="876"/>
      <c r="C214" s="877"/>
      <c r="D214" s="877"/>
      <c r="E214" s="877"/>
      <c r="F214" s="877"/>
      <c r="G214" s="877"/>
      <c r="H214" s="877"/>
      <c r="I214" s="877"/>
      <c r="J214" s="878"/>
    </row>
    <row r="215" spans="2:11" ht="12" customHeight="1" outlineLevel="1" thickBot="1">
      <c r="B215" s="217"/>
      <c r="C215" s="106"/>
      <c r="D215" s="106"/>
      <c r="E215" s="106"/>
      <c r="F215" s="106"/>
      <c r="G215" s="106"/>
      <c r="H215" s="106"/>
      <c r="I215" s="106"/>
      <c r="J215" s="107"/>
    </row>
    <row r="218" spans="2:11" ht="17.25" customHeight="1">
      <c r="B218" s="202"/>
      <c r="C218" s="202"/>
      <c r="D218" s="202"/>
      <c r="E218" s="202"/>
      <c r="F218" s="202"/>
      <c r="G218" s="202"/>
      <c r="H218" s="202"/>
      <c r="I218" s="202"/>
      <c r="J218" s="202"/>
      <c r="K218" s="202"/>
    </row>
    <row r="219" spans="2:11" ht="33.75" customHeight="1">
      <c r="B219" s="108" t="s">
        <v>539</v>
      </c>
      <c r="C219" s="882">
        <f>個票ｰ2005!B159</f>
        <v>0</v>
      </c>
      <c r="D219" s="883"/>
      <c r="E219" s="883"/>
      <c r="F219" s="884"/>
      <c r="G219" s="109" t="s">
        <v>540</v>
      </c>
      <c r="H219" s="879">
        <v>15</v>
      </c>
      <c r="I219" s="880"/>
      <c r="J219" s="881"/>
    </row>
    <row r="220" spans="2:11" ht="30" customHeight="1" outlineLevel="1">
      <c r="B220" s="221" t="s">
        <v>541</v>
      </c>
      <c r="C220" s="885">
        <f>個票ｰ2005!U159</f>
        <v>0</v>
      </c>
      <c r="D220" s="886"/>
      <c r="E220" s="886"/>
      <c r="F220" s="886"/>
      <c r="G220" s="886"/>
      <c r="H220" s="886"/>
      <c r="I220" s="886"/>
      <c r="J220" s="887"/>
    </row>
    <row r="221" spans="2:11" ht="30" customHeight="1" outlineLevel="1">
      <c r="B221" s="218" t="s">
        <v>543</v>
      </c>
      <c r="C221" s="945">
        <f>個票ｰ2005!S159</f>
        <v>0</v>
      </c>
      <c r="D221" s="946"/>
      <c r="E221" s="946"/>
      <c r="F221" s="946"/>
      <c r="G221" s="946"/>
      <c r="H221" s="946"/>
      <c r="I221" s="946"/>
      <c r="J221" s="947"/>
    </row>
    <row r="222" spans="2:11" ht="30" customHeight="1" outlineLevel="1">
      <c r="B222" s="219" t="s">
        <v>544</v>
      </c>
      <c r="C222" s="929"/>
      <c r="D222" s="929"/>
      <c r="E222" s="929"/>
      <c r="F222" s="929"/>
      <c r="G222" s="929"/>
      <c r="H222" s="930"/>
      <c r="I222" s="930"/>
      <c r="J222" s="931"/>
    </row>
    <row r="223" spans="2:11" ht="14.25" customHeight="1" outlineLevel="1">
      <c r="B223" s="948" t="s">
        <v>557</v>
      </c>
      <c r="C223" s="911" t="s">
        <v>546</v>
      </c>
      <c r="D223" s="911"/>
      <c r="E223" s="911"/>
      <c r="F223" s="911" t="s">
        <v>547</v>
      </c>
      <c r="G223" s="911"/>
      <c r="H223" s="912"/>
      <c r="I223" s="912"/>
      <c r="J223" s="913"/>
    </row>
    <row r="224" spans="2:11" ht="34.5" customHeight="1" outlineLevel="1">
      <c r="B224" s="948"/>
      <c r="C224" s="74"/>
      <c r="D224" s="201" t="s">
        <v>310</v>
      </c>
      <c r="E224" s="74"/>
      <c r="F224" s="914"/>
      <c r="G224" s="914"/>
      <c r="H224" s="915"/>
      <c r="I224" s="915"/>
      <c r="J224" s="916"/>
    </row>
    <row r="225" spans="1:26" ht="34.5" customHeight="1" outlineLevel="1">
      <c r="B225" s="948"/>
      <c r="C225" s="74"/>
      <c r="D225" s="93" t="s">
        <v>310</v>
      </c>
      <c r="E225" s="74"/>
      <c r="F225" s="903"/>
      <c r="G225" s="903"/>
      <c r="H225" s="904"/>
      <c r="I225" s="904"/>
      <c r="J225" s="905"/>
    </row>
    <row r="226" spans="1:26" ht="34.5" customHeight="1" outlineLevel="1">
      <c r="B226" s="948"/>
      <c r="C226" s="74"/>
      <c r="D226" s="93" t="s">
        <v>310</v>
      </c>
      <c r="E226" s="74"/>
      <c r="F226" s="903"/>
      <c r="G226" s="903"/>
      <c r="H226" s="904"/>
      <c r="I226" s="904"/>
      <c r="J226" s="905"/>
    </row>
    <row r="227" spans="1:26" ht="34.5" customHeight="1" outlineLevel="1">
      <c r="B227" s="948"/>
      <c r="C227" s="74"/>
      <c r="D227" s="93" t="s">
        <v>310</v>
      </c>
      <c r="E227" s="74"/>
      <c r="F227" s="903"/>
      <c r="G227" s="903"/>
      <c r="H227" s="904"/>
      <c r="I227" s="904"/>
      <c r="J227" s="905"/>
    </row>
    <row r="228" spans="1:26" ht="34.5" customHeight="1" outlineLevel="1">
      <c r="B228" s="948"/>
      <c r="C228" s="74"/>
      <c r="D228" s="94" t="s">
        <v>310</v>
      </c>
      <c r="E228" s="74"/>
      <c r="F228" s="941"/>
      <c r="G228" s="942"/>
      <c r="H228" s="943"/>
      <c r="I228" s="943"/>
      <c r="J228" s="944"/>
    </row>
    <row r="229" spans="1:26" ht="15" customHeight="1" outlineLevel="1">
      <c r="B229" s="909" t="s">
        <v>548</v>
      </c>
      <c r="C229" s="911" t="s">
        <v>546</v>
      </c>
      <c r="D229" s="911"/>
      <c r="E229" s="911"/>
      <c r="F229" s="911" t="s">
        <v>549</v>
      </c>
      <c r="G229" s="911"/>
      <c r="H229" s="912"/>
      <c r="I229" s="912"/>
      <c r="J229" s="913"/>
    </row>
    <row r="230" spans="1:26" ht="31.5" customHeight="1" outlineLevel="1">
      <c r="B230" s="889"/>
      <c r="C230" s="75"/>
      <c r="D230" s="95" t="s">
        <v>550</v>
      </c>
      <c r="E230" s="76"/>
      <c r="F230" s="914"/>
      <c r="G230" s="914"/>
      <c r="H230" s="915"/>
      <c r="I230" s="915"/>
      <c r="J230" s="916"/>
    </row>
    <row r="231" spans="1:26" ht="31.5" customHeight="1" outlineLevel="1">
      <c r="B231" s="889"/>
      <c r="C231" s="77"/>
      <c r="D231" s="96" t="s">
        <v>550</v>
      </c>
      <c r="E231" s="78"/>
      <c r="F231" s="903"/>
      <c r="G231" s="903"/>
      <c r="H231" s="904"/>
      <c r="I231" s="904"/>
      <c r="J231" s="905"/>
    </row>
    <row r="232" spans="1:26" ht="31.5" customHeight="1" outlineLevel="1">
      <c r="B232" s="889"/>
      <c r="C232" s="77"/>
      <c r="D232" s="96" t="s">
        <v>550</v>
      </c>
      <c r="E232" s="78"/>
      <c r="F232" s="903"/>
      <c r="G232" s="903"/>
      <c r="H232" s="904"/>
      <c r="I232" s="904"/>
      <c r="J232" s="905"/>
    </row>
    <row r="233" spans="1:26" ht="31.5" customHeight="1" outlineLevel="1">
      <c r="B233" s="889"/>
      <c r="C233" s="77"/>
      <c r="D233" s="96" t="s">
        <v>550</v>
      </c>
      <c r="E233" s="78"/>
      <c r="F233" s="903"/>
      <c r="G233" s="903"/>
      <c r="H233" s="904"/>
      <c r="I233" s="904"/>
      <c r="J233" s="905"/>
    </row>
    <row r="234" spans="1:26" ht="31.5" customHeight="1" outlineLevel="1">
      <c r="B234" s="910"/>
      <c r="C234" s="79"/>
      <c r="D234" s="97" t="s">
        <v>550</v>
      </c>
      <c r="E234" s="80"/>
      <c r="F234" s="938"/>
      <c r="G234" s="938"/>
      <c r="H234" s="939"/>
      <c r="I234" s="939"/>
      <c r="J234" s="940"/>
    </row>
    <row r="235" spans="1:26" ht="15" customHeight="1" outlineLevel="1">
      <c r="B235" s="888" t="s">
        <v>551</v>
      </c>
      <c r="C235" s="891" t="s">
        <v>552</v>
      </c>
      <c r="D235" s="892"/>
      <c r="E235" s="893"/>
      <c r="F235" s="894" t="s">
        <v>553</v>
      </c>
      <c r="G235" s="895"/>
      <c r="H235" s="895"/>
      <c r="I235" s="895"/>
      <c r="J235" s="896"/>
    </row>
    <row r="236" spans="1:26" ht="30" customHeight="1" outlineLevel="1">
      <c r="B236" s="889"/>
      <c r="C236" s="77"/>
      <c r="D236" s="96" t="s">
        <v>550</v>
      </c>
      <c r="E236" s="74"/>
      <c r="F236" s="897"/>
      <c r="G236" s="897"/>
      <c r="H236" s="898"/>
      <c r="I236" s="898"/>
      <c r="J236" s="899"/>
    </row>
    <row r="237" spans="1:26" ht="30" customHeight="1" outlineLevel="1">
      <c r="B237" s="889"/>
      <c r="C237" s="77"/>
      <c r="D237" s="96" t="s">
        <v>550</v>
      </c>
      <c r="E237" s="74"/>
      <c r="F237" s="932"/>
      <c r="G237" s="932"/>
      <c r="H237" s="933"/>
      <c r="I237" s="933"/>
      <c r="J237" s="934"/>
    </row>
    <row r="238" spans="1:26" ht="30" customHeight="1" outlineLevel="1">
      <c r="B238" s="889"/>
      <c r="C238" s="77"/>
      <c r="D238" s="96" t="s">
        <v>550</v>
      </c>
      <c r="E238" s="74"/>
      <c r="F238" s="932"/>
      <c r="G238" s="932"/>
      <c r="H238" s="933"/>
      <c r="I238" s="933"/>
      <c r="J238" s="934"/>
    </row>
    <row r="239" spans="1:26" ht="30" customHeight="1" outlineLevel="1" thickBot="1">
      <c r="B239" s="890"/>
      <c r="C239" s="81"/>
      <c r="D239" s="98" t="s">
        <v>550</v>
      </c>
      <c r="E239" s="82"/>
      <c r="F239" s="935"/>
      <c r="G239" s="935"/>
      <c r="H239" s="936"/>
      <c r="I239" s="936"/>
      <c r="J239" s="937"/>
    </row>
    <row r="240" spans="1:26" s="90" customFormat="1" ht="18.75" customHeight="1" outlineLevel="1" thickBot="1">
      <c r="A240" s="86"/>
      <c r="B240" s="99"/>
      <c r="C240" s="86"/>
      <c r="D240" s="86"/>
      <c r="E240" s="86"/>
      <c r="F240" s="86"/>
      <c r="G240" s="87"/>
      <c r="H240" s="87"/>
      <c r="I240" s="87"/>
      <c r="J240" s="87"/>
      <c r="K240" s="87"/>
      <c r="L240" s="87"/>
      <c r="M240" s="88"/>
      <c r="N240" s="968"/>
      <c r="O240" s="968"/>
      <c r="P240" s="968"/>
      <c r="Q240" s="968"/>
      <c r="R240" s="89"/>
      <c r="V240" s="88"/>
      <c r="W240" s="88"/>
      <c r="X240" s="88"/>
      <c r="Y240" s="88"/>
      <c r="Z240" s="89"/>
    </row>
    <row r="241" spans="2:10" ht="18.75" customHeight="1" outlineLevel="1">
      <c r="B241" s="972" t="s">
        <v>554</v>
      </c>
      <c r="C241" s="974"/>
      <c r="D241" s="975"/>
      <c r="E241" s="975"/>
      <c r="F241" s="975"/>
      <c r="G241" s="975"/>
      <c r="H241" s="975"/>
      <c r="I241" s="975"/>
      <c r="J241" s="976"/>
    </row>
    <row r="242" spans="2:10" ht="18.75" customHeight="1" outlineLevel="1">
      <c r="B242" s="918"/>
      <c r="C242" s="923"/>
      <c r="D242" s="924"/>
      <c r="E242" s="924"/>
      <c r="F242" s="924"/>
      <c r="G242" s="924"/>
      <c r="H242" s="924"/>
      <c r="I242" s="924"/>
      <c r="J242" s="925"/>
    </row>
    <row r="243" spans="2:10" ht="18.75" customHeight="1" outlineLevel="1">
      <c r="B243" s="973"/>
      <c r="C243" s="977"/>
      <c r="D243" s="978"/>
      <c r="E243" s="978"/>
      <c r="F243" s="978"/>
      <c r="G243" s="978"/>
      <c r="H243" s="978"/>
      <c r="I243" s="978"/>
      <c r="J243" s="979"/>
    </row>
    <row r="244" spans="2:10" ht="18.75" customHeight="1" outlineLevel="1">
      <c r="B244" s="917" t="s">
        <v>555</v>
      </c>
      <c r="C244" s="920"/>
      <c r="D244" s="921"/>
      <c r="E244" s="921"/>
      <c r="F244" s="921"/>
      <c r="G244" s="921"/>
      <c r="H244" s="921"/>
      <c r="I244" s="921"/>
      <c r="J244" s="922"/>
    </row>
    <row r="245" spans="2:10" ht="18.75" customHeight="1" outlineLevel="1">
      <c r="B245" s="918"/>
      <c r="C245" s="923"/>
      <c r="D245" s="924"/>
      <c r="E245" s="924"/>
      <c r="F245" s="924"/>
      <c r="G245" s="924"/>
      <c r="H245" s="924"/>
      <c r="I245" s="924"/>
      <c r="J245" s="925"/>
    </row>
    <row r="246" spans="2:10" ht="18.75" customHeight="1" outlineLevel="1" thickBot="1">
      <c r="B246" s="919"/>
      <c r="C246" s="926"/>
      <c r="D246" s="927"/>
      <c r="E246" s="927"/>
      <c r="F246" s="927"/>
      <c r="G246" s="927"/>
      <c r="H246" s="927"/>
      <c r="I246" s="927"/>
      <c r="J246" s="928"/>
    </row>
    <row r="247" spans="2:10" ht="18.75" customHeight="1" outlineLevel="1" thickBot="1">
      <c r="B247" s="100"/>
      <c r="C247" s="101"/>
      <c r="D247" s="101"/>
      <c r="E247" s="101"/>
      <c r="F247" s="101"/>
      <c r="G247" s="101"/>
      <c r="H247" s="101"/>
      <c r="I247" s="101"/>
      <c r="J247" s="101"/>
    </row>
    <row r="248" spans="2:10" ht="18.75" customHeight="1" outlineLevel="1">
      <c r="B248" s="102" t="s">
        <v>556</v>
      </c>
      <c r="C248" s="103"/>
      <c r="D248" s="103"/>
      <c r="E248" s="103"/>
      <c r="F248" s="104"/>
      <c r="G248" s="104"/>
      <c r="H248" s="104"/>
      <c r="I248" s="104"/>
      <c r="J248" s="105"/>
    </row>
    <row r="249" spans="2:10" ht="18.75" customHeight="1" outlineLevel="1">
      <c r="B249" s="876"/>
      <c r="C249" s="877"/>
      <c r="D249" s="877"/>
      <c r="E249" s="877"/>
      <c r="F249" s="877"/>
      <c r="G249" s="877"/>
      <c r="H249" s="877"/>
      <c r="I249" s="877"/>
      <c r="J249" s="878"/>
    </row>
    <row r="250" spans="2:10" ht="12" customHeight="1" outlineLevel="1" thickBot="1">
      <c r="B250" s="217"/>
      <c r="C250" s="106"/>
      <c r="D250" s="106"/>
      <c r="E250" s="106"/>
      <c r="F250" s="106"/>
      <c r="G250" s="106"/>
      <c r="H250" s="106"/>
      <c r="I250" s="106"/>
      <c r="J250" s="107"/>
    </row>
    <row r="251" spans="2:10" ht="17.25" customHeight="1"/>
    <row r="253" spans="2:10" ht="33.75" customHeight="1">
      <c r="B253" s="108" t="s">
        <v>564</v>
      </c>
      <c r="C253" s="882">
        <f>個票ｰ2005!B160</f>
        <v>0</v>
      </c>
      <c r="D253" s="883"/>
      <c r="E253" s="883"/>
      <c r="F253" s="884"/>
      <c r="G253" s="109" t="s">
        <v>540</v>
      </c>
      <c r="H253" s="879">
        <v>16</v>
      </c>
      <c r="I253" s="880"/>
      <c r="J253" s="881"/>
    </row>
    <row r="254" spans="2:10" ht="30" customHeight="1" outlineLevel="1">
      <c r="B254" s="221" t="s">
        <v>541</v>
      </c>
      <c r="C254" s="885">
        <f>個票ｰ2005!U160</f>
        <v>0</v>
      </c>
      <c r="D254" s="886"/>
      <c r="E254" s="886"/>
      <c r="F254" s="886"/>
      <c r="G254" s="886"/>
      <c r="H254" s="886"/>
      <c r="I254" s="886"/>
      <c r="J254" s="887"/>
    </row>
    <row r="255" spans="2:10" ht="30" customHeight="1" outlineLevel="1">
      <c r="B255" s="218" t="s">
        <v>543</v>
      </c>
      <c r="C255" s="945">
        <f>個票ｰ2005!S160</f>
        <v>0</v>
      </c>
      <c r="D255" s="946"/>
      <c r="E255" s="946"/>
      <c r="F255" s="946"/>
      <c r="G255" s="946"/>
      <c r="H255" s="946"/>
      <c r="I255" s="946"/>
      <c r="J255" s="947"/>
    </row>
    <row r="256" spans="2:10" ht="30" customHeight="1" outlineLevel="1">
      <c r="B256" s="219" t="s">
        <v>544</v>
      </c>
      <c r="C256" s="929"/>
      <c r="D256" s="929"/>
      <c r="E256" s="929"/>
      <c r="F256" s="929"/>
      <c r="G256" s="929"/>
      <c r="H256" s="930"/>
      <c r="I256" s="930"/>
      <c r="J256" s="931"/>
    </row>
    <row r="257" spans="2:10" ht="14.25" customHeight="1" outlineLevel="1">
      <c r="B257" s="948" t="s">
        <v>557</v>
      </c>
      <c r="C257" s="911" t="s">
        <v>546</v>
      </c>
      <c r="D257" s="911"/>
      <c r="E257" s="911"/>
      <c r="F257" s="911" t="s">
        <v>547</v>
      </c>
      <c r="G257" s="911"/>
      <c r="H257" s="912"/>
      <c r="I257" s="912"/>
      <c r="J257" s="913"/>
    </row>
    <row r="258" spans="2:10" ht="34.5" customHeight="1" outlineLevel="1">
      <c r="B258" s="948"/>
      <c r="C258" s="74"/>
      <c r="D258" s="201" t="s">
        <v>310</v>
      </c>
      <c r="E258" s="74"/>
      <c r="F258" s="914"/>
      <c r="G258" s="914"/>
      <c r="H258" s="915"/>
      <c r="I258" s="915"/>
      <c r="J258" s="916"/>
    </row>
    <row r="259" spans="2:10" ht="34.5" customHeight="1" outlineLevel="1">
      <c r="B259" s="948"/>
      <c r="C259" s="74"/>
      <c r="D259" s="93" t="s">
        <v>310</v>
      </c>
      <c r="E259" s="74"/>
      <c r="F259" s="903"/>
      <c r="G259" s="903"/>
      <c r="H259" s="904"/>
      <c r="I259" s="904"/>
      <c r="J259" s="905"/>
    </row>
    <row r="260" spans="2:10" ht="34.5" customHeight="1" outlineLevel="1">
      <c r="B260" s="948"/>
      <c r="C260" s="74"/>
      <c r="D260" s="93" t="s">
        <v>310</v>
      </c>
      <c r="E260" s="74"/>
      <c r="F260" s="903"/>
      <c r="G260" s="903"/>
      <c r="H260" s="904"/>
      <c r="I260" s="904"/>
      <c r="J260" s="905"/>
    </row>
    <row r="261" spans="2:10" ht="34.5" customHeight="1" outlineLevel="1">
      <c r="B261" s="948"/>
      <c r="C261" s="74"/>
      <c r="D261" s="93" t="s">
        <v>310</v>
      </c>
      <c r="E261" s="74"/>
      <c r="F261" s="903"/>
      <c r="G261" s="903"/>
      <c r="H261" s="904"/>
      <c r="I261" s="904"/>
      <c r="J261" s="905"/>
    </row>
    <row r="262" spans="2:10" ht="34.5" customHeight="1" outlineLevel="1">
      <c r="B262" s="948"/>
      <c r="C262" s="74"/>
      <c r="D262" s="94" t="s">
        <v>310</v>
      </c>
      <c r="E262" s="74"/>
      <c r="F262" s="941"/>
      <c r="G262" s="942"/>
      <c r="H262" s="943"/>
      <c r="I262" s="943"/>
      <c r="J262" s="944"/>
    </row>
    <row r="263" spans="2:10" ht="15" customHeight="1" outlineLevel="1">
      <c r="B263" s="909" t="s">
        <v>548</v>
      </c>
      <c r="C263" s="911" t="s">
        <v>546</v>
      </c>
      <c r="D263" s="911"/>
      <c r="E263" s="911"/>
      <c r="F263" s="911" t="s">
        <v>549</v>
      </c>
      <c r="G263" s="911"/>
      <c r="H263" s="912"/>
      <c r="I263" s="912"/>
      <c r="J263" s="913"/>
    </row>
    <row r="264" spans="2:10" ht="31.5" customHeight="1" outlineLevel="1">
      <c r="B264" s="889"/>
      <c r="C264" s="75"/>
      <c r="D264" s="95" t="s">
        <v>550</v>
      </c>
      <c r="E264" s="76"/>
      <c r="F264" s="914"/>
      <c r="G264" s="914"/>
      <c r="H264" s="915"/>
      <c r="I264" s="915"/>
      <c r="J264" s="916"/>
    </row>
    <row r="265" spans="2:10" ht="31.5" customHeight="1" outlineLevel="1">
      <c r="B265" s="889"/>
      <c r="C265" s="77"/>
      <c r="D265" s="96" t="s">
        <v>550</v>
      </c>
      <c r="E265" s="78"/>
      <c r="F265" s="903"/>
      <c r="G265" s="903"/>
      <c r="H265" s="904"/>
      <c r="I265" s="904"/>
      <c r="J265" s="905"/>
    </row>
    <row r="266" spans="2:10" ht="31.5" customHeight="1" outlineLevel="1">
      <c r="B266" s="889"/>
      <c r="C266" s="77"/>
      <c r="D266" s="96" t="s">
        <v>550</v>
      </c>
      <c r="E266" s="78"/>
      <c r="F266" s="903"/>
      <c r="G266" s="903"/>
      <c r="H266" s="904"/>
      <c r="I266" s="904"/>
      <c r="J266" s="905"/>
    </row>
    <row r="267" spans="2:10" ht="31.5" customHeight="1" outlineLevel="1">
      <c r="B267" s="889"/>
      <c r="C267" s="77"/>
      <c r="D267" s="96" t="s">
        <v>550</v>
      </c>
      <c r="E267" s="78"/>
      <c r="F267" s="903"/>
      <c r="G267" s="903"/>
      <c r="H267" s="904"/>
      <c r="I267" s="904"/>
      <c r="J267" s="905"/>
    </row>
    <row r="268" spans="2:10" ht="31.5" customHeight="1" outlineLevel="1">
      <c r="B268" s="910"/>
      <c r="C268" s="79"/>
      <c r="D268" s="97" t="s">
        <v>550</v>
      </c>
      <c r="E268" s="80"/>
      <c r="F268" s="938"/>
      <c r="G268" s="938"/>
      <c r="H268" s="939"/>
      <c r="I268" s="939"/>
      <c r="J268" s="940"/>
    </row>
    <row r="269" spans="2:10" ht="15" customHeight="1" outlineLevel="1">
      <c r="B269" s="888" t="s">
        <v>551</v>
      </c>
      <c r="C269" s="891" t="s">
        <v>552</v>
      </c>
      <c r="D269" s="892"/>
      <c r="E269" s="893"/>
      <c r="F269" s="894" t="s">
        <v>553</v>
      </c>
      <c r="G269" s="895"/>
      <c r="H269" s="895"/>
      <c r="I269" s="895"/>
      <c r="J269" s="896"/>
    </row>
    <row r="270" spans="2:10" ht="30" customHeight="1" outlineLevel="1">
      <c r="B270" s="889"/>
      <c r="C270" s="77"/>
      <c r="D270" s="96" t="s">
        <v>550</v>
      </c>
      <c r="E270" s="74"/>
      <c r="F270" s="897"/>
      <c r="G270" s="897"/>
      <c r="H270" s="898"/>
      <c r="I270" s="898"/>
      <c r="J270" s="899"/>
    </row>
    <row r="271" spans="2:10" ht="30" customHeight="1" outlineLevel="1">
      <c r="B271" s="889"/>
      <c r="C271" s="77"/>
      <c r="D271" s="96" t="s">
        <v>550</v>
      </c>
      <c r="E271" s="74"/>
      <c r="F271" s="932"/>
      <c r="G271" s="932"/>
      <c r="H271" s="933"/>
      <c r="I271" s="933"/>
      <c r="J271" s="934"/>
    </row>
    <row r="272" spans="2:10" ht="30" customHeight="1" outlineLevel="1">
      <c r="B272" s="889"/>
      <c r="C272" s="77"/>
      <c r="D272" s="96" t="s">
        <v>550</v>
      </c>
      <c r="E272" s="74"/>
      <c r="F272" s="932"/>
      <c r="G272" s="932"/>
      <c r="H272" s="933"/>
      <c r="I272" s="933"/>
      <c r="J272" s="934"/>
    </row>
    <row r="273" spans="1:26" ht="30" customHeight="1" outlineLevel="1" thickBot="1">
      <c r="B273" s="890"/>
      <c r="C273" s="81"/>
      <c r="D273" s="98" t="s">
        <v>550</v>
      </c>
      <c r="E273" s="82"/>
      <c r="F273" s="935"/>
      <c r="G273" s="935"/>
      <c r="H273" s="936"/>
      <c r="I273" s="936"/>
      <c r="J273" s="937"/>
    </row>
    <row r="274" spans="1:26" s="90" customFormat="1" ht="18.75" customHeight="1" outlineLevel="1" thickBot="1">
      <c r="A274" s="86"/>
      <c r="B274" s="99"/>
      <c r="C274" s="86"/>
      <c r="D274" s="86"/>
      <c r="E274" s="86"/>
      <c r="F274" s="86"/>
      <c r="G274" s="87"/>
      <c r="H274" s="87"/>
      <c r="I274" s="87"/>
      <c r="J274" s="87"/>
      <c r="K274" s="87"/>
      <c r="L274" s="87"/>
      <c r="M274" s="88"/>
      <c r="N274" s="968"/>
      <c r="O274" s="968"/>
      <c r="P274" s="968"/>
      <c r="Q274" s="968"/>
      <c r="R274" s="89"/>
      <c r="V274" s="88"/>
      <c r="W274" s="88"/>
      <c r="X274" s="88"/>
      <c r="Y274" s="88"/>
      <c r="Z274" s="89"/>
    </row>
    <row r="275" spans="1:26" ht="18.75" customHeight="1" outlineLevel="1">
      <c r="B275" s="972" t="s">
        <v>554</v>
      </c>
      <c r="C275" s="974"/>
      <c r="D275" s="975"/>
      <c r="E275" s="975"/>
      <c r="F275" s="975"/>
      <c r="G275" s="975"/>
      <c r="H275" s="975"/>
      <c r="I275" s="975"/>
      <c r="J275" s="976"/>
    </row>
    <row r="276" spans="1:26" ht="18.75" customHeight="1" outlineLevel="1">
      <c r="B276" s="918"/>
      <c r="C276" s="923"/>
      <c r="D276" s="924"/>
      <c r="E276" s="924"/>
      <c r="F276" s="924"/>
      <c r="G276" s="924"/>
      <c r="H276" s="924"/>
      <c r="I276" s="924"/>
      <c r="J276" s="925"/>
    </row>
    <row r="277" spans="1:26" ht="18.75" customHeight="1" outlineLevel="1">
      <c r="B277" s="973"/>
      <c r="C277" s="977"/>
      <c r="D277" s="978"/>
      <c r="E277" s="978"/>
      <c r="F277" s="978"/>
      <c r="G277" s="978"/>
      <c r="H277" s="978"/>
      <c r="I277" s="978"/>
      <c r="J277" s="979"/>
    </row>
    <row r="278" spans="1:26" ht="18.75" customHeight="1" outlineLevel="1">
      <c r="B278" s="917" t="s">
        <v>555</v>
      </c>
      <c r="C278" s="920"/>
      <c r="D278" s="921"/>
      <c r="E278" s="921"/>
      <c r="F278" s="921"/>
      <c r="G278" s="921"/>
      <c r="H278" s="921"/>
      <c r="I278" s="921"/>
      <c r="J278" s="922"/>
    </row>
    <row r="279" spans="1:26" ht="18.75" customHeight="1" outlineLevel="1">
      <c r="B279" s="918"/>
      <c r="C279" s="923"/>
      <c r="D279" s="924"/>
      <c r="E279" s="924"/>
      <c r="F279" s="924"/>
      <c r="G279" s="924"/>
      <c r="H279" s="924"/>
      <c r="I279" s="924"/>
      <c r="J279" s="925"/>
    </row>
    <row r="280" spans="1:26" ht="18.75" customHeight="1" outlineLevel="1" thickBot="1">
      <c r="B280" s="919"/>
      <c r="C280" s="926"/>
      <c r="D280" s="927"/>
      <c r="E280" s="927"/>
      <c r="F280" s="927"/>
      <c r="G280" s="927"/>
      <c r="H280" s="927"/>
      <c r="I280" s="927"/>
      <c r="J280" s="928"/>
    </row>
    <row r="281" spans="1:26" ht="18.75" customHeight="1" outlineLevel="1" thickBot="1">
      <c r="B281" s="100"/>
      <c r="C281" s="101"/>
      <c r="D281" s="101"/>
      <c r="E281" s="101"/>
      <c r="F281" s="101"/>
      <c r="G281" s="101"/>
      <c r="H281" s="101"/>
      <c r="I281" s="101"/>
      <c r="J281" s="101"/>
    </row>
    <row r="282" spans="1:26" ht="18.75" customHeight="1" outlineLevel="1">
      <c r="B282" s="102" t="s">
        <v>556</v>
      </c>
      <c r="C282" s="103"/>
      <c r="D282" s="103"/>
      <c r="E282" s="103"/>
      <c r="F282" s="104"/>
      <c r="G282" s="104"/>
      <c r="H282" s="104"/>
      <c r="I282" s="104"/>
      <c r="J282" s="105"/>
    </row>
    <row r="283" spans="1:26" ht="18.75" customHeight="1" outlineLevel="1">
      <c r="B283" s="876"/>
      <c r="C283" s="877"/>
      <c r="D283" s="877"/>
      <c r="E283" s="877"/>
      <c r="F283" s="877"/>
      <c r="G283" s="877"/>
      <c r="H283" s="877"/>
      <c r="I283" s="877"/>
      <c r="J283" s="878"/>
    </row>
    <row r="284" spans="1:26" ht="12" customHeight="1" outlineLevel="1" thickBot="1">
      <c r="B284" s="217"/>
      <c r="C284" s="106"/>
      <c r="D284" s="106"/>
      <c r="E284" s="106"/>
      <c r="F284" s="106"/>
      <c r="G284" s="106"/>
      <c r="H284" s="106"/>
      <c r="I284" s="106"/>
      <c r="J284" s="107"/>
    </row>
    <row r="287" spans="1:26" ht="33.75" customHeight="1">
      <c r="B287" s="108" t="s">
        <v>539</v>
      </c>
      <c r="C287" s="882">
        <f>個票ｰ2005!B161</f>
        <v>0</v>
      </c>
      <c r="D287" s="883"/>
      <c r="E287" s="883"/>
      <c r="F287" s="884"/>
      <c r="G287" s="109" t="s">
        <v>540</v>
      </c>
      <c r="H287" s="879">
        <v>17</v>
      </c>
      <c r="I287" s="880"/>
      <c r="J287" s="881"/>
    </row>
    <row r="288" spans="1:26" ht="30" customHeight="1" outlineLevel="1">
      <c r="B288" s="221" t="s">
        <v>541</v>
      </c>
      <c r="C288" s="885">
        <f>個票ｰ2005!U161</f>
        <v>0</v>
      </c>
      <c r="D288" s="886"/>
      <c r="E288" s="886"/>
      <c r="F288" s="886"/>
      <c r="G288" s="886"/>
      <c r="H288" s="886"/>
      <c r="I288" s="886"/>
      <c r="J288" s="887"/>
    </row>
    <row r="289" spans="2:10" ht="30" customHeight="1" outlineLevel="1">
      <c r="B289" s="218" t="s">
        <v>543</v>
      </c>
      <c r="C289" s="945">
        <f>個票ｰ2005!S161</f>
        <v>0</v>
      </c>
      <c r="D289" s="946"/>
      <c r="E289" s="946"/>
      <c r="F289" s="946"/>
      <c r="G289" s="946"/>
      <c r="H289" s="946"/>
      <c r="I289" s="946"/>
      <c r="J289" s="947"/>
    </row>
    <row r="290" spans="2:10" ht="30" customHeight="1" outlineLevel="1">
      <c r="B290" s="219" t="s">
        <v>544</v>
      </c>
      <c r="C290" s="929"/>
      <c r="D290" s="929"/>
      <c r="E290" s="929"/>
      <c r="F290" s="929"/>
      <c r="G290" s="929"/>
      <c r="H290" s="930"/>
      <c r="I290" s="930"/>
      <c r="J290" s="931"/>
    </row>
    <row r="291" spans="2:10" ht="14.25" customHeight="1" outlineLevel="1">
      <c r="B291" s="948" t="s">
        <v>557</v>
      </c>
      <c r="C291" s="911" t="s">
        <v>546</v>
      </c>
      <c r="D291" s="911"/>
      <c r="E291" s="911"/>
      <c r="F291" s="911" t="s">
        <v>547</v>
      </c>
      <c r="G291" s="911"/>
      <c r="H291" s="912"/>
      <c r="I291" s="912"/>
      <c r="J291" s="913"/>
    </row>
    <row r="292" spans="2:10" ht="34.5" customHeight="1" outlineLevel="1">
      <c r="B292" s="948"/>
      <c r="C292" s="74"/>
      <c r="D292" s="201" t="s">
        <v>310</v>
      </c>
      <c r="E292" s="74"/>
      <c r="F292" s="914"/>
      <c r="G292" s="914"/>
      <c r="H292" s="915"/>
      <c r="I292" s="915"/>
      <c r="J292" s="916"/>
    </row>
    <row r="293" spans="2:10" ht="34.5" customHeight="1" outlineLevel="1">
      <c r="B293" s="948"/>
      <c r="C293" s="74"/>
      <c r="D293" s="93" t="s">
        <v>310</v>
      </c>
      <c r="E293" s="74"/>
      <c r="F293" s="903"/>
      <c r="G293" s="903"/>
      <c r="H293" s="904"/>
      <c r="I293" s="904"/>
      <c r="J293" s="905"/>
    </row>
    <row r="294" spans="2:10" ht="34.5" customHeight="1" outlineLevel="1">
      <c r="B294" s="948"/>
      <c r="C294" s="74"/>
      <c r="D294" s="93" t="s">
        <v>310</v>
      </c>
      <c r="E294" s="74"/>
      <c r="F294" s="903"/>
      <c r="G294" s="903"/>
      <c r="H294" s="904"/>
      <c r="I294" s="904"/>
      <c r="J294" s="905"/>
    </row>
    <row r="295" spans="2:10" ht="34.5" customHeight="1" outlineLevel="1">
      <c r="B295" s="948"/>
      <c r="C295" s="74"/>
      <c r="D295" s="93" t="s">
        <v>310</v>
      </c>
      <c r="E295" s="74"/>
      <c r="F295" s="903"/>
      <c r="G295" s="903"/>
      <c r="H295" s="904"/>
      <c r="I295" s="904"/>
      <c r="J295" s="905"/>
    </row>
    <row r="296" spans="2:10" ht="34.5" customHeight="1" outlineLevel="1">
      <c r="B296" s="948"/>
      <c r="C296" s="74"/>
      <c r="D296" s="94" t="s">
        <v>310</v>
      </c>
      <c r="E296" s="74"/>
      <c r="F296" s="941"/>
      <c r="G296" s="942"/>
      <c r="H296" s="943"/>
      <c r="I296" s="943"/>
      <c r="J296" s="944"/>
    </row>
    <row r="297" spans="2:10" ht="15" customHeight="1" outlineLevel="1">
      <c r="B297" s="909" t="s">
        <v>548</v>
      </c>
      <c r="C297" s="911" t="s">
        <v>546</v>
      </c>
      <c r="D297" s="911"/>
      <c r="E297" s="911"/>
      <c r="F297" s="911" t="s">
        <v>549</v>
      </c>
      <c r="G297" s="911"/>
      <c r="H297" s="912"/>
      <c r="I297" s="912"/>
      <c r="J297" s="913"/>
    </row>
    <row r="298" spans="2:10" ht="31.5" customHeight="1" outlineLevel="1">
      <c r="B298" s="889"/>
      <c r="C298" s="75"/>
      <c r="D298" s="95" t="s">
        <v>550</v>
      </c>
      <c r="E298" s="76"/>
      <c r="F298" s="914"/>
      <c r="G298" s="914"/>
      <c r="H298" s="915"/>
      <c r="I298" s="915"/>
      <c r="J298" s="916"/>
    </row>
    <row r="299" spans="2:10" ht="31.5" customHeight="1" outlineLevel="1">
      <c r="B299" s="889"/>
      <c r="C299" s="77"/>
      <c r="D299" s="96" t="s">
        <v>550</v>
      </c>
      <c r="E299" s="78"/>
      <c r="F299" s="903"/>
      <c r="G299" s="903"/>
      <c r="H299" s="904"/>
      <c r="I299" s="904"/>
      <c r="J299" s="905"/>
    </row>
    <row r="300" spans="2:10" ht="31.5" customHeight="1" outlineLevel="1">
      <c r="B300" s="889"/>
      <c r="C300" s="77"/>
      <c r="D300" s="96" t="s">
        <v>550</v>
      </c>
      <c r="E300" s="78"/>
      <c r="F300" s="903"/>
      <c r="G300" s="903"/>
      <c r="H300" s="904"/>
      <c r="I300" s="904"/>
      <c r="J300" s="905"/>
    </row>
    <row r="301" spans="2:10" ht="31.5" customHeight="1" outlineLevel="1">
      <c r="B301" s="889"/>
      <c r="C301" s="77"/>
      <c r="D301" s="96" t="s">
        <v>550</v>
      </c>
      <c r="E301" s="78"/>
      <c r="F301" s="903"/>
      <c r="G301" s="903"/>
      <c r="H301" s="904"/>
      <c r="I301" s="904"/>
      <c r="J301" s="905"/>
    </row>
    <row r="302" spans="2:10" ht="31.5" customHeight="1" outlineLevel="1">
      <c r="B302" s="910"/>
      <c r="C302" s="79"/>
      <c r="D302" s="97" t="s">
        <v>550</v>
      </c>
      <c r="E302" s="80"/>
      <c r="F302" s="938"/>
      <c r="G302" s="938"/>
      <c r="H302" s="939"/>
      <c r="I302" s="939"/>
      <c r="J302" s="940"/>
    </row>
    <row r="303" spans="2:10" ht="15" customHeight="1" outlineLevel="1">
      <c r="B303" s="888" t="s">
        <v>551</v>
      </c>
      <c r="C303" s="891" t="s">
        <v>552</v>
      </c>
      <c r="D303" s="892"/>
      <c r="E303" s="893"/>
      <c r="F303" s="894" t="s">
        <v>553</v>
      </c>
      <c r="G303" s="895"/>
      <c r="H303" s="895"/>
      <c r="I303" s="895"/>
      <c r="J303" s="896"/>
    </row>
    <row r="304" spans="2:10" ht="30" customHeight="1" outlineLevel="1">
      <c r="B304" s="889"/>
      <c r="C304" s="77"/>
      <c r="D304" s="96" t="s">
        <v>550</v>
      </c>
      <c r="E304" s="74"/>
      <c r="F304" s="897"/>
      <c r="G304" s="897"/>
      <c r="H304" s="898"/>
      <c r="I304" s="898"/>
      <c r="J304" s="899"/>
    </row>
    <row r="305" spans="1:26" ht="30" customHeight="1" outlineLevel="1">
      <c r="B305" s="889"/>
      <c r="C305" s="77"/>
      <c r="D305" s="96" t="s">
        <v>550</v>
      </c>
      <c r="E305" s="74"/>
      <c r="F305" s="932"/>
      <c r="G305" s="932"/>
      <c r="H305" s="933"/>
      <c r="I305" s="933"/>
      <c r="J305" s="934"/>
    </row>
    <row r="306" spans="1:26" ht="30" customHeight="1" outlineLevel="1">
      <c r="B306" s="889"/>
      <c r="C306" s="77"/>
      <c r="D306" s="96" t="s">
        <v>550</v>
      </c>
      <c r="E306" s="74"/>
      <c r="F306" s="932"/>
      <c r="G306" s="932"/>
      <c r="H306" s="933"/>
      <c r="I306" s="933"/>
      <c r="J306" s="934"/>
    </row>
    <row r="307" spans="1:26" ht="30" customHeight="1" outlineLevel="1" thickBot="1">
      <c r="B307" s="890"/>
      <c r="C307" s="81"/>
      <c r="D307" s="98" t="s">
        <v>550</v>
      </c>
      <c r="E307" s="82"/>
      <c r="F307" s="935"/>
      <c r="G307" s="935"/>
      <c r="H307" s="936"/>
      <c r="I307" s="936"/>
      <c r="J307" s="937"/>
    </row>
    <row r="308" spans="1:26" s="90" customFormat="1" ht="18.75" customHeight="1" outlineLevel="1" thickBot="1">
      <c r="A308" s="86"/>
      <c r="B308" s="99"/>
      <c r="C308" s="86"/>
      <c r="D308" s="86"/>
      <c r="E308" s="86"/>
      <c r="F308" s="86"/>
      <c r="G308" s="87"/>
      <c r="H308" s="87"/>
      <c r="I308" s="87"/>
      <c r="J308" s="87"/>
      <c r="K308" s="87"/>
      <c r="L308" s="87"/>
      <c r="M308" s="88"/>
      <c r="N308" s="968"/>
      <c r="O308" s="968"/>
      <c r="P308" s="968"/>
      <c r="Q308" s="968"/>
      <c r="R308" s="89"/>
      <c r="V308" s="88"/>
      <c r="W308" s="88"/>
      <c r="X308" s="88"/>
      <c r="Y308" s="88"/>
      <c r="Z308" s="89"/>
    </row>
    <row r="309" spans="1:26" ht="18.75" customHeight="1" outlineLevel="1">
      <c r="B309" s="972" t="s">
        <v>554</v>
      </c>
      <c r="C309" s="974"/>
      <c r="D309" s="975"/>
      <c r="E309" s="975"/>
      <c r="F309" s="975"/>
      <c r="G309" s="975"/>
      <c r="H309" s="975"/>
      <c r="I309" s="975"/>
      <c r="J309" s="976"/>
    </row>
    <row r="310" spans="1:26" ht="18.75" customHeight="1" outlineLevel="1">
      <c r="B310" s="918"/>
      <c r="C310" s="923"/>
      <c r="D310" s="924"/>
      <c r="E310" s="924"/>
      <c r="F310" s="924"/>
      <c r="G310" s="924"/>
      <c r="H310" s="924"/>
      <c r="I310" s="924"/>
      <c r="J310" s="925"/>
    </row>
    <row r="311" spans="1:26" ht="18.75" customHeight="1" outlineLevel="1">
      <c r="B311" s="973"/>
      <c r="C311" s="977"/>
      <c r="D311" s="978"/>
      <c r="E311" s="978"/>
      <c r="F311" s="978"/>
      <c r="G311" s="978"/>
      <c r="H311" s="978"/>
      <c r="I311" s="978"/>
      <c r="J311" s="979"/>
    </row>
    <row r="312" spans="1:26" ht="18.75" customHeight="1" outlineLevel="1">
      <c r="B312" s="917" t="s">
        <v>555</v>
      </c>
      <c r="C312" s="920"/>
      <c r="D312" s="921"/>
      <c r="E312" s="921"/>
      <c r="F312" s="921"/>
      <c r="G312" s="921"/>
      <c r="H312" s="921"/>
      <c r="I312" s="921"/>
      <c r="J312" s="922"/>
    </row>
    <row r="313" spans="1:26" ht="18.75" customHeight="1" outlineLevel="1">
      <c r="B313" s="918"/>
      <c r="C313" s="923"/>
      <c r="D313" s="924"/>
      <c r="E313" s="924"/>
      <c r="F313" s="924"/>
      <c r="G313" s="924"/>
      <c r="H313" s="924"/>
      <c r="I313" s="924"/>
      <c r="J313" s="925"/>
    </row>
    <row r="314" spans="1:26" ht="18.75" customHeight="1" outlineLevel="1" thickBot="1">
      <c r="B314" s="919"/>
      <c r="C314" s="926"/>
      <c r="D314" s="927"/>
      <c r="E314" s="927"/>
      <c r="F314" s="927"/>
      <c r="G314" s="927"/>
      <c r="H314" s="927"/>
      <c r="I314" s="927"/>
      <c r="J314" s="928"/>
    </row>
    <row r="315" spans="1:26" ht="18.75" customHeight="1" outlineLevel="1" thickBot="1">
      <c r="B315" s="100"/>
      <c r="C315" s="101"/>
      <c r="D315" s="101"/>
      <c r="E315" s="101"/>
      <c r="F315" s="101"/>
      <c r="G315" s="101"/>
      <c r="H315" s="101"/>
      <c r="I315" s="101"/>
      <c r="J315" s="101"/>
    </row>
    <row r="316" spans="1:26" ht="18.75" customHeight="1" outlineLevel="1">
      <c r="B316" s="102" t="s">
        <v>556</v>
      </c>
      <c r="C316" s="103"/>
      <c r="D316" s="103"/>
      <c r="E316" s="103"/>
      <c r="F316" s="104"/>
      <c r="G316" s="104"/>
      <c r="H316" s="104"/>
      <c r="I316" s="104"/>
      <c r="J316" s="105"/>
    </row>
    <row r="317" spans="1:26" ht="18.75" customHeight="1" outlineLevel="1">
      <c r="B317" s="876"/>
      <c r="C317" s="877"/>
      <c r="D317" s="877"/>
      <c r="E317" s="877"/>
      <c r="F317" s="877"/>
      <c r="G317" s="877"/>
      <c r="H317" s="877"/>
      <c r="I317" s="877"/>
      <c r="J317" s="878"/>
    </row>
    <row r="318" spans="1:26" ht="12" customHeight="1" outlineLevel="1" thickBot="1">
      <c r="B318" s="217"/>
      <c r="C318" s="106"/>
      <c r="D318" s="106"/>
      <c r="E318" s="106"/>
      <c r="F318" s="106"/>
      <c r="G318" s="106"/>
      <c r="H318" s="106"/>
      <c r="I318" s="106"/>
      <c r="J318" s="107"/>
    </row>
    <row r="321" spans="2:11" ht="17.25" customHeight="1">
      <c r="B321" s="202"/>
      <c r="C321" s="202"/>
      <c r="D321" s="202"/>
      <c r="E321" s="202"/>
      <c r="F321" s="202"/>
      <c r="G321" s="202"/>
      <c r="H321" s="202"/>
      <c r="I321" s="202"/>
      <c r="J321" s="202"/>
      <c r="K321" s="202"/>
    </row>
    <row r="322" spans="2:11" ht="33.75" customHeight="1">
      <c r="B322" s="108" t="s">
        <v>539</v>
      </c>
      <c r="C322" s="882">
        <f>個票ｰ2005!B162</f>
        <v>0</v>
      </c>
      <c r="D322" s="883"/>
      <c r="E322" s="883"/>
      <c r="F322" s="884"/>
      <c r="G322" s="109" t="s">
        <v>540</v>
      </c>
      <c r="H322" s="879">
        <v>18</v>
      </c>
      <c r="I322" s="880"/>
      <c r="J322" s="881"/>
    </row>
    <row r="323" spans="2:11" ht="30" customHeight="1" outlineLevel="1">
      <c r="B323" s="221" t="s">
        <v>541</v>
      </c>
      <c r="C323" s="885">
        <f>個票ｰ2005!U162</f>
        <v>0</v>
      </c>
      <c r="D323" s="886"/>
      <c r="E323" s="886"/>
      <c r="F323" s="886"/>
      <c r="G323" s="886"/>
      <c r="H323" s="886"/>
      <c r="I323" s="886"/>
      <c r="J323" s="887"/>
    </row>
    <row r="324" spans="2:11" ht="30" customHeight="1" outlineLevel="1">
      <c r="B324" s="218" t="s">
        <v>543</v>
      </c>
      <c r="C324" s="945">
        <f>個票ｰ2005!S162</f>
        <v>0</v>
      </c>
      <c r="D324" s="946"/>
      <c r="E324" s="946"/>
      <c r="F324" s="946"/>
      <c r="G324" s="946"/>
      <c r="H324" s="946"/>
      <c r="I324" s="946"/>
      <c r="J324" s="947"/>
    </row>
    <row r="325" spans="2:11" ht="30" customHeight="1" outlineLevel="1">
      <c r="B325" s="219" t="s">
        <v>544</v>
      </c>
      <c r="C325" s="929"/>
      <c r="D325" s="929"/>
      <c r="E325" s="929"/>
      <c r="F325" s="929"/>
      <c r="G325" s="929"/>
      <c r="H325" s="930"/>
      <c r="I325" s="930"/>
      <c r="J325" s="931"/>
    </row>
    <row r="326" spans="2:11" ht="14.25" customHeight="1" outlineLevel="1">
      <c r="B326" s="948" t="s">
        <v>557</v>
      </c>
      <c r="C326" s="911" t="s">
        <v>546</v>
      </c>
      <c r="D326" s="911"/>
      <c r="E326" s="911"/>
      <c r="F326" s="911" t="s">
        <v>547</v>
      </c>
      <c r="G326" s="911"/>
      <c r="H326" s="912"/>
      <c r="I326" s="912"/>
      <c r="J326" s="913"/>
    </row>
    <row r="327" spans="2:11" ht="34.5" customHeight="1" outlineLevel="1">
      <c r="B327" s="948"/>
      <c r="C327" s="74"/>
      <c r="D327" s="201" t="s">
        <v>310</v>
      </c>
      <c r="E327" s="74"/>
      <c r="F327" s="914"/>
      <c r="G327" s="914"/>
      <c r="H327" s="915"/>
      <c r="I327" s="915"/>
      <c r="J327" s="916"/>
    </row>
    <row r="328" spans="2:11" ht="34.5" customHeight="1" outlineLevel="1">
      <c r="B328" s="948"/>
      <c r="C328" s="74"/>
      <c r="D328" s="93" t="s">
        <v>310</v>
      </c>
      <c r="E328" s="74"/>
      <c r="F328" s="903"/>
      <c r="G328" s="903"/>
      <c r="H328" s="904"/>
      <c r="I328" s="904"/>
      <c r="J328" s="905"/>
    </row>
    <row r="329" spans="2:11" ht="34.5" customHeight="1" outlineLevel="1">
      <c r="B329" s="948"/>
      <c r="C329" s="74"/>
      <c r="D329" s="93" t="s">
        <v>310</v>
      </c>
      <c r="E329" s="74"/>
      <c r="F329" s="903"/>
      <c r="G329" s="903"/>
      <c r="H329" s="904"/>
      <c r="I329" s="904"/>
      <c r="J329" s="905"/>
    </row>
    <row r="330" spans="2:11" ht="34.5" customHeight="1" outlineLevel="1">
      <c r="B330" s="948"/>
      <c r="C330" s="74"/>
      <c r="D330" s="93" t="s">
        <v>310</v>
      </c>
      <c r="E330" s="74"/>
      <c r="F330" s="903"/>
      <c r="G330" s="903"/>
      <c r="H330" s="904"/>
      <c r="I330" s="904"/>
      <c r="J330" s="905"/>
    </row>
    <row r="331" spans="2:11" ht="34.5" customHeight="1" outlineLevel="1">
      <c r="B331" s="948"/>
      <c r="C331" s="74"/>
      <c r="D331" s="94" t="s">
        <v>310</v>
      </c>
      <c r="E331" s="74"/>
      <c r="F331" s="941"/>
      <c r="G331" s="942"/>
      <c r="H331" s="943"/>
      <c r="I331" s="943"/>
      <c r="J331" s="944"/>
    </row>
    <row r="332" spans="2:11" ht="15" customHeight="1" outlineLevel="1">
      <c r="B332" s="909" t="s">
        <v>548</v>
      </c>
      <c r="C332" s="911" t="s">
        <v>546</v>
      </c>
      <c r="D332" s="911"/>
      <c r="E332" s="911"/>
      <c r="F332" s="911" t="s">
        <v>549</v>
      </c>
      <c r="G332" s="911"/>
      <c r="H332" s="912"/>
      <c r="I332" s="912"/>
      <c r="J332" s="913"/>
    </row>
    <row r="333" spans="2:11" ht="31.5" customHeight="1" outlineLevel="1">
      <c r="B333" s="889"/>
      <c r="C333" s="75"/>
      <c r="D333" s="95" t="s">
        <v>550</v>
      </c>
      <c r="E333" s="76"/>
      <c r="F333" s="914"/>
      <c r="G333" s="914"/>
      <c r="H333" s="915"/>
      <c r="I333" s="915"/>
      <c r="J333" s="916"/>
    </row>
    <row r="334" spans="2:11" ht="31.5" customHeight="1" outlineLevel="1">
      <c r="B334" s="889"/>
      <c r="C334" s="77"/>
      <c r="D334" s="96" t="s">
        <v>550</v>
      </c>
      <c r="E334" s="78"/>
      <c r="F334" s="903"/>
      <c r="G334" s="903"/>
      <c r="H334" s="904"/>
      <c r="I334" s="904"/>
      <c r="J334" s="905"/>
    </row>
    <row r="335" spans="2:11" ht="31.5" customHeight="1" outlineLevel="1">
      <c r="B335" s="889"/>
      <c r="C335" s="77"/>
      <c r="D335" s="96" t="s">
        <v>550</v>
      </c>
      <c r="E335" s="78"/>
      <c r="F335" s="903"/>
      <c r="G335" s="903"/>
      <c r="H335" s="904"/>
      <c r="I335" s="904"/>
      <c r="J335" s="905"/>
    </row>
    <row r="336" spans="2:11" ht="31.5" customHeight="1" outlineLevel="1">
      <c r="B336" s="889"/>
      <c r="C336" s="77"/>
      <c r="D336" s="96" t="s">
        <v>550</v>
      </c>
      <c r="E336" s="78"/>
      <c r="F336" s="903"/>
      <c r="G336" s="903"/>
      <c r="H336" s="904"/>
      <c r="I336" s="904"/>
      <c r="J336" s="905"/>
    </row>
    <row r="337" spans="1:26" ht="31.5" customHeight="1" outlineLevel="1">
      <c r="B337" s="910"/>
      <c r="C337" s="79"/>
      <c r="D337" s="97" t="s">
        <v>550</v>
      </c>
      <c r="E337" s="80"/>
      <c r="F337" s="938"/>
      <c r="G337" s="938"/>
      <c r="H337" s="939"/>
      <c r="I337" s="939"/>
      <c r="J337" s="940"/>
    </row>
    <row r="338" spans="1:26" ht="15" customHeight="1" outlineLevel="1">
      <c r="B338" s="888" t="s">
        <v>551</v>
      </c>
      <c r="C338" s="891" t="s">
        <v>552</v>
      </c>
      <c r="D338" s="892"/>
      <c r="E338" s="893"/>
      <c r="F338" s="894" t="s">
        <v>553</v>
      </c>
      <c r="G338" s="895"/>
      <c r="H338" s="895"/>
      <c r="I338" s="895"/>
      <c r="J338" s="896"/>
    </row>
    <row r="339" spans="1:26" ht="30" customHeight="1" outlineLevel="1">
      <c r="B339" s="889"/>
      <c r="C339" s="77"/>
      <c r="D339" s="96" t="s">
        <v>550</v>
      </c>
      <c r="E339" s="74"/>
      <c r="F339" s="900"/>
      <c r="G339" s="900"/>
      <c r="H339" s="901"/>
      <c r="I339" s="901"/>
      <c r="J339" s="902"/>
    </row>
    <row r="340" spans="1:26" ht="30" customHeight="1" outlineLevel="1">
      <c r="B340" s="889"/>
      <c r="C340" s="77"/>
      <c r="D340" s="96" t="s">
        <v>550</v>
      </c>
      <c r="E340" s="74"/>
      <c r="F340" s="903"/>
      <c r="G340" s="903"/>
      <c r="H340" s="904"/>
      <c r="I340" s="904"/>
      <c r="J340" s="905"/>
    </row>
    <row r="341" spans="1:26" ht="30" customHeight="1" outlineLevel="1">
      <c r="B341" s="889"/>
      <c r="C341" s="77"/>
      <c r="D341" s="96" t="s">
        <v>550</v>
      </c>
      <c r="E341" s="74"/>
      <c r="F341" s="903"/>
      <c r="G341" s="903"/>
      <c r="H341" s="904"/>
      <c r="I341" s="904"/>
      <c r="J341" s="905"/>
    </row>
    <row r="342" spans="1:26" ht="30" customHeight="1" outlineLevel="1" thickBot="1">
      <c r="B342" s="890"/>
      <c r="C342" s="81"/>
      <c r="D342" s="98" t="s">
        <v>550</v>
      </c>
      <c r="E342" s="82"/>
      <c r="F342" s="906"/>
      <c r="G342" s="906"/>
      <c r="H342" s="907"/>
      <c r="I342" s="907"/>
      <c r="J342" s="908"/>
    </row>
    <row r="343" spans="1:26" s="90" customFormat="1" ht="18.75" customHeight="1" outlineLevel="1" thickBot="1">
      <c r="A343" s="86"/>
      <c r="B343" s="99"/>
      <c r="C343" s="86"/>
      <c r="D343" s="86"/>
      <c r="E343" s="86"/>
      <c r="F343" s="86"/>
      <c r="G343" s="87"/>
      <c r="H343" s="87"/>
      <c r="I343" s="87"/>
      <c r="J343" s="87"/>
      <c r="K343" s="87"/>
      <c r="L343" s="87"/>
      <c r="M343" s="88"/>
      <c r="N343" s="968"/>
      <c r="O343" s="968"/>
      <c r="P343" s="968"/>
      <c r="Q343" s="968"/>
      <c r="R343" s="89"/>
      <c r="V343" s="88"/>
      <c r="W343" s="88"/>
      <c r="X343" s="88"/>
      <c r="Y343" s="88"/>
      <c r="Z343" s="89"/>
    </row>
    <row r="344" spans="1:26" ht="18.75" customHeight="1" outlineLevel="1">
      <c r="B344" s="972" t="s">
        <v>554</v>
      </c>
      <c r="C344" s="974"/>
      <c r="D344" s="975"/>
      <c r="E344" s="975"/>
      <c r="F344" s="975"/>
      <c r="G344" s="975"/>
      <c r="H344" s="975"/>
      <c r="I344" s="975"/>
      <c r="J344" s="976"/>
    </row>
    <row r="345" spans="1:26" ht="18.75" customHeight="1" outlineLevel="1">
      <c r="B345" s="918"/>
      <c r="C345" s="923"/>
      <c r="D345" s="924"/>
      <c r="E345" s="924"/>
      <c r="F345" s="924"/>
      <c r="G345" s="924"/>
      <c r="H345" s="924"/>
      <c r="I345" s="924"/>
      <c r="J345" s="925"/>
    </row>
    <row r="346" spans="1:26" ht="18.75" customHeight="1" outlineLevel="1">
      <c r="B346" s="973"/>
      <c r="C346" s="977"/>
      <c r="D346" s="978"/>
      <c r="E346" s="978"/>
      <c r="F346" s="978"/>
      <c r="G346" s="978"/>
      <c r="H346" s="978"/>
      <c r="I346" s="978"/>
      <c r="J346" s="979"/>
    </row>
    <row r="347" spans="1:26" ht="18.75" customHeight="1" outlineLevel="1">
      <c r="B347" s="917" t="s">
        <v>555</v>
      </c>
      <c r="C347" s="920"/>
      <c r="D347" s="921"/>
      <c r="E347" s="921"/>
      <c r="F347" s="921"/>
      <c r="G347" s="921"/>
      <c r="H347" s="921"/>
      <c r="I347" s="921"/>
      <c r="J347" s="922"/>
    </row>
    <row r="348" spans="1:26" ht="18.75" customHeight="1" outlineLevel="1">
      <c r="B348" s="918"/>
      <c r="C348" s="923"/>
      <c r="D348" s="924"/>
      <c r="E348" s="924"/>
      <c r="F348" s="924"/>
      <c r="G348" s="924"/>
      <c r="H348" s="924"/>
      <c r="I348" s="924"/>
      <c r="J348" s="925"/>
    </row>
    <row r="349" spans="1:26" ht="18.75" customHeight="1" outlineLevel="1" thickBot="1">
      <c r="B349" s="919"/>
      <c r="C349" s="926"/>
      <c r="D349" s="927"/>
      <c r="E349" s="927"/>
      <c r="F349" s="927"/>
      <c r="G349" s="927"/>
      <c r="H349" s="927"/>
      <c r="I349" s="927"/>
      <c r="J349" s="928"/>
    </row>
    <row r="350" spans="1:26" ht="18.75" customHeight="1" outlineLevel="1" thickBot="1">
      <c r="B350" s="100"/>
      <c r="C350" s="101"/>
      <c r="D350" s="101"/>
      <c r="E350" s="101"/>
      <c r="F350" s="101"/>
      <c r="G350" s="101"/>
      <c r="H350" s="101"/>
      <c r="I350" s="101"/>
      <c r="J350" s="101"/>
    </row>
    <row r="351" spans="1:26" ht="18.75" customHeight="1" outlineLevel="1">
      <c r="B351" s="102" t="s">
        <v>556</v>
      </c>
      <c r="C351" s="103"/>
      <c r="D351" s="103"/>
      <c r="E351" s="103"/>
      <c r="F351" s="104"/>
      <c r="G351" s="104"/>
      <c r="H351" s="104"/>
      <c r="I351" s="104"/>
      <c r="J351" s="105"/>
    </row>
    <row r="352" spans="1:26" ht="18.75" customHeight="1" outlineLevel="1">
      <c r="B352" s="876"/>
      <c r="C352" s="877"/>
      <c r="D352" s="877"/>
      <c r="E352" s="877"/>
      <c r="F352" s="877"/>
      <c r="G352" s="877"/>
      <c r="H352" s="877"/>
      <c r="I352" s="877"/>
      <c r="J352" s="878"/>
    </row>
    <row r="353" spans="2:10" ht="12" customHeight="1" outlineLevel="1" thickBot="1">
      <c r="B353" s="217"/>
      <c r="C353" s="106"/>
      <c r="D353" s="106"/>
      <c r="E353" s="106"/>
      <c r="F353" s="106"/>
      <c r="G353" s="106"/>
      <c r="H353" s="106"/>
      <c r="I353" s="106"/>
      <c r="J353" s="107"/>
    </row>
    <row r="354" spans="2:10" ht="17.25" customHeight="1"/>
    <row r="356" spans="2:10" ht="33.75" customHeight="1">
      <c r="B356" s="108" t="s">
        <v>539</v>
      </c>
      <c r="C356" s="882">
        <f>個票ｰ2005!B163</f>
        <v>0</v>
      </c>
      <c r="D356" s="883"/>
      <c r="E356" s="883"/>
      <c r="F356" s="884"/>
      <c r="G356" s="109" t="s">
        <v>540</v>
      </c>
      <c r="H356" s="879">
        <v>19</v>
      </c>
      <c r="I356" s="880"/>
      <c r="J356" s="881"/>
    </row>
    <row r="357" spans="2:10" ht="30" customHeight="1" outlineLevel="1">
      <c r="B357" s="221" t="s">
        <v>541</v>
      </c>
      <c r="C357" s="885">
        <f>個票ｰ2005!U163</f>
        <v>0</v>
      </c>
      <c r="D357" s="886"/>
      <c r="E357" s="886"/>
      <c r="F357" s="886"/>
      <c r="G357" s="886"/>
      <c r="H357" s="886"/>
      <c r="I357" s="886"/>
      <c r="J357" s="887"/>
    </row>
    <row r="358" spans="2:10" ht="30" customHeight="1" outlineLevel="1">
      <c r="B358" s="218" t="s">
        <v>543</v>
      </c>
      <c r="C358" s="945">
        <f>個票ｰ2005!S163</f>
        <v>0</v>
      </c>
      <c r="D358" s="946"/>
      <c r="E358" s="946"/>
      <c r="F358" s="946"/>
      <c r="G358" s="946"/>
      <c r="H358" s="946"/>
      <c r="I358" s="946"/>
      <c r="J358" s="947"/>
    </row>
    <row r="359" spans="2:10" ht="30" customHeight="1" outlineLevel="1">
      <c r="B359" s="219" t="s">
        <v>544</v>
      </c>
      <c r="C359" s="929"/>
      <c r="D359" s="929"/>
      <c r="E359" s="929"/>
      <c r="F359" s="929"/>
      <c r="G359" s="929"/>
      <c r="H359" s="930"/>
      <c r="I359" s="930"/>
      <c r="J359" s="931"/>
    </row>
    <row r="360" spans="2:10" ht="14.25" customHeight="1" outlineLevel="1">
      <c r="B360" s="948" t="s">
        <v>557</v>
      </c>
      <c r="C360" s="911" t="s">
        <v>546</v>
      </c>
      <c r="D360" s="911"/>
      <c r="E360" s="911"/>
      <c r="F360" s="911" t="s">
        <v>547</v>
      </c>
      <c r="G360" s="911"/>
      <c r="H360" s="912"/>
      <c r="I360" s="912"/>
      <c r="J360" s="913"/>
    </row>
    <row r="361" spans="2:10" ht="34.5" customHeight="1" outlineLevel="1">
      <c r="B361" s="948"/>
      <c r="C361" s="74"/>
      <c r="D361" s="201" t="s">
        <v>310</v>
      </c>
      <c r="E361" s="74"/>
      <c r="F361" s="914"/>
      <c r="G361" s="914"/>
      <c r="H361" s="915"/>
      <c r="I361" s="915"/>
      <c r="J361" s="916"/>
    </row>
    <row r="362" spans="2:10" ht="34.5" customHeight="1" outlineLevel="1">
      <c r="B362" s="948"/>
      <c r="C362" s="74"/>
      <c r="D362" s="93" t="s">
        <v>310</v>
      </c>
      <c r="E362" s="74"/>
      <c r="F362" s="903"/>
      <c r="G362" s="903"/>
      <c r="H362" s="904"/>
      <c r="I362" s="904"/>
      <c r="J362" s="905"/>
    </row>
    <row r="363" spans="2:10" ht="34.5" customHeight="1" outlineLevel="1">
      <c r="B363" s="948"/>
      <c r="C363" s="74"/>
      <c r="D363" s="93" t="s">
        <v>310</v>
      </c>
      <c r="E363" s="74"/>
      <c r="F363" s="903"/>
      <c r="G363" s="903"/>
      <c r="H363" s="904"/>
      <c r="I363" s="904"/>
      <c r="J363" s="905"/>
    </row>
    <row r="364" spans="2:10" ht="34.5" customHeight="1" outlineLevel="1">
      <c r="B364" s="948"/>
      <c r="C364" s="74"/>
      <c r="D364" s="93" t="s">
        <v>310</v>
      </c>
      <c r="E364" s="74"/>
      <c r="F364" s="903"/>
      <c r="G364" s="903"/>
      <c r="H364" s="904"/>
      <c r="I364" s="904"/>
      <c r="J364" s="905"/>
    </row>
    <row r="365" spans="2:10" ht="34.5" customHeight="1" outlineLevel="1">
      <c r="B365" s="948"/>
      <c r="C365" s="74"/>
      <c r="D365" s="94" t="s">
        <v>310</v>
      </c>
      <c r="E365" s="74"/>
      <c r="F365" s="941"/>
      <c r="G365" s="942"/>
      <c r="H365" s="943"/>
      <c r="I365" s="943"/>
      <c r="J365" s="944"/>
    </row>
    <row r="366" spans="2:10" ht="15" customHeight="1" outlineLevel="1">
      <c r="B366" s="909" t="s">
        <v>548</v>
      </c>
      <c r="C366" s="911" t="s">
        <v>546</v>
      </c>
      <c r="D366" s="911"/>
      <c r="E366" s="911"/>
      <c r="F366" s="911" t="s">
        <v>549</v>
      </c>
      <c r="G366" s="911"/>
      <c r="H366" s="912"/>
      <c r="I366" s="912"/>
      <c r="J366" s="913"/>
    </row>
    <row r="367" spans="2:10" ht="31.5" customHeight="1" outlineLevel="1">
      <c r="B367" s="889"/>
      <c r="C367" s="75"/>
      <c r="D367" s="95" t="s">
        <v>550</v>
      </c>
      <c r="E367" s="76"/>
      <c r="F367" s="914"/>
      <c r="G367" s="914"/>
      <c r="H367" s="915"/>
      <c r="I367" s="915"/>
      <c r="J367" s="916"/>
    </row>
    <row r="368" spans="2:10" ht="31.5" customHeight="1" outlineLevel="1">
      <c r="B368" s="889"/>
      <c r="C368" s="77"/>
      <c r="D368" s="96" t="s">
        <v>550</v>
      </c>
      <c r="E368" s="78"/>
      <c r="F368" s="903"/>
      <c r="G368" s="903"/>
      <c r="H368" s="904"/>
      <c r="I368" s="904"/>
      <c r="J368" s="905"/>
    </row>
    <row r="369" spans="1:26" ht="31.5" customHeight="1" outlineLevel="1">
      <c r="B369" s="889"/>
      <c r="C369" s="77"/>
      <c r="D369" s="96" t="s">
        <v>550</v>
      </c>
      <c r="E369" s="78"/>
      <c r="F369" s="903"/>
      <c r="G369" s="903"/>
      <c r="H369" s="904"/>
      <c r="I369" s="904"/>
      <c r="J369" s="905"/>
    </row>
    <row r="370" spans="1:26" ht="31.5" customHeight="1" outlineLevel="1">
      <c r="B370" s="889"/>
      <c r="C370" s="77"/>
      <c r="D370" s="96" t="s">
        <v>550</v>
      </c>
      <c r="E370" s="78"/>
      <c r="F370" s="903"/>
      <c r="G370" s="903"/>
      <c r="H370" s="904"/>
      <c r="I370" s="904"/>
      <c r="J370" s="905"/>
    </row>
    <row r="371" spans="1:26" ht="31.5" customHeight="1" outlineLevel="1">
      <c r="B371" s="910"/>
      <c r="C371" s="79"/>
      <c r="D371" s="97" t="s">
        <v>550</v>
      </c>
      <c r="E371" s="80"/>
      <c r="F371" s="938"/>
      <c r="G371" s="938"/>
      <c r="H371" s="939"/>
      <c r="I371" s="939"/>
      <c r="J371" s="940"/>
    </row>
    <row r="372" spans="1:26" ht="15" customHeight="1" outlineLevel="1">
      <c r="B372" s="888" t="s">
        <v>551</v>
      </c>
      <c r="C372" s="891" t="s">
        <v>552</v>
      </c>
      <c r="D372" s="892"/>
      <c r="E372" s="893"/>
      <c r="F372" s="894" t="s">
        <v>553</v>
      </c>
      <c r="G372" s="895"/>
      <c r="H372" s="895"/>
      <c r="I372" s="895"/>
      <c r="J372" s="896"/>
    </row>
    <row r="373" spans="1:26" ht="30" customHeight="1" outlineLevel="1">
      <c r="B373" s="889"/>
      <c r="C373" s="77"/>
      <c r="D373" s="96" t="s">
        <v>550</v>
      </c>
      <c r="E373" s="74"/>
      <c r="F373" s="900"/>
      <c r="G373" s="900"/>
      <c r="H373" s="901"/>
      <c r="I373" s="901"/>
      <c r="J373" s="902"/>
    </row>
    <row r="374" spans="1:26" ht="30" customHeight="1" outlineLevel="1">
      <c r="B374" s="889"/>
      <c r="C374" s="77"/>
      <c r="D374" s="96" t="s">
        <v>550</v>
      </c>
      <c r="E374" s="74"/>
      <c r="F374" s="903"/>
      <c r="G374" s="903"/>
      <c r="H374" s="904"/>
      <c r="I374" s="904"/>
      <c r="J374" s="905"/>
    </row>
    <row r="375" spans="1:26" ht="30" customHeight="1" outlineLevel="1">
      <c r="B375" s="889"/>
      <c r="C375" s="77"/>
      <c r="D375" s="96" t="s">
        <v>550</v>
      </c>
      <c r="E375" s="74"/>
      <c r="F375" s="903"/>
      <c r="G375" s="903"/>
      <c r="H375" s="904"/>
      <c r="I375" s="904"/>
      <c r="J375" s="905"/>
    </row>
    <row r="376" spans="1:26" ht="30" customHeight="1" outlineLevel="1" thickBot="1">
      <c r="B376" s="890"/>
      <c r="C376" s="81"/>
      <c r="D376" s="98" t="s">
        <v>550</v>
      </c>
      <c r="E376" s="82"/>
      <c r="F376" s="906"/>
      <c r="G376" s="906"/>
      <c r="H376" s="907"/>
      <c r="I376" s="907"/>
      <c r="J376" s="908"/>
    </row>
    <row r="377" spans="1:26" s="90" customFormat="1" ht="18.75" customHeight="1" outlineLevel="1" thickBot="1">
      <c r="A377" s="86"/>
      <c r="B377" s="99"/>
      <c r="C377" s="86"/>
      <c r="D377" s="86"/>
      <c r="E377" s="86"/>
      <c r="F377" s="86"/>
      <c r="G377" s="87"/>
      <c r="H377" s="87"/>
      <c r="I377" s="87"/>
      <c r="J377" s="87"/>
      <c r="K377" s="87"/>
      <c r="L377" s="87"/>
      <c r="M377" s="88"/>
      <c r="N377" s="968"/>
      <c r="O377" s="968"/>
      <c r="P377" s="968"/>
      <c r="Q377" s="968"/>
      <c r="R377" s="89"/>
      <c r="V377" s="88"/>
      <c r="W377" s="88"/>
      <c r="X377" s="88"/>
      <c r="Y377" s="88"/>
      <c r="Z377" s="89"/>
    </row>
    <row r="378" spans="1:26" ht="18.75" customHeight="1" outlineLevel="1">
      <c r="B378" s="972" t="s">
        <v>554</v>
      </c>
      <c r="C378" s="974"/>
      <c r="D378" s="975"/>
      <c r="E378" s="975"/>
      <c r="F378" s="975"/>
      <c r="G378" s="975"/>
      <c r="H378" s="975"/>
      <c r="I378" s="975"/>
      <c r="J378" s="976"/>
    </row>
    <row r="379" spans="1:26" ht="18.75" customHeight="1" outlineLevel="1">
      <c r="B379" s="918"/>
      <c r="C379" s="923"/>
      <c r="D379" s="924"/>
      <c r="E379" s="924"/>
      <c r="F379" s="924"/>
      <c r="G379" s="924"/>
      <c r="H379" s="924"/>
      <c r="I379" s="924"/>
      <c r="J379" s="925"/>
    </row>
    <row r="380" spans="1:26" ht="18.75" customHeight="1" outlineLevel="1">
      <c r="B380" s="973"/>
      <c r="C380" s="977"/>
      <c r="D380" s="978"/>
      <c r="E380" s="978"/>
      <c r="F380" s="978"/>
      <c r="G380" s="978"/>
      <c r="H380" s="978"/>
      <c r="I380" s="978"/>
      <c r="J380" s="979"/>
    </row>
    <row r="381" spans="1:26" ht="18.75" customHeight="1" outlineLevel="1">
      <c r="B381" s="917" t="s">
        <v>555</v>
      </c>
      <c r="C381" s="920"/>
      <c r="D381" s="921"/>
      <c r="E381" s="921"/>
      <c r="F381" s="921"/>
      <c r="G381" s="921"/>
      <c r="H381" s="921"/>
      <c r="I381" s="921"/>
      <c r="J381" s="922"/>
    </row>
    <row r="382" spans="1:26" ht="18.75" customHeight="1" outlineLevel="1">
      <c r="B382" s="918"/>
      <c r="C382" s="923"/>
      <c r="D382" s="924"/>
      <c r="E382" s="924"/>
      <c r="F382" s="924"/>
      <c r="G382" s="924"/>
      <c r="H382" s="924"/>
      <c r="I382" s="924"/>
      <c r="J382" s="925"/>
    </row>
    <row r="383" spans="1:26" ht="18.75" customHeight="1" outlineLevel="1" thickBot="1">
      <c r="B383" s="919"/>
      <c r="C383" s="926"/>
      <c r="D383" s="927"/>
      <c r="E383" s="927"/>
      <c r="F383" s="927"/>
      <c r="G383" s="927"/>
      <c r="H383" s="927"/>
      <c r="I383" s="927"/>
      <c r="J383" s="928"/>
    </row>
    <row r="384" spans="1:26" ht="18.75" customHeight="1" outlineLevel="1" thickBot="1">
      <c r="B384" s="100"/>
      <c r="C384" s="101"/>
      <c r="D384" s="101"/>
      <c r="E384" s="101"/>
      <c r="F384" s="101"/>
      <c r="G384" s="101"/>
      <c r="H384" s="101"/>
      <c r="I384" s="101"/>
      <c r="J384" s="101"/>
    </row>
    <row r="385" spans="2:10" ht="18.75" customHeight="1" outlineLevel="1">
      <c r="B385" s="102" t="s">
        <v>556</v>
      </c>
      <c r="C385" s="103"/>
      <c r="D385" s="103"/>
      <c r="E385" s="103"/>
      <c r="F385" s="104"/>
      <c r="G385" s="104"/>
      <c r="H385" s="104"/>
      <c r="I385" s="104"/>
      <c r="J385" s="105"/>
    </row>
    <row r="386" spans="2:10" ht="18.75" customHeight="1" outlineLevel="1">
      <c r="B386" s="876"/>
      <c r="C386" s="877"/>
      <c r="D386" s="877"/>
      <c r="E386" s="877"/>
      <c r="F386" s="877"/>
      <c r="G386" s="877"/>
      <c r="H386" s="877"/>
      <c r="I386" s="877"/>
      <c r="J386" s="878"/>
    </row>
    <row r="387" spans="2:10" ht="12" customHeight="1" outlineLevel="1" thickBot="1">
      <c r="B387" s="217"/>
      <c r="C387" s="106"/>
      <c r="D387" s="106"/>
      <c r="E387" s="106"/>
      <c r="F387" s="106"/>
      <c r="G387" s="106"/>
      <c r="H387" s="106"/>
      <c r="I387" s="106"/>
      <c r="J387" s="107"/>
    </row>
    <row r="390" spans="2:10" ht="33" customHeight="1">
      <c r="B390" s="108" t="s">
        <v>539</v>
      </c>
      <c r="C390" s="882">
        <f>個票ｰ2005!B164</f>
        <v>0</v>
      </c>
      <c r="D390" s="883"/>
      <c r="E390" s="883"/>
      <c r="F390" s="884"/>
      <c r="G390" s="109" t="s">
        <v>540</v>
      </c>
      <c r="H390" s="879">
        <v>20</v>
      </c>
      <c r="I390" s="880"/>
      <c r="J390" s="881"/>
    </row>
    <row r="391" spans="2:10" ht="30" customHeight="1" outlineLevel="1">
      <c r="B391" s="221" t="s">
        <v>541</v>
      </c>
      <c r="C391" s="885">
        <f>個票ｰ2005!U164</f>
        <v>0</v>
      </c>
      <c r="D391" s="886"/>
      <c r="E391" s="886"/>
      <c r="F391" s="886"/>
      <c r="G391" s="886"/>
      <c r="H391" s="886"/>
      <c r="I391" s="886"/>
      <c r="J391" s="887"/>
    </row>
    <row r="392" spans="2:10" ht="30" customHeight="1" outlineLevel="1">
      <c r="B392" s="218" t="s">
        <v>543</v>
      </c>
      <c r="C392" s="945">
        <f>個票ｰ2005!S164</f>
        <v>0</v>
      </c>
      <c r="D392" s="946"/>
      <c r="E392" s="946"/>
      <c r="F392" s="946"/>
      <c r="G392" s="946"/>
      <c r="H392" s="946"/>
      <c r="I392" s="946"/>
      <c r="J392" s="947"/>
    </row>
    <row r="393" spans="2:10" ht="30" customHeight="1" outlineLevel="1">
      <c r="B393" s="219" t="s">
        <v>544</v>
      </c>
      <c r="C393" s="929"/>
      <c r="D393" s="929"/>
      <c r="E393" s="929"/>
      <c r="F393" s="929"/>
      <c r="G393" s="929"/>
      <c r="H393" s="930"/>
      <c r="I393" s="930"/>
      <c r="J393" s="931"/>
    </row>
    <row r="394" spans="2:10" ht="14.25" customHeight="1" outlineLevel="1">
      <c r="B394" s="948" t="s">
        <v>557</v>
      </c>
      <c r="C394" s="911" t="s">
        <v>546</v>
      </c>
      <c r="D394" s="911"/>
      <c r="E394" s="911"/>
      <c r="F394" s="911" t="s">
        <v>547</v>
      </c>
      <c r="G394" s="911"/>
      <c r="H394" s="912"/>
      <c r="I394" s="912"/>
      <c r="J394" s="913"/>
    </row>
    <row r="395" spans="2:10" ht="34.5" customHeight="1" outlineLevel="1">
      <c r="B395" s="948"/>
      <c r="C395" s="74"/>
      <c r="D395" s="201" t="s">
        <v>310</v>
      </c>
      <c r="E395" s="74"/>
      <c r="F395" s="914"/>
      <c r="G395" s="914"/>
      <c r="H395" s="915"/>
      <c r="I395" s="915"/>
      <c r="J395" s="916"/>
    </row>
    <row r="396" spans="2:10" ht="34.5" customHeight="1" outlineLevel="1">
      <c r="B396" s="948"/>
      <c r="C396" s="74"/>
      <c r="D396" s="93" t="s">
        <v>310</v>
      </c>
      <c r="E396" s="74"/>
      <c r="F396" s="903"/>
      <c r="G396" s="903"/>
      <c r="H396" s="904"/>
      <c r="I396" s="904"/>
      <c r="J396" s="905"/>
    </row>
    <row r="397" spans="2:10" ht="34.5" customHeight="1" outlineLevel="1">
      <c r="B397" s="948"/>
      <c r="C397" s="74"/>
      <c r="D397" s="93" t="s">
        <v>310</v>
      </c>
      <c r="E397" s="74"/>
      <c r="F397" s="903"/>
      <c r="G397" s="903"/>
      <c r="H397" s="904"/>
      <c r="I397" s="904"/>
      <c r="J397" s="905"/>
    </row>
    <row r="398" spans="2:10" ht="34.5" customHeight="1" outlineLevel="1">
      <c r="B398" s="948"/>
      <c r="C398" s="74"/>
      <c r="D398" s="93" t="s">
        <v>310</v>
      </c>
      <c r="E398" s="74"/>
      <c r="F398" s="903"/>
      <c r="G398" s="903"/>
      <c r="H398" s="904"/>
      <c r="I398" s="904"/>
      <c r="J398" s="905"/>
    </row>
    <row r="399" spans="2:10" ht="34.5" customHeight="1" outlineLevel="1">
      <c r="B399" s="948"/>
      <c r="C399" s="74"/>
      <c r="D399" s="94" t="s">
        <v>310</v>
      </c>
      <c r="E399" s="74"/>
      <c r="F399" s="941"/>
      <c r="G399" s="942"/>
      <c r="H399" s="943"/>
      <c r="I399" s="943"/>
      <c r="J399" s="944"/>
    </row>
    <row r="400" spans="2:10" ht="15" customHeight="1" outlineLevel="1">
      <c r="B400" s="909" t="s">
        <v>548</v>
      </c>
      <c r="C400" s="911" t="s">
        <v>546</v>
      </c>
      <c r="D400" s="911"/>
      <c r="E400" s="911"/>
      <c r="F400" s="911" t="s">
        <v>549</v>
      </c>
      <c r="G400" s="911"/>
      <c r="H400" s="912"/>
      <c r="I400" s="912"/>
      <c r="J400" s="913"/>
    </row>
    <row r="401" spans="1:26" ht="31.5" customHeight="1" outlineLevel="1">
      <c r="B401" s="889"/>
      <c r="C401" s="75"/>
      <c r="D401" s="95" t="s">
        <v>550</v>
      </c>
      <c r="E401" s="76"/>
      <c r="F401" s="914"/>
      <c r="G401" s="914"/>
      <c r="H401" s="915"/>
      <c r="I401" s="915"/>
      <c r="J401" s="916"/>
    </row>
    <row r="402" spans="1:26" ht="31.5" customHeight="1" outlineLevel="1">
      <c r="B402" s="889"/>
      <c r="C402" s="77"/>
      <c r="D402" s="96" t="s">
        <v>550</v>
      </c>
      <c r="E402" s="78"/>
      <c r="F402" s="903"/>
      <c r="G402" s="903"/>
      <c r="H402" s="904"/>
      <c r="I402" s="904"/>
      <c r="J402" s="905"/>
    </row>
    <row r="403" spans="1:26" ht="31.5" customHeight="1" outlineLevel="1">
      <c r="B403" s="889"/>
      <c r="C403" s="77"/>
      <c r="D403" s="96" t="s">
        <v>550</v>
      </c>
      <c r="E403" s="78"/>
      <c r="F403" s="903"/>
      <c r="G403" s="903"/>
      <c r="H403" s="904"/>
      <c r="I403" s="904"/>
      <c r="J403" s="905"/>
    </row>
    <row r="404" spans="1:26" ht="31.5" customHeight="1" outlineLevel="1">
      <c r="B404" s="889"/>
      <c r="C404" s="77"/>
      <c r="D404" s="96" t="s">
        <v>550</v>
      </c>
      <c r="E404" s="78"/>
      <c r="F404" s="903"/>
      <c r="G404" s="903"/>
      <c r="H404" s="904"/>
      <c r="I404" s="904"/>
      <c r="J404" s="905"/>
    </row>
    <row r="405" spans="1:26" ht="31.5" customHeight="1" outlineLevel="1">
      <c r="B405" s="910"/>
      <c r="C405" s="79"/>
      <c r="D405" s="97" t="s">
        <v>550</v>
      </c>
      <c r="E405" s="80"/>
      <c r="F405" s="938"/>
      <c r="G405" s="938"/>
      <c r="H405" s="939"/>
      <c r="I405" s="939"/>
      <c r="J405" s="940"/>
    </row>
    <row r="406" spans="1:26" ht="15" customHeight="1" outlineLevel="1">
      <c r="B406" s="888" t="s">
        <v>551</v>
      </c>
      <c r="C406" s="891" t="s">
        <v>552</v>
      </c>
      <c r="D406" s="892"/>
      <c r="E406" s="893"/>
      <c r="F406" s="894" t="s">
        <v>553</v>
      </c>
      <c r="G406" s="895"/>
      <c r="H406" s="895"/>
      <c r="I406" s="895"/>
      <c r="J406" s="896"/>
    </row>
    <row r="407" spans="1:26" ht="30" customHeight="1" outlineLevel="1">
      <c r="B407" s="889"/>
      <c r="C407" s="77"/>
      <c r="D407" s="96" t="s">
        <v>550</v>
      </c>
      <c r="E407" s="74"/>
      <c r="F407" s="900"/>
      <c r="G407" s="900"/>
      <c r="H407" s="901"/>
      <c r="I407" s="901"/>
      <c r="J407" s="902"/>
    </row>
    <row r="408" spans="1:26" ht="30" customHeight="1" outlineLevel="1">
      <c r="B408" s="889"/>
      <c r="C408" s="77"/>
      <c r="D408" s="96" t="s">
        <v>550</v>
      </c>
      <c r="E408" s="74"/>
      <c r="F408" s="903"/>
      <c r="G408" s="903"/>
      <c r="H408" s="904"/>
      <c r="I408" s="904"/>
      <c r="J408" s="905"/>
    </row>
    <row r="409" spans="1:26" ht="30" customHeight="1" outlineLevel="1">
      <c r="B409" s="889"/>
      <c r="C409" s="77"/>
      <c r="D409" s="96" t="s">
        <v>550</v>
      </c>
      <c r="E409" s="74"/>
      <c r="F409" s="903"/>
      <c r="G409" s="903"/>
      <c r="H409" s="904"/>
      <c r="I409" s="904"/>
      <c r="J409" s="905"/>
    </row>
    <row r="410" spans="1:26" ht="30" customHeight="1" outlineLevel="1" thickBot="1">
      <c r="B410" s="890"/>
      <c r="C410" s="81"/>
      <c r="D410" s="98" t="s">
        <v>550</v>
      </c>
      <c r="E410" s="82"/>
      <c r="F410" s="906"/>
      <c r="G410" s="906"/>
      <c r="H410" s="907"/>
      <c r="I410" s="907"/>
      <c r="J410" s="908"/>
    </row>
    <row r="411" spans="1:26" s="90" customFormat="1" ht="18.75" customHeight="1" outlineLevel="1" thickBot="1">
      <c r="A411" s="86"/>
      <c r="B411" s="99"/>
      <c r="C411" s="86"/>
      <c r="D411" s="86"/>
      <c r="E411" s="86"/>
      <c r="F411" s="86"/>
      <c r="G411" s="87"/>
      <c r="H411" s="87"/>
      <c r="I411" s="87"/>
      <c r="J411" s="87"/>
      <c r="K411" s="87"/>
      <c r="L411" s="87"/>
      <c r="M411" s="88"/>
      <c r="N411" s="968"/>
      <c r="O411" s="968"/>
      <c r="P411" s="968"/>
      <c r="Q411" s="968"/>
      <c r="R411" s="89"/>
      <c r="V411" s="88"/>
      <c r="W411" s="88"/>
      <c r="X411" s="88"/>
      <c r="Y411" s="88"/>
      <c r="Z411" s="89"/>
    </row>
    <row r="412" spans="1:26" ht="18.75" customHeight="1" outlineLevel="1">
      <c r="B412" s="972" t="s">
        <v>554</v>
      </c>
      <c r="C412" s="974"/>
      <c r="D412" s="975"/>
      <c r="E412" s="975"/>
      <c r="F412" s="975"/>
      <c r="G412" s="975"/>
      <c r="H412" s="975"/>
      <c r="I412" s="975"/>
      <c r="J412" s="976"/>
    </row>
    <row r="413" spans="1:26" ht="18.75" customHeight="1" outlineLevel="1">
      <c r="B413" s="918"/>
      <c r="C413" s="923"/>
      <c r="D413" s="924"/>
      <c r="E413" s="924"/>
      <c r="F413" s="924"/>
      <c r="G413" s="924"/>
      <c r="H413" s="924"/>
      <c r="I413" s="924"/>
      <c r="J413" s="925"/>
    </row>
    <row r="414" spans="1:26" ht="18.75" customHeight="1" outlineLevel="1">
      <c r="B414" s="973"/>
      <c r="C414" s="977"/>
      <c r="D414" s="978"/>
      <c r="E414" s="978"/>
      <c r="F414" s="978"/>
      <c r="G414" s="978"/>
      <c r="H414" s="978"/>
      <c r="I414" s="978"/>
      <c r="J414" s="979"/>
    </row>
    <row r="415" spans="1:26" ht="18.75" customHeight="1" outlineLevel="1">
      <c r="B415" s="917" t="s">
        <v>555</v>
      </c>
      <c r="C415" s="920"/>
      <c r="D415" s="921"/>
      <c r="E415" s="921"/>
      <c r="F415" s="921"/>
      <c r="G415" s="921"/>
      <c r="H415" s="921"/>
      <c r="I415" s="921"/>
      <c r="J415" s="922"/>
    </row>
    <row r="416" spans="1:26" ht="18.75" customHeight="1" outlineLevel="1">
      <c r="B416" s="918"/>
      <c r="C416" s="923"/>
      <c r="D416" s="924"/>
      <c r="E416" s="924"/>
      <c r="F416" s="924"/>
      <c r="G416" s="924"/>
      <c r="H416" s="924"/>
      <c r="I416" s="924"/>
      <c r="J416" s="925"/>
    </row>
    <row r="417" spans="2:10" ht="18.75" customHeight="1" outlineLevel="1" thickBot="1">
      <c r="B417" s="919"/>
      <c r="C417" s="926"/>
      <c r="D417" s="927"/>
      <c r="E417" s="927"/>
      <c r="F417" s="927"/>
      <c r="G417" s="927"/>
      <c r="H417" s="927"/>
      <c r="I417" s="927"/>
      <c r="J417" s="928"/>
    </row>
    <row r="418" spans="2:10" ht="18.75" customHeight="1" outlineLevel="1" thickBot="1">
      <c r="B418" s="100"/>
      <c r="C418" s="101"/>
      <c r="D418" s="101"/>
      <c r="E418" s="101"/>
      <c r="F418" s="101"/>
      <c r="G418" s="101"/>
      <c r="H418" s="101"/>
      <c r="I418" s="101"/>
      <c r="J418" s="101"/>
    </row>
    <row r="419" spans="2:10" ht="18.75" customHeight="1" outlineLevel="1">
      <c r="B419" s="102" t="s">
        <v>556</v>
      </c>
      <c r="C419" s="103"/>
      <c r="D419" s="103"/>
      <c r="E419" s="103"/>
      <c r="F419" s="104"/>
      <c r="G419" s="104"/>
      <c r="H419" s="104"/>
      <c r="I419" s="104"/>
      <c r="J419" s="105"/>
    </row>
    <row r="420" spans="2:10" ht="18.75" customHeight="1" outlineLevel="1">
      <c r="B420" s="876"/>
      <c r="C420" s="877"/>
      <c r="D420" s="877"/>
      <c r="E420" s="877"/>
      <c r="F420" s="877"/>
      <c r="G420" s="877"/>
      <c r="H420" s="877"/>
      <c r="I420" s="877"/>
      <c r="J420" s="878"/>
    </row>
    <row r="421" spans="2:10" ht="12" customHeight="1" outlineLevel="1" thickBot="1">
      <c r="B421" s="217"/>
      <c r="C421" s="106"/>
      <c r="D421" s="106"/>
      <c r="E421" s="106"/>
      <c r="F421" s="106"/>
      <c r="G421" s="106"/>
      <c r="H421" s="106"/>
      <c r="I421" s="106"/>
      <c r="J421" s="107"/>
    </row>
  </sheetData>
  <sheetProtection formatRows="0" selectLockedCells="1"/>
  <mergeCells count="415">
    <mergeCell ref="J2:L2"/>
    <mergeCell ref="N2:Q2"/>
    <mergeCell ref="B3:B4"/>
    <mergeCell ref="C3:F4"/>
    <mergeCell ref="H3:J3"/>
    <mergeCell ref="H4:J4"/>
    <mergeCell ref="C9:F9"/>
    <mergeCell ref="H9:J9"/>
    <mergeCell ref="C10:J10"/>
    <mergeCell ref="C11:J11"/>
    <mergeCell ref="C12:J12"/>
    <mergeCell ref="B13:B18"/>
    <mergeCell ref="C13:E13"/>
    <mergeCell ref="F13:J13"/>
    <mergeCell ref="F14:J14"/>
    <mergeCell ref="F15:J15"/>
    <mergeCell ref="F16:J16"/>
    <mergeCell ref="F17:J17"/>
    <mergeCell ref="F18:J18"/>
    <mergeCell ref="B19:B24"/>
    <mergeCell ref="C19:E19"/>
    <mergeCell ref="F19:J19"/>
    <mergeCell ref="F20:J20"/>
    <mergeCell ref="F21:J21"/>
    <mergeCell ref="F22:J22"/>
    <mergeCell ref="F23:J23"/>
    <mergeCell ref="N30:Q30"/>
    <mergeCell ref="B31:B33"/>
    <mergeCell ref="C31:J33"/>
    <mergeCell ref="B34:B36"/>
    <mergeCell ref="C34:J36"/>
    <mergeCell ref="B39:J39"/>
    <mergeCell ref="F24:J24"/>
    <mergeCell ref="B25:B29"/>
    <mergeCell ref="C25:E25"/>
    <mergeCell ref="F25:J25"/>
    <mergeCell ref="F26:J26"/>
    <mergeCell ref="F27:J27"/>
    <mergeCell ref="F28:J28"/>
    <mergeCell ref="F29:J29"/>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26:B131"/>
    <mergeCell ref="C126:E126"/>
    <mergeCell ref="F126:J126"/>
    <mergeCell ref="F127:J127"/>
    <mergeCell ref="F128:J128"/>
    <mergeCell ref="F129:J129"/>
    <mergeCell ref="F130:J130"/>
    <mergeCell ref="N137:Q137"/>
    <mergeCell ref="B138:B140"/>
    <mergeCell ref="C138:J140"/>
    <mergeCell ref="B141:B143"/>
    <mergeCell ref="C141:J143"/>
    <mergeCell ref="B146:J146"/>
    <mergeCell ref="F131:J131"/>
    <mergeCell ref="B132:B136"/>
    <mergeCell ref="C132:E132"/>
    <mergeCell ref="F132:J132"/>
    <mergeCell ref="F133:J133"/>
    <mergeCell ref="F134:J134"/>
    <mergeCell ref="F135:J135"/>
    <mergeCell ref="F136:J136"/>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N171:Q171"/>
    <mergeCell ref="B172:B174"/>
    <mergeCell ref="C172:J174"/>
    <mergeCell ref="B175:B177"/>
    <mergeCell ref="C175:J177"/>
    <mergeCell ref="B180:J180"/>
    <mergeCell ref="F165:J165"/>
    <mergeCell ref="B166:B170"/>
    <mergeCell ref="C166:E166"/>
    <mergeCell ref="F166:J166"/>
    <mergeCell ref="F167:J167"/>
    <mergeCell ref="F168:J168"/>
    <mergeCell ref="F169:J169"/>
    <mergeCell ref="F170:J170"/>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N205:Q205"/>
    <mergeCell ref="B206:B208"/>
    <mergeCell ref="C206:J208"/>
    <mergeCell ref="B209:B211"/>
    <mergeCell ref="C209:J211"/>
    <mergeCell ref="B214:J214"/>
    <mergeCell ref="F199:J199"/>
    <mergeCell ref="B200:B204"/>
    <mergeCell ref="C200:E200"/>
    <mergeCell ref="F200:J200"/>
    <mergeCell ref="F201:J201"/>
    <mergeCell ref="F202:J202"/>
    <mergeCell ref="F203:J203"/>
    <mergeCell ref="F204:J204"/>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29:B234"/>
    <mergeCell ref="C229:E229"/>
    <mergeCell ref="F229:J229"/>
    <mergeCell ref="F230:J230"/>
    <mergeCell ref="F231:J231"/>
    <mergeCell ref="F232:J232"/>
    <mergeCell ref="F233:J233"/>
    <mergeCell ref="N240:Q240"/>
    <mergeCell ref="B241:B243"/>
    <mergeCell ref="C241:J243"/>
    <mergeCell ref="B244:B246"/>
    <mergeCell ref="C244:J246"/>
    <mergeCell ref="B249:J249"/>
    <mergeCell ref="F234:J234"/>
    <mergeCell ref="B235:B239"/>
    <mergeCell ref="C235:E235"/>
    <mergeCell ref="F235:J235"/>
    <mergeCell ref="F236:J236"/>
    <mergeCell ref="F237:J237"/>
    <mergeCell ref="F238:J238"/>
    <mergeCell ref="F239:J239"/>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63:B268"/>
    <mergeCell ref="C263:E263"/>
    <mergeCell ref="F263:J263"/>
    <mergeCell ref="F264:J264"/>
    <mergeCell ref="F265:J265"/>
    <mergeCell ref="F266:J266"/>
    <mergeCell ref="F267:J267"/>
    <mergeCell ref="N274:Q274"/>
    <mergeCell ref="B275:B277"/>
    <mergeCell ref="C275:J277"/>
    <mergeCell ref="B278:B280"/>
    <mergeCell ref="C278:J280"/>
    <mergeCell ref="B283:J283"/>
    <mergeCell ref="F268:J268"/>
    <mergeCell ref="B269:B273"/>
    <mergeCell ref="C269:E269"/>
    <mergeCell ref="F269:J269"/>
    <mergeCell ref="F270:J270"/>
    <mergeCell ref="F271:J271"/>
    <mergeCell ref="F272:J272"/>
    <mergeCell ref="F273:J273"/>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297:B302"/>
    <mergeCell ref="C297:E297"/>
    <mergeCell ref="F297:J297"/>
    <mergeCell ref="F298:J298"/>
    <mergeCell ref="F299:J299"/>
    <mergeCell ref="F300:J300"/>
    <mergeCell ref="F301:J301"/>
    <mergeCell ref="N308:Q308"/>
    <mergeCell ref="B309:B311"/>
    <mergeCell ref="C309:J311"/>
    <mergeCell ref="B312:B314"/>
    <mergeCell ref="C312:J314"/>
    <mergeCell ref="B317:J317"/>
    <mergeCell ref="F302:J302"/>
    <mergeCell ref="B303:B307"/>
    <mergeCell ref="C303:E303"/>
    <mergeCell ref="F303:J303"/>
    <mergeCell ref="F304:J304"/>
    <mergeCell ref="F305:J305"/>
    <mergeCell ref="F306:J306"/>
    <mergeCell ref="F307:J307"/>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32:B337"/>
    <mergeCell ref="C332:E332"/>
    <mergeCell ref="F332:J332"/>
    <mergeCell ref="F333:J333"/>
    <mergeCell ref="F334:J334"/>
    <mergeCell ref="F335:J335"/>
    <mergeCell ref="F336:J336"/>
    <mergeCell ref="N343:Q343"/>
    <mergeCell ref="B344:B346"/>
    <mergeCell ref="C344:J346"/>
    <mergeCell ref="B347:B349"/>
    <mergeCell ref="C347:J349"/>
    <mergeCell ref="B352:J352"/>
    <mergeCell ref="F337:J337"/>
    <mergeCell ref="B338:B342"/>
    <mergeCell ref="C338:E338"/>
    <mergeCell ref="F338:J338"/>
    <mergeCell ref="F339:J339"/>
    <mergeCell ref="F340:J340"/>
    <mergeCell ref="F341:J341"/>
    <mergeCell ref="F342:J342"/>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66:B371"/>
    <mergeCell ref="C366:E366"/>
    <mergeCell ref="F366:J366"/>
    <mergeCell ref="F367:J367"/>
    <mergeCell ref="F368:J368"/>
    <mergeCell ref="F369:J369"/>
    <mergeCell ref="F370:J370"/>
    <mergeCell ref="N377:Q377"/>
    <mergeCell ref="B378:B380"/>
    <mergeCell ref="C378:J380"/>
    <mergeCell ref="B381:B383"/>
    <mergeCell ref="C381:J383"/>
    <mergeCell ref="B386:J386"/>
    <mergeCell ref="F371:J371"/>
    <mergeCell ref="B372:B376"/>
    <mergeCell ref="C372:E372"/>
    <mergeCell ref="F372:J372"/>
    <mergeCell ref="F373:J373"/>
    <mergeCell ref="F374:J374"/>
    <mergeCell ref="F375:J375"/>
    <mergeCell ref="F376:J376"/>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00:B405"/>
    <mergeCell ref="C400:E400"/>
    <mergeCell ref="F400:J400"/>
    <mergeCell ref="F401:J401"/>
    <mergeCell ref="F402:J402"/>
    <mergeCell ref="F403:J403"/>
    <mergeCell ref="F404:J404"/>
    <mergeCell ref="N411:Q411"/>
    <mergeCell ref="B412:B414"/>
    <mergeCell ref="C412:J414"/>
    <mergeCell ref="B415:B417"/>
    <mergeCell ref="C415:J417"/>
    <mergeCell ref="B420:J420"/>
    <mergeCell ref="F405:J405"/>
    <mergeCell ref="B406:B410"/>
    <mergeCell ref="C406:E406"/>
    <mergeCell ref="F406:J406"/>
    <mergeCell ref="F407:J407"/>
    <mergeCell ref="F408:J408"/>
    <mergeCell ref="F409:J409"/>
    <mergeCell ref="F410:J410"/>
  </mergeCells>
  <phoneticPr fontId="16"/>
  <conditionalFormatting sqref="C3:J4 C9:F9 C43:F43 C81:F81 C116:F116 C150:F150 C184:F184 C219:F219 C253:F253 C287:F287 C322:F322 C356:F356 C390:F390">
    <cfRule type="cellIs" dxfId="0" priority="1" operator="equal">
      <formula>0</formula>
    </cfRule>
  </conditionalFormatting>
  <dataValidations count="6">
    <dataValidation allowBlank="1" showInputMessage="1" showErrorMessage="1" prompt="これまでの講師歴について、所属だけでなく「担当分野」まで記載。" sqref="F54:J58 F92:J96 F127:J131" xr:uid="{E4AFA123-FEB3-4EFA-8D1B-5B86FE5AB669}"/>
    <dataValidation allowBlank="1" showInputMessage="1" showErrorMessage="1" prompt="直近の職歴について、所属だけではなく「担当分野」も記載。" sqref="F26:J29 F60:J63 F98:J101 F133:J136" xr:uid="{714E4302-BC70-473C-A894-E93FF9FA9F8A}"/>
    <dataValidation allowBlank="1" showInputMessage="1" showErrorMessage="1" prompt="当該教育訓練の内容に関係する実務経験を具体的に記載。" sqref="F14:J18 F20:J24 F48:J52 F86:J90 F121:J125" xr:uid="{DB096D34-321E-43BA-858F-3C5655F26FDC}"/>
    <dataValidation type="list" allowBlank="1" showInputMessage="1" showErrorMessage="1" sqref="C323:J323 C254:J254 C357:J357 C117:J117 C151:J151 C391:J391 C82:J82 C220:J220 C288:J288 C185:J185" xr:uid="{79EAD18F-3EFF-473D-BEE0-AA6065FB3C48}">
      <formula1>"主担当講師,担当講師"</formula1>
    </dataValidation>
    <dataValidation type="list" allowBlank="1" showInputMessage="1" showErrorMessage="1" sqref="C11:J11 C45:J45 C83:J83 C118:J118 C152:J152 C186:J186 C221:J221 C255:J255 C289:J289 C324:J324 C358:J358 C392:J392" xr:uid="{297E3972-71FC-4AC1-A815-BFC836B19410}">
      <formula1>"直接雇用（常勤）,直接雇用（非常勤）,委託・派遣等"</formula1>
    </dataValidation>
    <dataValidation type="list" allowBlank="1" showInputMessage="1" showErrorMessage="1" sqref="B39:J39 B73:J73 B111:J111 B146:J146 B180:J180 B214:J214 B249:J249 B283:J283 B317:J317 B352:J352 B386:J386 B420:J420" xr:uid="{5B4BBD6C-B77F-4E9C-9EA7-7E796E6C760D}">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E4B82-855E-49EE-9438-3E916D6EDD52}">
  <sheetPr>
    <tabColor rgb="FFFFFF00"/>
  </sheetPr>
  <dimension ref="A1:O290"/>
  <sheetViews>
    <sheetView workbookViewId="0">
      <selection activeCell="C290" sqref="C290:J290"/>
    </sheetView>
  </sheetViews>
  <sheetFormatPr defaultRowHeight="13.5"/>
  <sheetData>
    <row r="1" spans="1:15" s="143" customFormat="1" ht="21.75" customHeight="1">
      <c r="A1" s="1036" t="s">
        <v>565</v>
      </c>
      <c r="B1" s="1037"/>
      <c r="C1" s="1037"/>
      <c r="D1" s="1037"/>
      <c r="E1" s="1037"/>
      <c r="F1" s="1037"/>
      <c r="G1" s="1037"/>
      <c r="H1" s="1037"/>
      <c r="I1" s="1037"/>
      <c r="J1" s="1037"/>
    </row>
    <row r="2" spans="1:15" s="143" customFormat="1" ht="4.5" customHeight="1">
      <c r="A2" s="144"/>
      <c r="B2" s="145"/>
    </row>
    <row r="3" spans="1:15" s="146" customFormat="1" ht="17.25" customHeight="1">
      <c r="A3" s="1038" t="e">
        <f>C6</f>
        <v>#REF!</v>
      </c>
      <c r="B3" s="1038"/>
      <c r="C3" s="1038"/>
      <c r="D3" s="1038"/>
      <c r="E3" s="1038"/>
      <c r="F3" s="1038"/>
      <c r="G3" s="1038"/>
      <c r="H3" s="1038"/>
      <c r="I3" s="1038"/>
      <c r="J3" s="1038"/>
    </row>
    <row r="4" spans="1:15" s="146" customFormat="1" ht="30" customHeight="1" thickBot="1">
      <c r="A4" s="1039" t="e">
        <f>C7</f>
        <v>#REF!</v>
      </c>
      <c r="B4" s="1039"/>
      <c r="C4" s="1039"/>
      <c r="D4" s="1039"/>
      <c r="E4" s="1039"/>
      <c r="F4" s="1039"/>
      <c r="G4" s="1039"/>
      <c r="H4" s="1039"/>
      <c r="I4" s="1039"/>
      <c r="J4" s="1039"/>
    </row>
    <row r="5" spans="1:15" s="146" customFormat="1" ht="4.5" customHeight="1" thickTop="1">
      <c r="A5" s="147"/>
      <c r="B5" s="147"/>
      <c r="C5" s="147"/>
      <c r="D5" s="147"/>
      <c r="E5" s="147"/>
      <c r="F5" s="147"/>
      <c r="G5" s="147"/>
      <c r="H5" s="147"/>
      <c r="I5" s="147"/>
      <c r="J5" s="147"/>
      <c r="L5" s="148"/>
    </row>
    <row r="6" spans="1:15" s="146" customFormat="1" ht="15.95" customHeight="1" thickBot="1">
      <c r="A6" s="1040" t="s">
        <v>566</v>
      </c>
      <c r="B6" s="1041"/>
      <c r="C6" s="1042" t="e">
        <f>#REF!</f>
        <v>#REF!</v>
      </c>
      <c r="D6" s="1042"/>
      <c r="E6" s="1042"/>
      <c r="F6" s="1042"/>
      <c r="G6" s="1042"/>
      <c r="H6" s="1042"/>
      <c r="I6" s="1042"/>
      <c r="J6" s="1043"/>
      <c r="K6" s="149"/>
      <c r="L6" s="149"/>
      <c r="M6" s="149"/>
      <c r="N6" s="149"/>
      <c r="O6" s="149"/>
    </row>
    <row r="7" spans="1:15" s="146" customFormat="1" ht="15.95" customHeight="1" thickBot="1">
      <c r="A7" s="1017" t="s">
        <v>567</v>
      </c>
      <c r="B7" s="1021"/>
      <c r="C7" s="1030" t="e">
        <f>#REF!</f>
        <v>#REF!</v>
      </c>
      <c r="D7" s="1030"/>
      <c r="E7" s="1030"/>
      <c r="F7" s="1030"/>
      <c r="G7" s="1030"/>
      <c r="H7" s="1030"/>
      <c r="I7" s="1030"/>
      <c r="J7" s="1031"/>
      <c r="K7" s="149"/>
      <c r="L7" s="149"/>
      <c r="M7" s="149"/>
      <c r="N7" s="149"/>
      <c r="O7" s="149"/>
    </row>
    <row r="8" spans="1:15" s="146" customFormat="1" ht="15.95" customHeight="1" thickBot="1">
      <c r="A8" s="1017" t="s">
        <v>568</v>
      </c>
      <c r="B8" s="1021"/>
      <c r="C8" s="1032" t="e">
        <f>#REF!</f>
        <v>#REF!</v>
      </c>
      <c r="D8" s="1032"/>
      <c r="E8" s="1032"/>
      <c r="F8" s="1021" t="s">
        <v>569</v>
      </c>
      <c r="G8" s="1021"/>
      <c r="H8" s="150"/>
      <c r="I8" s="151" t="s">
        <v>570</v>
      </c>
      <c r="J8" s="152"/>
      <c r="K8" s="149"/>
      <c r="L8" s="149"/>
      <c r="M8" s="149"/>
      <c r="N8" s="149"/>
      <c r="O8" s="149"/>
    </row>
    <row r="9" spans="1:15" s="146" customFormat="1" ht="15.95" customHeight="1" thickBot="1">
      <c r="A9" s="1017" t="s">
        <v>571</v>
      </c>
      <c r="B9" s="1021"/>
      <c r="C9" s="1033" t="e">
        <f>個票ｰ2001!#REF!</f>
        <v>#REF!</v>
      </c>
      <c r="D9" s="1033"/>
      <c r="E9" s="1033"/>
      <c r="F9" s="1021" t="s">
        <v>572</v>
      </c>
      <c r="G9" s="1021"/>
      <c r="H9" s="153" t="e">
        <f>個票ｰ2001!#REF!</f>
        <v>#REF!</v>
      </c>
      <c r="I9" s="154" t="s">
        <v>573</v>
      </c>
      <c r="J9" s="154"/>
      <c r="K9" s="149"/>
      <c r="L9" s="149"/>
      <c r="M9" s="149"/>
      <c r="N9" s="149"/>
      <c r="O9" s="149"/>
    </row>
    <row r="10" spans="1:15" s="146" customFormat="1" ht="15.95" customHeight="1" thickBot="1">
      <c r="A10" s="1017" t="s">
        <v>574</v>
      </c>
      <c r="B10" s="1021"/>
      <c r="C10" s="153" t="e">
        <f>個票ｰ2001!#REF!</f>
        <v>#REF!</v>
      </c>
      <c r="D10" s="1034" t="s">
        <v>575</v>
      </c>
      <c r="E10" s="1035"/>
      <c r="F10" s="1021" t="s">
        <v>576</v>
      </c>
      <c r="G10" s="1021"/>
      <c r="H10" s="153" t="e">
        <f>個票ｰ2001!#REF!</f>
        <v>#REF!</v>
      </c>
      <c r="I10" s="154" t="s">
        <v>577</v>
      </c>
      <c r="J10" s="154"/>
      <c r="K10" s="149"/>
      <c r="M10" s="149"/>
      <c r="N10" s="149"/>
      <c r="O10" s="149"/>
    </row>
    <row r="11" spans="1:15" s="146" customFormat="1" ht="15.95" customHeight="1" thickBot="1">
      <c r="A11" s="1017" t="s">
        <v>578</v>
      </c>
      <c r="B11" s="1021"/>
      <c r="C11" s="1022"/>
      <c r="D11" s="1022"/>
      <c r="E11" s="1022"/>
      <c r="F11" s="1022"/>
      <c r="G11" s="1022"/>
      <c r="H11" s="1022"/>
      <c r="I11" s="1022"/>
      <c r="J11" s="1023"/>
      <c r="K11" s="149"/>
      <c r="M11" s="149"/>
      <c r="N11" s="149"/>
      <c r="O11" s="149"/>
    </row>
    <row r="12" spans="1:15" s="160" customFormat="1" ht="15.95" customHeight="1" thickBot="1">
      <c r="A12" s="1017" t="s">
        <v>579</v>
      </c>
      <c r="B12" s="1021"/>
      <c r="C12" s="155" t="s">
        <v>580</v>
      </c>
      <c r="D12" s="156">
        <f>'訓練経費内訳票-2001'!Q9</f>
        <v>0</v>
      </c>
      <c r="E12" s="157" t="s">
        <v>581</v>
      </c>
      <c r="F12" s="156">
        <f>'訓練経費内訳票-2001'!Q13</f>
        <v>0</v>
      </c>
      <c r="G12" s="157" t="s">
        <v>582</v>
      </c>
      <c r="H12" s="156">
        <f>D12+F12</f>
        <v>0</v>
      </c>
      <c r="I12" s="158"/>
      <c r="J12" s="158"/>
      <c r="K12" s="159"/>
      <c r="M12" s="159"/>
      <c r="N12" s="159"/>
      <c r="O12" s="159"/>
    </row>
    <row r="13" spans="1:15" s="146" customFormat="1" ht="15.95" customHeight="1" thickBot="1">
      <c r="A13" s="1024" t="s">
        <v>583</v>
      </c>
      <c r="B13" s="1025"/>
      <c r="C13" s="1026" t="s">
        <v>584</v>
      </c>
      <c r="D13" s="1026"/>
      <c r="E13" s="1026"/>
      <c r="F13" s="1021" t="s">
        <v>585</v>
      </c>
      <c r="G13" s="1021"/>
      <c r="H13" s="161"/>
      <c r="I13" s="162" t="s">
        <v>570</v>
      </c>
      <c r="J13" s="163"/>
      <c r="K13" s="149"/>
      <c r="L13" s="149"/>
      <c r="M13" s="149"/>
      <c r="N13" s="149"/>
      <c r="O13" s="149"/>
    </row>
    <row r="14" spans="1:15" s="146" customFormat="1" ht="4.5" customHeight="1" thickBot="1">
      <c r="A14" s="164"/>
      <c r="B14" s="164"/>
      <c r="C14" s="164"/>
      <c r="D14" s="164"/>
      <c r="E14" s="164"/>
      <c r="F14" s="164"/>
      <c r="G14" s="164"/>
      <c r="H14" s="164"/>
      <c r="I14" s="164"/>
      <c r="J14" s="164"/>
      <c r="L14" s="148"/>
    </row>
    <row r="15" spans="1:15" s="146" customFormat="1" ht="4.5" customHeight="1" thickTop="1" thickBot="1">
      <c r="A15" s="147"/>
      <c r="B15" s="147"/>
      <c r="C15" s="147"/>
      <c r="D15" s="147"/>
      <c r="E15" s="147"/>
      <c r="F15" s="147"/>
      <c r="G15" s="147"/>
      <c r="H15" s="147"/>
      <c r="I15" s="147"/>
      <c r="J15" s="147"/>
      <c r="L15" s="148"/>
    </row>
    <row r="16" spans="1:15" s="146" customFormat="1" ht="20.100000000000001" customHeight="1" thickTop="1" thickBot="1">
      <c r="A16" s="1027" t="s">
        <v>586</v>
      </c>
      <c r="B16" s="1027"/>
      <c r="C16" s="1028" t="str">
        <f>個票ｰ2001!F12</f>
        <v>プルダウンメニューよりロールを選択してください</v>
      </c>
      <c r="D16" s="1029"/>
      <c r="E16" s="1029"/>
      <c r="F16" s="1029"/>
      <c r="G16" s="1029"/>
      <c r="H16" s="1029"/>
      <c r="I16" s="1029"/>
      <c r="J16" s="1029"/>
      <c r="K16" s="149"/>
      <c r="L16" s="149"/>
      <c r="M16" s="149"/>
      <c r="N16" s="149"/>
      <c r="O16" s="149"/>
    </row>
    <row r="17" spans="1:15" s="146" customFormat="1" ht="42" customHeight="1" thickBot="1">
      <c r="A17" s="1016" t="s">
        <v>587</v>
      </c>
      <c r="B17" s="1016"/>
      <c r="C17" s="1011" t="e">
        <f>個票ｰ2001!#REF!</f>
        <v>#REF!</v>
      </c>
      <c r="D17" s="1012"/>
      <c r="E17" s="1012"/>
      <c r="F17" s="1012"/>
      <c r="G17" s="1012"/>
      <c r="H17" s="1012"/>
      <c r="I17" s="1012"/>
      <c r="J17" s="1012"/>
      <c r="K17" s="149"/>
      <c r="L17" s="149"/>
      <c r="M17" s="149"/>
      <c r="N17" s="149"/>
      <c r="O17" s="149"/>
    </row>
    <row r="18" spans="1:15" s="146" customFormat="1" ht="26.1" customHeight="1" thickBot="1">
      <c r="A18" s="1016" t="s">
        <v>588</v>
      </c>
      <c r="B18" s="1017"/>
      <c r="C18" s="1018" t="s">
        <v>589</v>
      </c>
      <c r="D18" s="1019"/>
      <c r="E18" s="1019"/>
      <c r="F18" s="1019"/>
      <c r="G18" s="1019"/>
      <c r="H18" s="1019"/>
      <c r="I18" s="1019"/>
      <c r="J18" s="1019"/>
      <c r="K18" s="149"/>
      <c r="L18" s="149"/>
      <c r="M18" s="149"/>
      <c r="N18" s="149"/>
      <c r="O18" s="149"/>
    </row>
    <row r="19" spans="1:15" s="146" customFormat="1" ht="78" customHeight="1" thickBot="1">
      <c r="A19" s="1010" t="s">
        <v>590</v>
      </c>
      <c r="B19" s="1010"/>
      <c r="C19" s="1011">
        <f>個票ｰ2001!E20</f>
        <v>0</v>
      </c>
      <c r="D19" s="1012"/>
      <c r="E19" s="1012"/>
      <c r="F19" s="1012"/>
      <c r="G19" s="1012"/>
      <c r="H19" s="1012"/>
      <c r="I19" s="1012"/>
      <c r="J19" s="1012"/>
      <c r="K19" s="149"/>
      <c r="L19" s="149"/>
      <c r="M19" s="149"/>
      <c r="N19" s="149"/>
      <c r="O19" s="149"/>
    </row>
    <row r="20" spans="1:15" s="146" customFormat="1" ht="78" customHeight="1" thickBot="1">
      <c r="A20" s="1010" t="s">
        <v>591</v>
      </c>
      <c r="B20" s="1010"/>
      <c r="C20" s="1011">
        <f>個票ｰ2001!E23</f>
        <v>0</v>
      </c>
      <c r="D20" s="1012"/>
      <c r="E20" s="1012"/>
      <c r="F20" s="1012"/>
      <c r="G20" s="1012"/>
      <c r="H20" s="1012"/>
      <c r="I20" s="1012"/>
      <c r="J20" s="1012"/>
      <c r="K20" s="149"/>
      <c r="L20" s="149"/>
      <c r="M20" s="149"/>
      <c r="N20" s="149"/>
      <c r="O20" s="149"/>
    </row>
    <row r="21" spans="1:15" s="146" customFormat="1" ht="33.950000000000003" customHeight="1" thickBot="1">
      <c r="A21" s="1020" t="s">
        <v>592</v>
      </c>
      <c r="B21" s="1020"/>
      <c r="C21" s="1011" t="e">
        <f>個票ｰ2001!#REF!</f>
        <v>#REF!</v>
      </c>
      <c r="D21" s="1012"/>
      <c r="E21" s="1012"/>
      <c r="F21" s="1012"/>
      <c r="G21" s="1012"/>
      <c r="H21" s="1012"/>
      <c r="I21" s="1012"/>
      <c r="J21" s="1012"/>
      <c r="K21" s="149"/>
      <c r="L21" s="149"/>
      <c r="M21" s="149"/>
      <c r="N21" s="149"/>
      <c r="O21" s="149"/>
    </row>
    <row r="22" spans="1:15" s="146" customFormat="1" ht="33.950000000000003" customHeight="1" thickBot="1">
      <c r="A22" s="1010" t="s">
        <v>593</v>
      </c>
      <c r="B22" s="1010"/>
      <c r="C22" s="1011" t="e">
        <f>個票ｰ2001!#REF!</f>
        <v>#REF!</v>
      </c>
      <c r="D22" s="1012"/>
      <c r="E22" s="1012"/>
      <c r="F22" s="1012"/>
      <c r="G22" s="1012"/>
      <c r="H22" s="1012"/>
      <c r="I22" s="1012"/>
      <c r="J22" s="1012"/>
      <c r="K22" s="149"/>
      <c r="L22" s="149"/>
      <c r="M22" s="149"/>
      <c r="N22" s="149"/>
      <c r="O22" s="149"/>
    </row>
    <row r="23" spans="1:15" s="146" customFormat="1" ht="33.950000000000003" customHeight="1" thickBot="1">
      <c r="A23" s="1010" t="s">
        <v>594</v>
      </c>
      <c r="B23" s="1010"/>
      <c r="C23" s="1011">
        <f>個票ｰ2001!E133</f>
        <v>0</v>
      </c>
      <c r="D23" s="1012"/>
      <c r="E23" s="1012"/>
      <c r="F23" s="1012"/>
      <c r="G23" s="1012"/>
      <c r="H23" s="1012"/>
      <c r="I23" s="1012"/>
      <c r="J23" s="1012"/>
      <c r="K23" s="149"/>
      <c r="L23" s="149"/>
      <c r="M23" s="149"/>
      <c r="N23" s="149"/>
      <c r="O23" s="149"/>
    </row>
    <row r="24" spans="1:15" s="146" customFormat="1" ht="42" customHeight="1" thickBot="1">
      <c r="A24" s="1010" t="s">
        <v>595</v>
      </c>
      <c r="B24" s="1010"/>
      <c r="C24" s="1011">
        <f>個票ｰ2001!E134</f>
        <v>0</v>
      </c>
      <c r="D24" s="1012"/>
      <c r="E24" s="1012"/>
      <c r="F24" s="1012"/>
      <c r="G24" s="1012"/>
      <c r="H24" s="1012"/>
      <c r="I24" s="1012"/>
      <c r="J24" s="1012"/>
      <c r="K24" s="149"/>
      <c r="L24" s="149"/>
      <c r="M24" s="149"/>
      <c r="N24" s="149"/>
      <c r="O24" s="149"/>
    </row>
    <row r="25" spans="1:15" s="146" customFormat="1" ht="33.75" customHeight="1" thickBot="1">
      <c r="A25" s="1010" t="s">
        <v>596</v>
      </c>
      <c r="B25" s="1010"/>
      <c r="C25" s="1011" t="e">
        <f>個票ｰ2001!#REF!</f>
        <v>#REF!</v>
      </c>
      <c r="D25" s="1012"/>
      <c r="E25" s="1012"/>
      <c r="F25" s="1012"/>
      <c r="G25" s="1012"/>
      <c r="H25" s="1012"/>
      <c r="I25" s="1012"/>
      <c r="J25" s="1012"/>
      <c r="K25" s="149"/>
      <c r="L25" s="149"/>
      <c r="M25" s="149"/>
      <c r="N25" s="149"/>
      <c r="O25" s="149"/>
    </row>
    <row r="26" spans="1:15" s="146" customFormat="1" ht="33" customHeight="1" thickBot="1">
      <c r="A26" s="1010" t="s">
        <v>597</v>
      </c>
      <c r="B26" s="1010"/>
      <c r="C26" s="1011" t="e">
        <f>個票ｰ2001!#REF!</f>
        <v>#REF!</v>
      </c>
      <c r="D26" s="1012"/>
      <c r="E26" s="1012"/>
      <c r="F26" s="1012"/>
      <c r="G26" s="1012"/>
      <c r="H26" s="1012"/>
      <c r="I26" s="1012"/>
      <c r="J26" s="1012"/>
      <c r="K26" s="149"/>
      <c r="L26" s="149"/>
      <c r="M26" s="149"/>
      <c r="N26" s="149"/>
      <c r="O26" s="149"/>
    </row>
    <row r="27" spans="1:15" s="146" customFormat="1" ht="33" customHeight="1" thickBot="1">
      <c r="A27" s="1010" t="s">
        <v>598</v>
      </c>
      <c r="B27" s="1010"/>
      <c r="C27" s="1011" t="e">
        <f>個票ｰ2001!#REF!</f>
        <v>#REF!</v>
      </c>
      <c r="D27" s="1012"/>
      <c r="E27" s="1012"/>
      <c r="F27" s="1012"/>
      <c r="G27" s="1012"/>
      <c r="H27" s="1012"/>
      <c r="I27" s="1012"/>
      <c r="J27" s="1012"/>
      <c r="K27" s="149"/>
      <c r="L27" s="149"/>
      <c r="M27" s="149"/>
      <c r="N27" s="149"/>
      <c r="O27" s="149"/>
    </row>
    <row r="28" spans="1:15" s="146" customFormat="1" ht="33" customHeight="1" thickBot="1">
      <c r="A28" s="1010" t="s">
        <v>599</v>
      </c>
      <c r="B28" s="1010"/>
      <c r="C28" s="1011" t="e">
        <f>#REF!</f>
        <v>#REF!</v>
      </c>
      <c r="D28" s="1012"/>
      <c r="E28" s="1012"/>
      <c r="F28" s="1012"/>
      <c r="G28" s="1012"/>
      <c r="H28" s="1012"/>
      <c r="I28" s="1012"/>
      <c r="J28" s="1012"/>
      <c r="K28" s="149"/>
      <c r="L28" s="149"/>
      <c r="M28" s="149"/>
      <c r="N28" s="149"/>
      <c r="O28" s="149"/>
    </row>
    <row r="29" spans="1:15" s="160" customFormat="1" ht="15.75" customHeight="1">
      <c r="A29" s="1013" t="s">
        <v>600</v>
      </c>
      <c r="B29" s="1013"/>
      <c r="C29" s="1014" t="e">
        <f>個票ｰ2001!#REF!</f>
        <v>#REF!</v>
      </c>
      <c r="D29" s="1015"/>
      <c r="E29" s="1015"/>
      <c r="F29" s="1015"/>
      <c r="G29" s="1015"/>
      <c r="H29" s="1015"/>
      <c r="I29" s="1015"/>
      <c r="J29" s="1015"/>
      <c r="K29" s="159"/>
      <c r="L29" s="159"/>
      <c r="M29" s="159"/>
      <c r="N29" s="159"/>
      <c r="O29" s="159"/>
    </row>
    <row r="30" spans="1:15" s="143" customFormat="1" ht="21.75" customHeight="1">
      <c r="A30" s="1036" t="s">
        <v>565</v>
      </c>
      <c r="B30" s="1037"/>
      <c r="C30" s="1037"/>
      <c r="D30" s="1037"/>
      <c r="E30" s="1037"/>
      <c r="F30" s="1037"/>
      <c r="G30" s="1037"/>
      <c r="H30" s="1037"/>
      <c r="I30" s="1037"/>
      <c r="J30" s="1037"/>
    </row>
    <row r="31" spans="1:15" s="143" customFormat="1" ht="4.5" customHeight="1">
      <c r="A31" s="144"/>
      <c r="B31" s="145"/>
    </row>
    <row r="32" spans="1:15" s="146" customFormat="1" ht="17.25" customHeight="1">
      <c r="A32" s="1038" t="e">
        <f>C35</f>
        <v>#REF!</v>
      </c>
      <c r="B32" s="1038"/>
      <c r="C32" s="1038"/>
      <c r="D32" s="1038"/>
      <c r="E32" s="1038"/>
      <c r="F32" s="1038"/>
      <c r="G32" s="1038"/>
      <c r="H32" s="1038"/>
      <c r="I32" s="1038"/>
      <c r="J32" s="1038"/>
    </row>
    <row r="33" spans="1:15" s="146" customFormat="1" ht="30" customHeight="1" thickBot="1">
      <c r="A33" s="1039" t="e">
        <f>C36</f>
        <v>#REF!</v>
      </c>
      <c r="B33" s="1039"/>
      <c r="C33" s="1039"/>
      <c r="D33" s="1039"/>
      <c r="E33" s="1039"/>
      <c r="F33" s="1039"/>
      <c r="G33" s="1039"/>
      <c r="H33" s="1039"/>
      <c r="I33" s="1039"/>
      <c r="J33" s="1039"/>
    </row>
    <row r="34" spans="1:15" s="146" customFormat="1" ht="4.5" customHeight="1" thickTop="1">
      <c r="A34" s="147"/>
      <c r="B34" s="147"/>
      <c r="C34" s="147"/>
      <c r="D34" s="147"/>
      <c r="E34" s="147"/>
      <c r="F34" s="147"/>
      <c r="G34" s="147"/>
      <c r="H34" s="147"/>
      <c r="I34" s="147"/>
      <c r="J34" s="147"/>
      <c r="L34" s="148"/>
    </row>
    <row r="35" spans="1:15" s="146" customFormat="1" ht="15.95" customHeight="1" thickBot="1">
      <c r="A35" s="1040" t="s">
        <v>566</v>
      </c>
      <c r="B35" s="1041"/>
      <c r="C35" s="1042" t="e">
        <f>#REF!</f>
        <v>#REF!</v>
      </c>
      <c r="D35" s="1042"/>
      <c r="E35" s="1042"/>
      <c r="F35" s="1042"/>
      <c r="G35" s="1042"/>
      <c r="H35" s="1042"/>
      <c r="I35" s="1042"/>
      <c r="J35" s="1043"/>
      <c r="K35" s="149"/>
      <c r="L35" s="149"/>
      <c r="M35" s="149"/>
      <c r="N35" s="149"/>
      <c r="O35" s="149"/>
    </row>
    <row r="36" spans="1:15" s="146" customFormat="1" ht="15.95" customHeight="1" thickBot="1">
      <c r="A36" s="1017" t="s">
        <v>567</v>
      </c>
      <c r="B36" s="1021"/>
      <c r="C36" s="1030" t="e">
        <f>#REF!</f>
        <v>#REF!</v>
      </c>
      <c r="D36" s="1030"/>
      <c r="E36" s="1030"/>
      <c r="F36" s="1030"/>
      <c r="G36" s="1030"/>
      <c r="H36" s="1030"/>
      <c r="I36" s="1030"/>
      <c r="J36" s="1031"/>
      <c r="K36" s="149"/>
      <c r="L36" s="149"/>
      <c r="M36" s="149"/>
      <c r="N36" s="149"/>
      <c r="O36" s="149"/>
    </row>
    <row r="37" spans="1:15" s="146" customFormat="1" ht="15.95" customHeight="1" thickBot="1">
      <c r="A37" s="1017" t="s">
        <v>568</v>
      </c>
      <c r="B37" s="1021"/>
      <c r="C37" s="1032" t="e">
        <f>#REF!</f>
        <v>#REF!</v>
      </c>
      <c r="D37" s="1032"/>
      <c r="E37" s="1032"/>
      <c r="F37" s="1021" t="s">
        <v>569</v>
      </c>
      <c r="G37" s="1021"/>
      <c r="H37" s="150"/>
      <c r="I37" s="151" t="s">
        <v>570</v>
      </c>
      <c r="J37" s="152"/>
      <c r="K37" s="149"/>
      <c r="L37" s="149"/>
      <c r="M37" s="149"/>
      <c r="N37" s="149"/>
      <c r="O37" s="149"/>
    </row>
    <row r="38" spans="1:15" s="146" customFormat="1" ht="15.95" customHeight="1" thickBot="1">
      <c r="A38" s="1017" t="s">
        <v>571</v>
      </c>
      <c r="B38" s="1021"/>
      <c r="C38" s="1033" t="e">
        <f>#REF!</f>
        <v>#REF!</v>
      </c>
      <c r="D38" s="1033"/>
      <c r="E38" s="1033"/>
      <c r="F38" s="1021" t="s">
        <v>572</v>
      </c>
      <c r="G38" s="1021"/>
      <c r="H38" s="153" t="e">
        <f>#REF!</f>
        <v>#REF!</v>
      </c>
      <c r="I38" s="154" t="s">
        <v>573</v>
      </c>
      <c r="J38" s="154"/>
      <c r="K38" s="149"/>
      <c r="L38" s="149"/>
      <c r="M38" s="149"/>
      <c r="N38" s="149"/>
      <c r="O38" s="149"/>
    </row>
    <row r="39" spans="1:15" s="146" customFormat="1" ht="15.95" customHeight="1" thickBot="1">
      <c r="A39" s="1017" t="s">
        <v>574</v>
      </c>
      <c r="B39" s="1021"/>
      <c r="C39" s="153" t="e">
        <f>#REF!</f>
        <v>#REF!</v>
      </c>
      <c r="D39" s="1034" t="s">
        <v>575</v>
      </c>
      <c r="E39" s="1035"/>
      <c r="F39" s="1021" t="s">
        <v>576</v>
      </c>
      <c r="G39" s="1021"/>
      <c r="H39" s="153" t="e">
        <f>#REF!</f>
        <v>#REF!</v>
      </c>
      <c r="I39" s="154" t="s">
        <v>577</v>
      </c>
      <c r="J39" s="154"/>
      <c r="K39" s="149"/>
      <c r="M39" s="149"/>
      <c r="N39" s="149"/>
      <c r="O39" s="149"/>
    </row>
    <row r="40" spans="1:15" s="146" customFormat="1" ht="15.95" customHeight="1" thickBot="1">
      <c r="A40" s="1017" t="s">
        <v>578</v>
      </c>
      <c r="B40" s="1021"/>
      <c r="C40" s="1022"/>
      <c r="D40" s="1022"/>
      <c r="E40" s="1022"/>
      <c r="F40" s="1022"/>
      <c r="G40" s="1022"/>
      <c r="H40" s="1022"/>
      <c r="I40" s="1022"/>
      <c r="J40" s="1023"/>
      <c r="K40" s="149"/>
      <c r="M40" s="149"/>
      <c r="N40" s="149"/>
      <c r="O40" s="149"/>
    </row>
    <row r="41" spans="1:15" s="160" customFormat="1" ht="15.95" customHeight="1" thickBot="1">
      <c r="A41" s="1017" t="s">
        <v>579</v>
      </c>
      <c r="B41" s="1021"/>
      <c r="C41" s="155" t="s">
        <v>580</v>
      </c>
      <c r="D41" s="156" t="e">
        <f>#REF!</f>
        <v>#REF!</v>
      </c>
      <c r="E41" s="157" t="s">
        <v>581</v>
      </c>
      <c r="F41" s="156" t="e">
        <f>#REF!</f>
        <v>#REF!</v>
      </c>
      <c r="G41" s="157" t="s">
        <v>582</v>
      </c>
      <c r="H41" s="156" t="e">
        <f>D41+F41</f>
        <v>#REF!</v>
      </c>
      <c r="I41" s="158"/>
      <c r="J41" s="158"/>
      <c r="K41" s="159"/>
      <c r="M41" s="159"/>
      <c r="N41" s="159"/>
      <c r="O41" s="159"/>
    </row>
    <row r="42" spans="1:15" s="146" customFormat="1" ht="15.95" customHeight="1" thickBot="1">
      <c r="A42" s="1024" t="s">
        <v>583</v>
      </c>
      <c r="B42" s="1025"/>
      <c r="C42" s="1026" t="s">
        <v>584</v>
      </c>
      <c r="D42" s="1026"/>
      <c r="E42" s="1026"/>
      <c r="F42" s="1021" t="s">
        <v>585</v>
      </c>
      <c r="G42" s="1021"/>
      <c r="H42" s="161"/>
      <c r="I42" s="162" t="s">
        <v>570</v>
      </c>
      <c r="J42" s="163"/>
      <c r="K42" s="149"/>
      <c r="L42" s="149"/>
      <c r="M42" s="149"/>
      <c r="N42" s="149"/>
      <c r="O42" s="149"/>
    </row>
    <row r="43" spans="1:15" s="146" customFormat="1" ht="4.5" customHeight="1" thickBot="1">
      <c r="A43" s="164"/>
      <c r="B43" s="164"/>
      <c r="C43" s="164"/>
      <c r="D43" s="164"/>
      <c r="E43" s="164"/>
      <c r="F43" s="164"/>
      <c r="G43" s="164"/>
      <c r="H43" s="164"/>
      <c r="I43" s="164"/>
      <c r="J43" s="164"/>
      <c r="L43" s="148"/>
    </row>
    <row r="44" spans="1:15" s="146" customFormat="1" ht="4.5" customHeight="1" thickTop="1" thickBot="1">
      <c r="A44" s="147"/>
      <c r="B44" s="147"/>
      <c r="C44" s="147"/>
      <c r="D44" s="147"/>
      <c r="E44" s="147"/>
      <c r="F44" s="147"/>
      <c r="G44" s="147"/>
      <c r="H44" s="147"/>
      <c r="I44" s="147"/>
      <c r="J44" s="147"/>
      <c r="L44" s="148"/>
    </row>
    <row r="45" spans="1:15" s="146" customFormat="1" ht="20.100000000000001" customHeight="1" thickTop="1" thickBot="1">
      <c r="A45" s="1027" t="s">
        <v>586</v>
      </c>
      <c r="B45" s="1027"/>
      <c r="C45" s="1028" t="e">
        <f>#REF!</f>
        <v>#REF!</v>
      </c>
      <c r="D45" s="1029"/>
      <c r="E45" s="1029"/>
      <c r="F45" s="1029"/>
      <c r="G45" s="1029"/>
      <c r="H45" s="1029"/>
      <c r="I45" s="1029"/>
      <c r="J45" s="1029"/>
      <c r="K45" s="149"/>
      <c r="L45" s="149"/>
      <c r="M45" s="149"/>
      <c r="N45" s="149"/>
      <c r="O45" s="149"/>
    </row>
    <row r="46" spans="1:15" s="146" customFormat="1" ht="42" customHeight="1" thickBot="1">
      <c r="A46" s="1016" t="s">
        <v>587</v>
      </c>
      <c r="B46" s="1016"/>
      <c r="C46" s="1011" t="e">
        <f>#REF!</f>
        <v>#REF!</v>
      </c>
      <c r="D46" s="1012"/>
      <c r="E46" s="1012"/>
      <c r="F46" s="1012"/>
      <c r="G46" s="1012"/>
      <c r="H46" s="1012"/>
      <c r="I46" s="1012"/>
      <c r="J46" s="1012"/>
      <c r="K46" s="149"/>
      <c r="L46" s="149"/>
      <c r="M46" s="149"/>
      <c r="N46" s="149"/>
      <c r="O46" s="149"/>
    </row>
    <row r="47" spans="1:15" s="146" customFormat="1" ht="26.1" customHeight="1" thickBot="1">
      <c r="A47" s="1016" t="s">
        <v>588</v>
      </c>
      <c r="B47" s="1017"/>
      <c r="C47" s="1018" t="s">
        <v>589</v>
      </c>
      <c r="D47" s="1019"/>
      <c r="E47" s="1019"/>
      <c r="F47" s="1019"/>
      <c r="G47" s="1019"/>
      <c r="H47" s="1019"/>
      <c r="I47" s="1019"/>
      <c r="J47" s="1019"/>
      <c r="K47" s="149"/>
      <c r="L47" s="149"/>
      <c r="M47" s="149"/>
      <c r="N47" s="149"/>
      <c r="O47" s="149"/>
    </row>
    <row r="48" spans="1:15" s="146" customFormat="1" ht="78" customHeight="1" thickBot="1">
      <c r="A48" s="1010" t="s">
        <v>590</v>
      </c>
      <c r="B48" s="1010"/>
      <c r="C48" s="1011" t="e">
        <f>#REF!</f>
        <v>#REF!</v>
      </c>
      <c r="D48" s="1012"/>
      <c r="E48" s="1012"/>
      <c r="F48" s="1012"/>
      <c r="G48" s="1012"/>
      <c r="H48" s="1012"/>
      <c r="I48" s="1012"/>
      <c r="J48" s="1012"/>
      <c r="K48" s="149"/>
      <c r="L48" s="149"/>
      <c r="M48" s="149"/>
      <c r="N48" s="149"/>
      <c r="O48" s="149"/>
    </row>
    <row r="49" spans="1:15" s="146" customFormat="1" ht="78" customHeight="1" thickBot="1">
      <c r="A49" s="1010" t="s">
        <v>591</v>
      </c>
      <c r="B49" s="1010"/>
      <c r="C49" s="1011" t="e">
        <f>#REF!</f>
        <v>#REF!</v>
      </c>
      <c r="D49" s="1012"/>
      <c r="E49" s="1012"/>
      <c r="F49" s="1012"/>
      <c r="G49" s="1012"/>
      <c r="H49" s="1012"/>
      <c r="I49" s="1012"/>
      <c r="J49" s="1012"/>
      <c r="K49" s="149"/>
      <c r="L49" s="149"/>
      <c r="M49" s="149"/>
      <c r="N49" s="149"/>
      <c r="O49" s="149"/>
    </row>
    <row r="50" spans="1:15" s="146" customFormat="1" ht="33.950000000000003" customHeight="1" thickBot="1">
      <c r="A50" s="1020" t="s">
        <v>592</v>
      </c>
      <c r="B50" s="1020"/>
      <c r="C50" s="1011" t="e">
        <f>#REF!</f>
        <v>#REF!</v>
      </c>
      <c r="D50" s="1012"/>
      <c r="E50" s="1012"/>
      <c r="F50" s="1012"/>
      <c r="G50" s="1012"/>
      <c r="H50" s="1012"/>
      <c r="I50" s="1012"/>
      <c r="J50" s="1012"/>
      <c r="K50" s="149"/>
      <c r="L50" s="149"/>
      <c r="M50" s="149"/>
      <c r="N50" s="149"/>
      <c r="O50" s="149"/>
    </row>
    <row r="51" spans="1:15" s="146" customFormat="1" ht="33.950000000000003" customHeight="1" thickBot="1">
      <c r="A51" s="1010" t="s">
        <v>593</v>
      </c>
      <c r="B51" s="1010"/>
      <c r="C51" s="1011" t="e">
        <f>#REF!</f>
        <v>#REF!</v>
      </c>
      <c r="D51" s="1012"/>
      <c r="E51" s="1012"/>
      <c r="F51" s="1012"/>
      <c r="G51" s="1012"/>
      <c r="H51" s="1012"/>
      <c r="I51" s="1012"/>
      <c r="J51" s="1012"/>
      <c r="K51" s="149"/>
      <c r="L51" s="149"/>
      <c r="M51" s="149"/>
      <c r="N51" s="149"/>
      <c r="O51" s="149"/>
    </row>
    <row r="52" spans="1:15" s="146" customFormat="1" ht="33.950000000000003" customHeight="1" thickBot="1">
      <c r="A52" s="1010" t="s">
        <v>594</v>
      </c>
      <c r="B52" s="1010"/>
      <c r="C52" s="1011" t="e">
        <f>#REF!</f>
        <v>#REF!</v>
      </c>
      <c r="D52" s="1012"/>
      <c r="E52" s="1012"/>
      <c r="F52" s="1012"/>
      <c r="G52" s="1012"/>
      <c r="H52" s="1012"/>
      <c r="I52" s="1012"/>
      <c r="J52" s="1012"/>
      <c r="K52" s="149"/>
      <c r="L52" s="149"/>
      <c r="M52" s="149"/>
      <c r="N52" s="149"/>
      <c r="O52" s="149"/>
    </row>
    <row r="53" spans="1:15" s="146" customFormat="1" ht="42" customHeight="1" thickBot="1">
      <c r="A53" s="1010" t="s">
        <v>595</v>
      </c>
      <c r="B53" s="1010"/>
      <c r="C53" s="1011" t="e">
        <f>#REF!</f>
        <v>#REF!</v>
      </c>
      <c r="D53" s="1012"/>
      <c r="E53" s="1012"/>
      <c r="F53" s="1012"/>
      <c r="G53" s="1012"/>
      <c r="H53" s="1012"/>
      <c r="I53" s="1012"/>
      <c r="J53" s="1012"/>
      <c r="K53" s="149"/>
      <c r="L53" s="149"/>
      <c r="M53" s="149"/>
      <c r="N53" s="149"/>
      <c r="O53" s="149"/>
    </row>
    <row r="54" spans="1:15" s="146" customFormat="1" ht="33.75" customHeight="1" thickBot="1">
      <c r="A54" s="1010" t="s">
        <v>596</v>
      </c>
      <c r="B54" s="1010"/>
      <c r="C54" s="1011" t="e">
        <f>#REF!</f>
        <v>#REF!</v>
      </c>
      <c r="D54" s="1012"/>
      <c r="E54" s="1012"/>
      <c r="F54" s="1012"/>
      <c r="G54" s="1012"/>
      <c r="H54" s="1012"/>
      <c r="I54" s="1012"/>
      <c r="J54" s="1012"/>
      <c r="K54" s="149"/>
      <c r="L54" s="149"/>
      <c r="M54" s="149"/>
      <c r="N54" s="149"/>
      <c r="O54" s="149"/>
    </row>
    <row r="55" spans="1:15" s="146" customFormat="1" ht="33" customHeight="1" thickBot="1">
      <c r="A55" s="1010" t="s">
        <v>597</v>
      </c>
      <c r="B55" s="1010"/>
      <c r="C55" s="1011" t="e">
        <f>#REF!</f>
        <v>#REF!</v>
      </c>
      <c r="D55" s="1012"/>
      <c r="E55" s="1012"/>
      <c r="F55" s="1012"/>
      <c r="G55" s="1012"/>
      <c r="H55" s="1012"/>
      <c r="I55" s="1012"/>
      <c r="J55" s="1012"/>
      <c r="K55" s="149"/>
      <c r="L55" s="149"/>
      <c r="M55" s="149"/>
      <c r="N55" s="149"/>
      <c r="O55" s="149"/>
    </row>
    <row r="56" spans="1:15" s="146" customFormat="1" ht="33" customHeight="1" thickBot="1">
      <c r="A56" s="1010" t="s">
        <v>598</v>
      </c>
      <c r="B56" s="1010"/>
      <c r="C56" s="1011" t="e">
        <f>#REF!</f>
        <v>#REF!</v>
      </c>
      <c r="D56" s="1012"/>
      <c r="E56" s="1012"/>
      <c r="F56" s="1012"/>
      <c r="G56" s="1012"/>
      <c r="H56" s="1012"/>
      <c r="I56" s="1012"/>
      <c r="J56" s="1012"/>
      <c r="K56" s="149"/>
      <c r="L56" s="149"/>
      <c r="M56" s="149"/>
      <c r="N56" s="149"/>
      <c r="O56" s="149"/>
    </row>
    <row r="57" spans="1:15" s="146" customFormat="1" ht="33" customHeight="1" thickBot="1">
      <c r="A57" s="1010" t="s">
        <v>599</v>
      </c>
      <c r="B57" s="1010"/>
      <c r="C57" s="1011" t="e">
        <f>#REF!</f>
        <v>#REF!</v>
      </c>
      <c r="D57" s="1012"/>
      <c r="E57" s="1012"/>
      <c r="F57" s="1012"/>
      <c r="G57" s="1012"/>
      <c r="H57" s="1012"/>
      <c r="I57" s="1012"/>
      <c r="J57" s="1012"/>
      <c r="K57" s="149"/>
      <c r="L57" s="149"/>
      <c r="M57" s="149"/>
      <c r="N57" s="149"/>
      <c r="O57" s="149"/>
    </row>
    <row r="58" spans="1:15" s="160" customFormat="1" ht="15.75" customHeight="1">
      <c r="A58" s="1013" t="s">
        <v>600</v>
      </c>
      <c r="B58" s="1013"/>
      <c r="C58" s="1014" t="e">
        <f>#REF!</f>
        <v>#REF!</v>
      </c>
      <c r="D58" s="1015"/>
      <c r="E58" s="1015"/>
      <c r="F58" s="1015"/>
      <c r="G58" s="1015"/>
      <c r="H58" s="1015"/>
      <c r="I58" s="1015"/>
      <c r="J58" s="1015"/>
      <c r="K58" s="159"/>
      <c r="L58" s="159"/>
      <c r="M58" s="159"/>
      <c r="N58" s="159"/>
      <c r="O58" s="159"/>
    </row>
    <row r="59" spans="1:15" s="143" customFormat="1" ht="21.75" customHeight="1">
      <c r="A59" s="1036" t="s">
        <v>565</v>
      </c>
      <c r="B59" s="1037"/>
      <c r="C59" s="1037"/>
      <c r="D59" s="1037"/>
      <c r="E59" s="1037"/>
      <c r="F59" s="1037"/>
      <c r="G59" s="1037"/>
      <c r="H59" s="1037"/>
      <c r="I59" s="1037"/>
      <c r="J59" s="1037"/>
    </row>
    <row r="60" spans="1:15" s="143" customFormat="1" ht="4.5" customHeight="1">
      <c r="A60" s="144"/>
      <c r="B60" s="145"/>
    </row>
    <row r="61" spans="1:15" s="146" customFormat="1" ht="17.25" customHeight="1">
      <c r="A61" s="1038" t="e">
        <f>C64</f>
        <v>#REF!</v>
      </c>
      <c r="B61" s="1038"/>
      <c r="C61" s="1038"/>
      <c r="D61" s="1038"/>
      <c r="E61" s="1038"/>
      <c r="F61" s="1038"/>
      <c r="G61" s="1038"/>
      <c r="H61" s="1038"/>
      <c r="I61" s="1038"/>
      <c r="J61" s="1038"/>
    </row>
    <row r="62" spans="1:15" s="146" customFormat="1" ht="30" customHeight="1" thickBot="1">
      <c r="A62" s="1039" t="e">
        <f>C65</f>
        <v>#REF!</v>
      </c>
      <c r="B62" s="1039"/>
      <c r="C62" s="1039"/>
      <c r="D62" s="1039"/>
      <c r="E62" s="1039"/>
      <c r="F62" s="1039"/>
      <c r="G62" s="1039"/>
      <c r="H62" s="1039"/>
      <c r="I62" s="1039"/>
      <c r="J62" s="1039"/>
    </row>
    <row r="63" spans="1:15" s="146" customFormat="1" ht="4.5" customHeight="1" thickTop="1">
      <c r="A63" s="147"/>
      <c r="B63" s="147"/>
      <c r="C63" s="147"/>
      <c r="D63" s="147"/>
      <c r="E63" s="147"/>
      <c r="F63" s="147"/>
      <c r="G63" s="147"/>
      <c r="H63" s="147"/>
      <c r="I63" s="147"/>
      <c r="J63" s="147"/>
      <c r="L63" s="148"/>
    </row>
    <row r="64" spans="1:15" s="146" customFormat="1" ht="15.95" customHeight="1" thickBot="1">
      <c r="A64" s="1040" t="s">
        <v>566</v>
      </c>
      <c r="B64" s="1041"/>
      <c r="C64" s="1042" t="e">
        <f>#REF!</f>
        <v>#REF!</v>
      </c>
      <c r="D64" s="1042"/>
      <c r="E64" s="1042"/>
      <c r="F64" s="1042"/>
      <c r="G64" s="1042"/>
      <c r="H64" s="1042"/>
      <c r="I64" s="1042"/>
      <c r="J64" s="1043"/>
      <c r="K64" s="149"/>
      <c r="L64" s="149"/>
      <c r="M64" s="149"/>
      <c r="N64" s="149"/>
      <c r="O64" s="149"/>
    </row>
    <row r="65" spans="1:15" s="146" customFormat="1" ht="15.95" customHeight="1" thickBot="1">
      <c r="A65" s="1017" t="s">
        <v>567</v>
      </c>
      <c r="B65" s="1021"/>
      <c r="C65" s="1030" t="e">
        <f>#REF!</f>
        <v>#REF!</v>
      </c>
      <c r="D65" s="1030"/>
      <c r="E65" s="1030"/>
      <c r="F65" s="1030"/>
      <c r="G65" s="1030"/>
      <c r="H65" s="1030"/>
      <c r="I65" s="1030"/>
      <c r="J65" s="1031"/>
      <c r="K65" s="149"/>
      <c r="L65" s="149"/>
      <c r="M65" s="149"/>
      <c r="N65" s="149"/>
      <c r="O65" s="149"/>
    </row>
    <row r="66" spans="1:15" s="146" customFormat="1" ht="15.95" customHeight="1" thickBot="1">
      <c r="A66" s="1017" t="s">
        <v>568</v>
      </c>
      <c r="B66" s="1021"/>
      <c r="C66" s="1032" t="e">
        <f>#REF!</f>
        <v>#REF!</v>
      </c>
      <c r="D66" s="1032"/>
      <c r="E66" s="1032"/>
      <c r="F66" s="1021" t="s">
        <v>569</v>
      </c>
      <c r="G66" s="1021"/>
      <c r="H66" s="150"/>
      <c r="I66" s="151" t="s">
        <v>570</v>
      </c>
      <c r="J66" s="152"/>
      <c r="K66" s="149"/>
      <c r="L66" s="149"/>
      <c r="M66" s="149"/>
      <c r="N66" s="149"/>
      <c r="O66" s="149"/>
    </row>
    <row r="67" spans="1:15" s="146" customFormat="1" ht="15.95" customHeight="1" thickBot="1">
      <c r="A67" s="1017" t="s">
        <v>571</v>
      </c>
      <c r="B67" s="1021"/>
      <c r="C67" s="1030" t="e">
        <f>#REF!</f>
        <v>#REF!</v>
      </c>
      <c r="D67" s="1030"/>
      <c r="E67" s="1030"/>
      <c r="F67" s="1021" t="s">
        <v>572</v>
      </c>
      <c r="G67" s="1021"/>
      <c r="H67" s="153" t="e">
        <f>#REF!</f>
        <v>#REF!</v>
      </c>
      <c r="I67" s="154" t="s">
        <v>573</v>
      </c>
      <c r="J67" s="154"/>
      <c r="K67" s="149"/>
      <c r="L67" s="149"/>
      <c r="M67" s="149"/>
      <c r="N67" s="149"/>
      <c r="O67" s="149"/>
    </row>
    <row r="68" spans="1:15" s="146" customFormat="1" ht="15.95" customHeight="1" thickBot="1">
      <c r="A68" s="1017" t="s">
        <v>574</v>
      </c>
      <c r="B68" s="1021"/>
      <c r="C68" s="153" t="e">
        <f>#REF!</f>
        <v>#REF!</v>
      </c>
      <c r="D68" s="1034" t="s">
        <v>575</v>
      </c>
      <c r="E68" s="1035"/>
      <c r="F68" s="1021" t="s">
        <v>576</v>
      </c>
      <c r="G68" s="1021"/>
      <c r="H68" s="153" t="e">
        <f>#REF!</f>
        <v>#REF!</v>
      </c>
      <c r="I68" s="154" t="s">
        <v>577</v>
      </c>
      <c r="J68" s="154"/>
      <c r="K68" s="149"/>
      <c r="M68" s="149"/>
      <c r="N68" s="149"/>
      <c r="O68" s="149"/>
    </row>
    <row r="69" spans="1:15" s="146" customFormat="1" ht="15.95" customHeight="1" thickBot="1">
      <c r="A69" s="1017" t="s">
        <v>578</v>
      </c>
      <c r="B69" s="1021"/>
      <c r="C69" s="1022"/>
      <c r="D69" s="1022"/>
      <c r="E69" s="1022"/>
      <c r="F69" s="1022"/>
      <c r="G69" s="1022"/>
      <c r="H69" s="1022"/>
      <c r="I69" s="1022"/>
      <c r="J69" s="1023"/>
      <c r="K69" s="149"/>
      <c r="M69" s="149"/>
      <c r="N69" s="149"/>
      <c r="O69" s="149"/>
    </row>
    <row r="70" spans="1:15" s="160" customFormat="1" ht="15.95" customHeight="1" thickBot="1">
      <c r="A70" s="1017" t="s">
        <v>579</v>
      </c>
      <c r="B70" s="1021"/>
      <c r="C70" s="155" t="s">
        <v>580</v>
      </c>
      <c r="D70" s="156" t="e">
        <f>#REF!</f>
        <v>#REF!</v>
      </c>
      <c r="E70" s="157" t="s">
        <v>581</v>
      </c>
      <c r="F70" s="156" t="e">
        <f>#REF!</f>
        <v>#REF!</v>
      </c>
      <c r="G70" s="157" t="s">
        <v>582</v>
      </c>
      <c r="H70" s="156" t="e">
        <f>D70+F70</f>
        <v>#REF!</v>
      </c>
      <c r="I70" s="158"/>
      <c r="J70" s="158"/>
      <c r="K70" s="159"/>
      <c r="M70" s="159"/>
      <c r="N70" s="159"/>
      <c r="O70" s="159"/>
    </row>
    <row r="71" spans="1:15" s="146" customFormat="1" ht="15.95" customHeight="1" thickBot="1">
      <c r="A71" s="1024" t="s">
        <v>583</v>
      </c>
      <c r="B71" s="1025"/>
      <c r="C71" s="1026" t="s">
        <v>584</v>
      </c>
      <c r="D71" s="1026"/>
      <c r="E71" s="1026"/>
      <c r="F71" s="1021" t="s">
        <v>585</v>
      </c>
      <c r="G71" s="1021"/>
      <c r="H71" s="161"/>
      <c r="I71" s="162" t="s">
        <v>570</v>
      </c>
      <c r="J71" s="163"/>
      <c r="K71" s="149"/>
      <c r="L71" s="149"/>
      <c r="M71" s="149"/>
      <c r="N71" s="149"/>
      <c r="O71" s="149"/>
    </row>
    <row r="72" spans="1:15" s="146" customFormat="1" ht="4.5" customHeight="1" thickBot="1">
      <c r="A72" s="164"/>
      <c r="B72" s="164"/>
      <c r="C72" s="164"/>
      <c r="D72" s="164"/>
      <c r="E72" s="164"/>
      <c r="F72" s="164"/>
      <c r="G72" s="164"/>
      <c r="H72" s="164"/>
      <c r="I72" s="164"/>
      <c r="J72" s="164"/>
      <c r="L72" s="148"/>
    </row>
    <row r="73" spans="1:15" s="146" customFormat="1" ht="4.5" customHeight="1" thickTop="1" thickBot="1">
      <c r="A73" s="147"/>
      <c r="B73" s="147"/>
      <c r="C73" s="147"/>
      <c r="D73" s="147"/>
      <c r="E73" s="147"/>
      <c r="F73" s="147"/>
      <c r="G73" s="147"/>
      <c r="H73" s="147"/>
      <c r="I73" s="147"/>
      <c r="J73" s="147"/>
      <c r="L73" s="148"/>
    </row>
    <row r="74" spans="1:15" s="146" customFormat="1" ht="20.100000000000001" customHeight="1" thickTop="1" thickBot="1">
      <c r="A74" s="1027" t="s">
        <v>586</v>
      </c>
      <c r="B74" s="1027"/>
      <c r="C74" s="1028" t="e">
        <f>#REF!</f>
        <v>#REF!</v>
      </c>
      <c r="D74" s="1029"/>
      <c r="E74" s="1029"/>
      <c r="F74" s="1029"/>
      <c r="G74" s="1029"/>
      <c r="H74" s="1029"/>
      <c r="I74" s="1029"/>
      <c r="J74" s="1029"/>
      <c r="K74" s="149"/>
      <c r="L74" s="149"/>
      <c r="M74" s="149"/>
      <c r="N74" s="149"/>
      <c r="O74" s="149"/>
    </row>
    <row r="75" spans="1:15" s="146" customFormat="1" ht="42" customHeight="1" thickBot="1">
      <c r="A75" s="1016" t="s">
        <v>587</v>
      </c>
      <c r="B75" s="1016"/>
      <c r="C75" s="1011" t="e">
        <f>#REF!</f>
        <v>#REF!</v>
      </c>
      <c r="D75" s="1012"/>
      <c r="E75" s="1012"/>
      <c r="F75" s="1012"/>
      <c r="G75" s="1012"/>
      <c r="H75" s="1012"/>
      <c r="I75" s="1012"/>
      <c r="J75" s="1012"/>
      <c r="K75" s="149"/>
      <c r="L75" s="149"/>
      <c r="M75" s="149"/>
      <c r="N75" s="149"/>
      <c r="O75" s="149"/>
    </row>
    <row r="76" spans="1:15" s="146" customFormat="1" ht="26.1" customHeight="1" thickBot="1">
      <c r="A76" s="1016" t="s">
        <v>588</v>
      </c>
      <c r="B76" s="1017"/>
      <c r="C76" s="1018" t="s">
        <v>589</v>
      </c>
      <c r="D76" s="1019"/>
      <c r="E76" s="1019"/>
      <c r="F76" s="1019"/>
      <c r="G76" s="1019"/>
      <c r="H76" s="1019"/>
      <c r="I76" s="1019"/>
      <c r="J76" s="1019"/>
      <c r="K76" s="149"/>
      <c r="L76" s="149"/>
      <c r="M76" s="149"/>
      <c r="N76" s="149"/>
      <c r="O76" s="149"/>
    </row>
    <row r="77" spans="1:15" s="146" customFormat="1" ht="78" customHeight="1" thickBot="1">
      <c r="A77" s="1010" t="s">
        <v>590</v>
      </c>
      <c r="B77" s="1010"/>
      <c r="C77" s="1011" t="e">
        <f>#REF!</f>
        <v>#REF!</v>
      </c>
      <c r="D77" s="1012"/>
      <c r="E77" s="1012"/>
      <c r="F77" s="1012"/>
      <c r="G77" s="1012"/>
      <c r="H77" s="1012"/>
      <c r="I77" s="1012"/>
      <c r="J77" s="1012"/>
      <c r="K77" s="149"/>
      <c r="L77" s="149"/>
      <c r="M77" s="149"/>
      <c r="N77" s="149"/>
      <c r="O77" s="149"/>
    </row>
    <row r="78" spans="1:15" s="146" customFormat="1" ht="78" customHeight="1" thickBot="1">
      <c r="A78" s="1010" t="s">
        <v>591</v>
      </c>
      <c r="B78" s="1010"/>
      <c r="C78" s="1011" t="e">
        <f>#REF!</f>
        <v>#REF!</v>
      </c>
      <c r="D78" s="1012"/>
      <c r="E78" s="1012"/>
      <c r="F78" s="1012"/>
      <c r="G78" s="1012"/>
      <c r="H78" s="1012"/>
      <c r="I78" s="1012"/>
      <c r="J78" s="1012"/>
      <c r="K78" s="149"/>
      <c r="L78" s="149"/>
      <c r="M78" s="149"/>
      <c r="N78" s="149"/>
      <c r="O78" s="149"/>
    </row>
    <row r="79" spans="1:15" s="146" customFormat="1" ht="33.950000000000003" customHeight="1" thickBot="1">
      <c r="A79" s="1020" t="s">
        <v>592</v>
      </c>
      <c r="B79" s="1020"/>
      <c r="C79" s="1011" t="e">
        <f>#REF!</f>
        <v>#REF!</v>
      </c>
      <c r="D79" s="1012"/>
      <c r="E79" s="1012"/>
      <c r="F79" s="1012"/>
      <c r="G79" s="1012"/>
      <c r="H79" s="1012"/>
      <c r="I79" s="1012"/>
      <c r="J79" s="1012"/>
      <c r="K79" s="149"/>
      <c r="L79" s="149"/>
      <c r="M79" s="149"/>
      <c r="N79" s="149"/>
      <c r="O79" s="149"/>
    </row>
    <row r="80" spans="1:15" s="146" customFormat="1" ht="33.950000000000003" customHeight="1" thickBot="1">
      <c r="A80" s="1010" t="s">
        <v>593</v>
      </c>
      <c r="B80" s="1010"/>
      <c r="C80" s="1011" t="e">
        <f>#REF!</f>
        <v>#REF!</v>
      </c>
      <c r="D80" s="1012"/>
      <c r="E80" s="1012"/>
      <c r="F80" s="1012"/>
      <c r="G80" s="1012"/>
      <c r="H80" s="1012"/>
      <c r="I80" s="1012"/>
      <c r="J80" s="1012"/>
      <c r="K80" s="149"/>
      <c r="L80" s="149"/>
      <c r="M80" s="149"/>
      <c r="N80" s="149"/>
      <c r="O80" s="149"/>
    </row>
    <row r="81" spans="1:15" s="146" customFormat="1" ht="33.950000000000003" customHeight="1" thickBot="1">
      <c r="A81" s="1010" t="s">
        <v>594</v>
      </c>
      <c r="B81" s="1010"/>
      <c r="C81" s="1011" t="e">
        <f>#REF!</f>
        <v>#REF!</v>
      </c>
      <c r="D81" s="1012"/>
      <c r="E81" s="1012"/>
      <c r="F81" s="1012"/>
      <c r="G81" s="1012"/>
      <c r="H81" s="1012"/>
      <c r="I81" s="1012"/>
      <c r="J81" s="1012"/>
      <c r="K81" s="149"/>
      <c r="L81" s="149"/>
      <c r="M81" s="149"/>
      <c r="N81" s="149"/>
      <c r="O81" s="149"/>
    </row>
    <row r="82" spans="1:15" s="146" customFormat="1" ht="42" customHeight="1" thickBot="1">
      <c r="A82" s="1010" t="s">
        <v>595</v>
      </c>
      <c r="B82" s="1010"/>
      <c r="C82" s="1011" t="e">
        <f>#REF!</f>
        <v>#REF!</v>
      </c>
      <c r="D82" s="1012"/>
      <c r="E82" s="1012"/>
      <c r="F82" s="1012"/>
      <c r="G82" s="1012"/>
      <c r="H82" s="1012"/>
      <c r="I82" s="1012"/>
      <c r="J82" s="1012"/>
      <c r="K82" s="149"/>
      <c r="L82" s="149"/>
      <c r="M82" s="149"/>
      <c r="N82" s="149"/>
      <c r="O82" s="149"/>
    </row>
    <row r="83" spans="1:15" s="146" customFormat="1" ht="33.75" customHeight="1" thickBot="1">
      <c r="A83" s="1010" t="s">
        <v>596</v>
      </c>
      <c r="B83" s="1010"/>
      <c r="C83" s="1011" t="e">
        <f>#REF!</f>
        <v>#REF!</v>
      </c>
      <c r="D83" s="1012"/>
      <c r="E83" s="1012"/>
      <c r="F83" s="1012"/>
      <c r="G83" s="1012"/>
      <c r="H83" s="1012"/>
      <c r="I83" s="1012"/>
      <c r="J83" s="1012"/>
      <c r="K83" s="149"/>
      <c r="L83" s="149"/>
      <c r="M83" s="149"/>
      <c r="N83" s="149"/>
      <c r="O83" s="149"/>
    </row>
    <row r="84" spans="1:15" s="146" customFormat="1" ht="33" customHeight="1" thickBot="1">
      <c r="A84" s="1010" t="s">
        <v>597</v>
      </c>
      <c r="B84" s="1010"/>
      <c r="C84" s="1011" t="e">
        <f>#REF!</f>
        <v>#REF!</v>
      </c>
      <c r="D84" s="1012"/>
      <c r="E84" s="1012"/>
      <c r="F84" s="1012"/>
      <c r="G84" s="1012"/>
      <c r="H84" s="1012"/>
      <c r="I84" s="1012"/>
      <c r="J84" s="1012"/>
      <c r="K84" s="149"/>
      <c r="L84" s="149"/>
      <c r="M84" s="149"/>
      <c r="N84" s="149"/>
      <c r="O84" s="149"/>
    </row>
    <row r="85" spans="1:15" s="146" customFormat="1" ht="33" customHeight="1" thickBot="1">
      <c r="A85" s="1010" t="s">
        <v>598</v>
      </c>
      <c r="B85" s="1010"/>
      <c r="C85" s="1011" t="e">
        <f>#REF!</f>
        <v>#REF!</v>
      </c>
      <c r="D85" s="1012"/>
      <c r="E85" s="1012"/>
      <c r="F85" s="1012"/>
      <c r="G85" s="1012"/>
      <c r="H85" s="1012"/>
      <c r="I85" s="1012"/>
      <c r="J85" s="1012"/>
      <c r="K85" s="149"/>
      <c r="L85" s="149"/>
      <c r="M85" s="149"/>
      <c r="N85" s="149"/>
      <c r="O85" s="149"/>
    </row>
    <row r="86" spans="1:15" s="146" customFormat="1" ht="33" customHeight="1" thickBot="1">
      <c r="A86" s="1010" t="s">
        <v>599</v>
      </c>
      <c r="B86" s="1010"/>
      <c r="C86" s="1011" t="e">
        <f>#REF!</f>
        <v>#REF!</v>
      </c>
      <c r="D86" s="1012"/>
      <c r="E86" s="1012"/>
      <c r="F86" s="1012"/>
      <c r="G86" s="1012"/>
      <c r="H86" s="1012"/>
      <c r="I86" s="1012"/>
      <c r="J86" s="1012"/>
      <c r="K86" s="149"/>
      <c r="L86" s="149"/>
      <c r="M86" s="149"/>
      <c r="N86" s="149"/>
      <c r="O86" s="149"/>
    </row>
    <row r="87" spans="1:15" s="160" customFormat="1" ht="15.75" customHeight="1">
      <c r="A87" s="1013" t="s">
        <v>600</v>
      </c>
      <c r="B87" s="1013"/>
      <c r="C87" s="1014" t="e">
        <f>#REF!</f>
        <v>#REF!</v>
      </c>
      <c r="D87" s="1015"/>
      <c r="E87" s="1015"/>
      <c r="F87" s="1015"/>
      <c r="G87" s="1015"/>
      <c r="H87" s="1015"/>
      <c r="I87" s="1015"/>
      <c r="J87" s="1015"/>
      <c r="K87" s="159"/>
      <c r="L87" s="159"/>
      <c r="M87" s="159"/>
      <c r="N87" s="159"/>
      <c r="O87" s="159"/>
    </row>
    <row r="88" spans="1:15" s="143" customFormat="1" ht="21.75" customHeight="1">
      <c r="A88" s="1036" t="s">
        <v>565</v>
      </c>
      <c r="B88" s="1037"/>
      <c r="C88" s="1037"/>
      <c r="D88" s="1037"/>
      <c r="E88" s="1037"/>
      <c r="F88" s="1037"/>
      <c r="G88" s="1037"/>
      <c r="H88" s="1037"/>
      <c r="I88" s="1037"/>
      <c r="J88" s="1037"/>
    </row>
    <row r="89" spans="1:15" s="143" customFormat="1" ht="4.5" customHeight="1">
      <c r="A89" s="144"/>
      <c r="B89" s="145"/>
    </row>
    <row r="90" spans="1:15" s="146" customFormat="1" ht="17.25" customHeight="1">
      <c r="A90" s="1038" t="e">
        <f>C93</f>
        <v>#REF!</v>
      </c>
      <c r="B90" s="1038"/>
      <c r="C90" s="1038"/>
      <c r="D90" s="1038"/>
      <c r="E90" s="1038"/>
      <c r="F90" s="1038"/>
      <c r="G90" s="1038"/>
      <c r="H90" s="1038"/>
      <c r="I90" s="1038"/>
      <c r="J90" s="1038"/>
    </row>
    <row r="91" spans="1:15" s="146" customFormat="1" ht="30" customHeight="1" thickBot="1">
      <c r="A91" s="1039" t="e">
        <f>C94</f>
        <v>#REF!</v>
      </c>
      <c r="B91" s="1039"/>
      <c r="C91" s="1039"/>
      <c r="D91" s="1039"/>
      <c r="E91" s="1039"/>
      <c r="F91" s="1039"/>
      <c r="G91" s="1039"/>
      <c r="H91" s="1039"/>
      <c r="I91" s="1039"/>
      <c r="J91" s="1039"/>
    </row>
    <row r="92" spans="1:15" s="146" customFormat="1" ht="4.5" customHeight="1" thickTop="1">
      <c r="A92" s="147"/>
      <c r="B92" s="147"/>
      <c r="C92" s="147"/>
      <c r="D92" s="147"/>
      <c r="E92" s="147"/>
      <c r="F92" s="147"/>
      <c r="G92" s="147"/>
      <c r="H92" s="147"/>
      <c r="I92" s="147"/>
      <c r="J92" s="147"/>
      <c r="L92" s="148"/>
    </row>
    <row r="93" spans="1:15" s="146" customFormat="1" ht="15.95" customHeight="1" thickBot="1">
      <c r="A93" s="1040" t="s">
        <v>566</v>
      </c>
      <c r="B93" s="1041"/>
      <c r="C93" s="1042" t="e">
        <f>#REF!</f>
        <v>#REF!</v>
      </c>
      <c r="D93" s="1042"/>
      <c r="E93" s="1042"/>
      <c r="F93" s="1042"/>
      <c r="G93" s="1042"/>
      <c r="H93" s="1042"/>
      <c r="I93" s="1042"/>
      <c r="J93" s="1043"/>
      <c r="K93" s="149"/>
      <c r="L93" s="149"/>
      <c r="M93" s="149"/>
      <c r="N93" s="149"/>
      <c r="O93" s="149"/>
    </row>
    <row r="94" spans="1:15" s="146" customFormat="1" ht="15.95" customHeight="1" thickBot="1">
      <c r="A94" s="1017" t="s">
        <v>567</v>
      </c>
      <c r="B94" s="1021"/>
      <c r="C94" s="1030" t="e">
        <f>#REF!</f>
        <v>#REF!</v>
      </c>
      <c r="D94" s="1030"/>
      <c r="E94" s="1030"/>
      <c r="F94" s="1030"/>
      <c r="G94" s="1030"/>
      <c r="H94" s="1030"/>
      <c r="I94" s="1030"/>
      <c r="J94" s="1031"/>
      <c r="K94" s="149"/>
      <c r="L94" s="149"/>
      <c r="M94" s="149"/>
      <c r="N94" s="149"/>
      <c r="O94" s="149"/>
    </row>
    <row r="95" spans="1:15" s="146" customFormat="1" ht="15.95" customHeight="1" thickBot="1">
      <c r="A95" s="1017" t="s">
        <v>568</v>
      </c>
      <c r="B95" s="1021"/>
      <c r="C95" s="1032" t="e">
        <f>#REF!</f>
        <v>#REF!</v>
      </c>
      <c r="D95" s="1032"/>
      <c r="E95" s="1032"/>
      <c r="F95" s="1021" t="s">
        <v>569</v>
      </c>
      <c r="G95" s="1021"/>
      <c r="H95" s="150"/>
      <c r="I95" s="151" t="s">
        <v>570</v>
      </c>
      <c r="J95" s="152"/>
      <c r="K95" s="149"/>
      <c r="L95" s="149"/>
      <c r="M95" s="149"/>
      <c r="N95" s="149"/>
      <c r="O95" s="149"/>
    </row>
    <row r="96" spans="1:15" s="146" customFormat="1" ht="15.95" customHeight="1" thickBot="1">
      <c r="A96" s="1017" t="s">
        <v>571</v>
      </c>
      <c r="B96" s="1021"/>
      <c r="C96" s="1033" t="e">
        <f>#REF!</f>
        <v>#REF!</v>
      </c>
      <c r="D96" s="1033"/>
      <c r="E96" s="1033"/>
      <c r="F96" s="1021" t="s">
        <v>572</v>
      </c>
      <c r="G96" s="1021"/>
      <c r="H96" s="153" t="e">
        <f>#REF!</f>
        <v>#REF!</v>
      </c>
      <c r="I96" s="154" t="s">
        <v>573</v>
      </c>
      <c r="J96" s="154"/>
      <c r="K96" s="149"/>
      <c r="L96" s="149"/>
      <c r="M96" s="149"/>
      <c r="N96" s="149"/>
      <c r="O96" s="149"/>
    </row>
    <row r="97" spans="1:15" s="146" customFormat="1" ht="15.95" customHeight="1" thickBot="1">
      <c r="A97" s="1017" t="s">
        <v>574</v>
      </c>
      <c r="B97" s="1021"/>
      <c r="C97" s="153" t="e">
        <f>#REF!</f>
        <v>#REF!</v>
      </c>
      <c r="D97" s="1034" t="s">
        <v>575</v>
      </c>
      <c r="E97" s="1035"/>
      <c r="F97" s="1021" t="s">
        <v>576</v>
      </c>
      <c r="G97" s="1021"/>
      <c r="H97" s="153" t="e">
        <f>#REF!</f>
        <v>#REF!</v>
      </c>
      <c r="I97" s="154" t="s">
        <v>577</v>
      </c>
      <c r="J97" s="154"/>
      <c r="K97" s="149"/>
      <c r="M97" s="149"/>
      <c r="N97" s="149"/>
      <c r="O97" s="149"/>
    </row>
    <row r="98" spans="1:15" s="146" customFormat="1" ht="15.95" customHeight="1" thickBot="1">
      <c r="A98" s="1017" t="s">
        <v>578</v>
      </c>
      <c r="B98" s="1021"/>
      <c r="C98" s="1022"/>
      <c r="D98" s="1022"/>
      <c r="E98" s="1022"/>
      <c r="F98" s="1022"/>
      <c r="G98" s="1022"/>
      <c r="H98" s="1022"/>
      <c r="I98" s="1022"/>
      <c r="J98" s="1023"/>
      <c r="K98" s="149"/>
      <c r="M98" s="149"/>
      <c r="N98" s="149"/>
      <c r="O98" s="149"/>
    </row>
    <row r="99" spans="1:15" s="160" customFormat="1" ht="15.95" customHeight="1" thickBot="1">
      <c r="A99" s="1017" t="s">
        <v>579</v>
      </c>
      <c r="B99" s="1021"/>
      <c r="C99" s="155" t="s">
        <v>580</v>
      </c>
      <c r="D99" s="156" t="e">
        <f>#REF!</f>
        <v>#REF!</v>
      </c>
      <c r="E99" s="157" t="s">
        <v>581</v>
      </c>
      <c r="F99" s="156" t="e">
        <f>#REF!</f>
        <v>#REF!</v>
      </c>
      <c r="G99" s="157" t="s">
        <v>582</v>
      </c>
      <c r="H99" s="156" t="e">
        <f>D99+F99</f>
        <v>#REF!</v>
      </c>
      <c r="I99" s="158"/>
      <c r="J99" s="158"/>
      <c r="K99" s="159"/>
      <c r="M99" s="159"/>
      <c r="N99" s="159"/>
      <c r="O99" s="159"/>
    </row>
    <row r="100" spans="1:15" s="146" customFormat="1" ht="15.95" customHeight="1" thickBot="1">
      <c r="A100" s="1024" t="s">
        <v>583</v>
      </c>
      <c r="B100" s="1025"/>
      <c r="C100" s="1026" t="s">
        <v>584</v>
      </c>
      <c r="D100" s="1026"/>
      <c r="E100" s="1026"/>
      <c r="F100" s="1021" t="s">
        <v>585</v>
      </c>
      <c r="G100" s="1021"/>
      <c r="H100" s="161"/>
      <c r="I100" s="162" t="s">
        <v>570</v>
      </c>
      <c r="J100" s="163"/>
      <c r="K100" s="149"/>
      <c r="L100" s="149"/>
      <c r="M100" s="149"/>
      <c r="N100" s="149"/>
      <c r="O100" s="149"/>
    </row>
    <row r="101" spans="1:15" s="146" customFormat="1" ht="4.5" customHeight="1" thickBot="1">
      <c r="A101" s="164"/>
      <c r="B101" s="164"/>
      <c r="C101" s="164"/>
      <c r="D101" s="164"/>
      <c r="E101" s="164"/>
      <c r="F101" s="164"/>
      <c r="G101" s="164"/>
      <c r="H101" s="164"/>
      <c r="I101" s="164"/>
      <c r="J101" s="164"/>
      <c r="L101" s="148"/>
    </row>
    <row r="102" spans="1:15" s="146" customFormat="1" ht="4.5" customHeight="1" thickTop="1" thickBot="1">
      <c r="A102" s="147"/>
      <c r="B102" s="147"/>
      <c r="C102" s="147"/>
      <c r="D102" s="147"/>
      <c r="E102" s="147"/>
      <c r="F102" s="147"/>
      <c r="G102" s="147"/>
      <c r="H102" s="147"/>
      <c r="I102" s="147"/>
      <c r="J102" s="147"/>
      <c r="L102" s="148"/>
    </row>
    <row r="103" spans="1:15" s="146" customFormat="1" ht="20.100000000000001" customHeight="1" thickTop="1" thickBot="1">
      <c r="A103" s="1027" t="s">
        <v>586</v>
      </c>
      <c r="B103" s="1027"/>
      <c r="C103" s="1028" t="e">
        <f>#REF!</f>
        <v>#REF!</v>
      </c>
      <c r="D103" s="1029"/>
      <c r="E103" s="1029"/>
      <c r="F103" s="1029"/>
      <c r="G103" s="1029"/>
      <c r="H103" s="1029"/>
      <c r="I103" s="1029"/>
      <c r="J103" s="1029"/>
      <c r="K103" s="149"/>
      <c r="L103" s="149"/>
      <c r="M103" s="149"/>
      <c r="N103" s="149"/>
      <c r="O103" s="149"/>
    </row>
    <row r="104" spans="1:15" s="146" customFormat="1" ht="42" customHeight="1" thickBot="1">
      <c r="A104" s="1016" t="s">
        <v>587</v>
      </c>
      <c r="B104" s="1016"/>
      <c r="C104" s="1011" t="e">
        <f>#REF!</f>
        <v>#REF!</v>
      </c>
      <c r="D104" s="1012"/>
      <c r="E104" s="1012"/>
      <c r="F104" s="1012"/>
      <c r="G104" s="1012"/>
      <c r="H104" s="1012"/>
      <c r="I104" s="1012"/>
      <c r="J104" s="1012"/>
      <c r="K104" s="149"/>
      <c r="L104" s="149"/>
      <c r="M104" s="149"/>
      <c r="N104" s="149"/>
      <c r="O104" s="149"/>
    </row>
    <row r="105" spans="1:15" s="146" customFormat="1" ht="26.1" customHeight="1" thickBot="1">
      <c r="A105" s="1016" t="s">
        <v>588</v>
      </c>
      <c r="B105" s="1017"/>
      <c r="C105" s="1018" t="s">
        <v>589</v>
      </c>
      <c r="D105" s="1019"/>
      <c r="E105" s="1019"/>
      <c r="F105" s="1019"/>
      <c r="G105" s="1019"/>
      <c r="H105" s="1019"/>
      <c r="I105" s="1019"/>
      <c r="J105" s="1019"/>
      <c r="K105" s="149"/>
      <c r="L105" s="149"/>
      <c r="M105" s="149"/>
      <c r="N105" s="149"/>
      <c r="O105" s="149"/>
    </row>
    <row r="106" spans="1:15" s="146" customFormat="1" ht="78" customHeight="1" thickBot="1">
      <c r="A106" s="1010" t="s">
        <v>590</v>
      </c>
      <c r="B106" s="1010"/>
      <c r="C106" s="1011" t="e">
        <f>#REF!</f>
        <v>#REF!</v>
      </c>
      <c r="D106" s="1012"/>
      <c r="E106" s="1012"/>
      <c r="F106" s="1012"/>
      <c r="G106" s="1012"/>
      <c r="H106" s="1012"/>
      <c r="I106" s="1012"/>
      <c r="J106" s="1012"/>
      <c r="K106" s="149"/>
      <c r="L106" s="149"/>
      <c r="M106" s="149"/>
      <c r="N106" s="149"/>
      <c r="O106" s="149"/>
    </row>
    <row r="107" spans="1:15" s="146" customFormat="1" ht="78" customHeight="1" thickBot="1">
      <c r="A107" s="1010" t="s">
        <v>591</v>
      </c>
      <c r="B107" s="1010"/>
      <c r="C107" s="1011" t="e">
        <f>#REF!</f>
        <v>#REF!</v>
      </c>
      <c r="D107" s="1012"/>
      <c r="E107" s="1012"/>
      <c r="F107" s="1012"/>
      <c r="G107" s="1012"/>
      <c r="H107" s="1012"/>
      <c r="I107" s="1012"/>
      <c r="J107" s="1012"/>
      <c r="K107" s="149"/>
      <c r="L107" s="149"/>
      <c r="M107" s="149"/>
      <c r="N107" s="149"/>
      <c r="O107" s="149"/>
    </row>
    <row r="108" spans="1:15" s="146" customFormat="1" ht="33.950000000000003" customHeight="1" thickBot="1">
      <c r="A108" s="1020" t="s">
        <v>592</v>
      </c>
      <c r="B108" s="1020"/>
      <c r="C108" s="1011" t="e">
        <f>#REF!</f>
        <v>#REF!</v>
      </c>
      <c r="D108" s="1012"/>
      <c r="E108" s="1012"/>
      <c r="F108" s="1012"/>
      <c r="G108" s="1012"/>
      <c r="H108" s="1012"/>
      <c r="I108" s="1012"/>
      <c r="J108" s="1012"/>
      <c r="K108" s="149"/>
      <c r="L108" s="149"/>
      <c r="M108" s="149"/>
      <c r="N108" s="149"/>
      <c r="O108" s="149"/>
    </row>
    <row r="109" spans="1:15" s="146" customFormat="1" ht="33.950000000000003" customHeight="1" thickBot="1">
      <c r="A109" s="1010" t="s">
        <v>593</v>
      </c>
      <c r="B109" s="1010"/>
      <c r="C109" s="1011" t="e">
        <f>#REF!</f>
        <v>#REF!</v>
      </c>
      <c r="D109" s="1012"/>
      <c r="E109" s="1012"/>
      <c r="F109" s="1012"/>
      <c r="G109" s="1012"/>
      <c r="H109" s="1012"/>
      <c r="I109" s="1012"/>
      <c r="J109" s="1012"/>
      <c r="K109" s="149"/>
      <c r="L109" s="149"/>
      <c r="M109" s="149"/>
      <c r="N109" s="149"/>
      <c r="O109" s="149"/>
    </row>
    <row r="110" spans="1:15" s="146" customFormat="1" ht="33.950000000000003" customHeight="1" thickBot="1">
      <c r="A110" s="1010" t="s">
        <v>594</v>
      </c>
      <c r="B110" s="1010"/>
      <c r="C110" s="1011" t="e">
        <f>#REF!</f>
        <v>#REF!</v>
      </c>
      <c r="D110" s="1012"/>
      <c r="E110" s="1012"/>
      <c r="F110" s="1012"/>
      <c r="G110" s="1012"/>
      <c r="H110" s="1012"/>
      <c r="I110" s="1012"/>
      <c r="J110" s="1012"/>
      <c r="K110" s="149"/>
      <c r="L110" s="149"/>
      <c r="M110" s="149"/>
      <c r="N110" s="149"/>
      <c r="O110" s="149"/>
    </row>
    <row r="111" spans="1:15" s="146" customFormat="1" ht="42" customHeight="1" thickBot="1">
      <c r="A111" s="1010" t="s">
        <v>595</v>
      </c>
      <c r="B111" s="1010"/>
      <c r="C111" s="1011" t="e">
        <f>#REF!</f>
        <v>#REF!</v>
      </c>
      <c r="D111" s="1012"/>
      <c r="E111" s="1012"/>
      <c r="F111" s="1012"/>
      <c r="G111" s="1012"/>
      <c r="H111" s="1012"/>
      <c r="I111" s="1012"/>
      <c r="J111" s="1012"/>
      <c r="K111" s="149"/>
      <c r="L111" s="149"/>
      <c r="M111" s="149"/>
      <c r="N111" s="149"/>
      <c r="O111" s="149"/>
    </row>
    <row r="112" spans="1:15" s="146" customFormat="1" ht="33.75" customHeight="1" thickBot="1">
      <c r="A112" s="1010" t="s">
        <v>596</v>
      </c>
      <c r="B112" s="1010"/>
      <c r="C112" s="1011" t="e">
        <f>#REF!</f>
        <v>#REF!</v>
      </c>
      <c r="D112" s="1012"/>
      <c r="E112" s="1012"/>
      <c r="F112" s="1012"/>
      <c r="G112" s="1012"/>
      <c r="H112" s="1012"/>
      <c r="I112" s="1012"/>
      <c r="J112" s="1012"/>
      <c r="K112" s="149"/>
      <c r="L112" s="149"/>
      <c r="M112" s="149"/>
      <c r="N112" s="149"/>
      <c r="O112" s="149"/>
    </row>
    <row r="113" spans="1:15" s="146" customFormat="1" ht="33" customHeight="1" thickBot="1">
      <c r="A113" s="1010" t="s">
        <v>597</v>
      </c>
      <c r="B113" s="1010"/>
      <c r="C113" s="1011" t="e">
        <f>#REF!</f>
        <v>#REF!</v>
      </c>
      <c r="D113" s="1012"/>
      <c r="E113" s="1012"/>
      <c r="F113" s="1012"/>
      <c r="G113" s="1012"/>
      <c r="H113" s="1012"/>
      <c r="I113" s="1012"/>
      <c r="J113" s="1012"/>
      <c r="K113" s="149"/>
      <c r="L113" s="149"/>
      <c r="M113" s="149"/>
      <c r="N113" s="149"/>
      <c r="O113" s="149"/>
    </row>
    <row r="114" spans="1:15" s="146" customFormat="1" ht="33" customHeight="1" thickBot="1">
      <c r="A114" s="1010" t="s">
        <v>598</v>
      </c>
      <c r="B114" s="1010"/>
      <c r="C114" s="1011" t="e">
        <f>#REF!</f>
        <v>#REF!</v>
      </c>
      <c r="D114" s="1012"/>
      <c r="E114" s="1012"/>
      <c r="F114" s="1012"/>
      <c r="G114" s="1012"/>
      <c r="H114" s="1012"/>
      <c r="I114" s="1012"/>
      <c r="J114" s="1012"/>
      <c r="K114" s="149"/>
      <c r="L114" s="149"/>
      <c r="M114" s="149"/>
      <c r="N114" s="149"/>
      <c r="O114" s="149"/>
    </row>
    <row r="115" spans="1:15" s="146" customFormat="1" ht="33" customHeight="1" thickBot="1">
      <c r="A115" s="1010" t="s">
        <v>599</v>
      </c>
      <c r="B115" s="1010"/>
      <c r="C115" s="1011" t="e">
        <f>#REF!</f>
        <v>#REF!</v>
      </c>
      <c r="D115" s="1012"/>
      <c r="E115" s="1012"/>
      <c r="F115" s="1012"/>
      <c r="G115" s="1012"/>
      <c r="H115" s="1012"/>
      <c r="I115" s="1012"/>
      <c r="J115" s="1012"/>
      <c r="K115" s="149"/>
      <c r="L115" s="149"/>
      <c r="M115" s="149"/>
      <c r="N115" s="149"/>
      <c r="O115" s="149"/>
    </row>
    <row r="116" spans="1:15" s="160" customFormat="1" ht="15.75" customHeight="1">
      <c r="A116" s="1013" t="s">
        <v>600</v>
      </c>
      <c r="B116" s="1013"/>
      <c r="C116" s="1014" t="e">
        <f>#REF!</f>
        <v>#REF!</v>
      </c>
      <c r="D116" s="1015"/>
      <c r="E116" s="1015"/>
      <c r="F116" s="1015"/>
      <c r="G116" s="1015"/>
      <c r="H116" s="1015"/>
      <c r="I116" s="1015"/>
      <c r="J116" s="1015"/>
      <c r="K116" s="159"/>
      <c r="L116" s="159"/>
      <c r="M116" s="159"/>
      <c r="N116" s="159"/>
      <c r="O116" s="159"/>
    </row>
    <row r="117" spans="1:15" s="143" customFormat="1" ht="21.75" customHeight="1">
      <c r="A117" s="1036" t="s">
        <v>565</v>
      </c>
      <c r="B117" s="1037"/>
      <c r="C117" s="1037"/>
      <c r="D117" s="1037"/>
      <c r="E117" s="1037"/>
      <c r="F117" s="1037"/>
      <c r="G117" s="1037"/>
      <c r="H117" s="1037"/>
      <c r="I117" s="1037"/>
      <c r="J117" s="1037"/>
    </row>
    <row r="118" spans="1:15" s="143" customFormat="1" ht="4.5" customHeight="1">
      <c r="A118" s="144"/>
      <c r="B118" s="145"/>
    </row>
    <row r="119" spans="1:15" s="146" customFormat="1" ht="17.25" customHeight="1">
      <c r="A119" s="1038" t="e">
        <f>C122</f>
        <v>#REF!</v>
      </c>
      <c r="B119" s="1038"/>
      <c r="C119" s="1038"/>
      <c r="D119" s="1038"/>
      <c r="E119" s="1038"/>
      <c r="F119" s="1038"/>
      <c r="G119" s="1038"/>
      <c r="H119" s="1038"/>
      <c r="I119" s="1038"/>
      <c r="J119" s="1038"/>
    </row>
    <row r="120" spans="1:15" s="146" customFormat="1" ht="30" customHeight="1" thickBot="1">
      <c r="A120" s="1039" t="e">
        <f>C123</f>
        <v>#REF!</v>
      </c>
      <c r="B120" s="1039"/>
      <c r="C120" s="1039"/>
      <c r="D120" s="1039"/>
      <c r="E120" s="1039"/>
      <c r="F120" s="1039"/>
      <c r="G120" s="1039"/>
      <c r="H120" s="1039"/>
      <c r="I120" s="1039"/>
      <c r="J120" s="1039"/>
    </row>
    <row r="121" spans="1:15" s="146" customFormat="1" ht="4.5" customHeight="1" thickTop="1">
      <c r="A121" s="147"/>
      <c r="B121" s="147"/>
      <c r="C121" s="147"/>
      <c r="D121" s="147"/>
      <c r="E121" s="147"/>
      <c r="F121" s="147"/>
      <c r="G121" s="147"/>
      <c r="H121" s="147"/>
      <c r="I121" s="147"/>
      <c r="J121" s="147"/>
      <c r="L121" s="148"/>
    </row>
    <row r="122" spans="1:15" s="146" customFormat="1" ht="15.95" customHeight="1" thickBot="1">
      <c r="A122" s="1040" t="s">
        <v>566</v>
      </c>
      <c r="B122" s="1041"/>
      <c r="C122" s="1042" t="e">
        <f>#REF!</f>
        <v>#REF!</v>
      </c>
      <c r="D122" s="1042"/>
      <c r="E122" s="1042"/>
      <c r="F122" s="1042"/>
      <c r="G122" s="1042"/>
      <c r="H122" s="1042"/>
      <c r="I122" s="1042"/>
      <c r="J122" s="1043"/>
      <c r="K122" s="149"/>
      <c r="L122" s="149"/>
      <c r="M122" s="149"/>
      <c r="N122" s="149"/>
      <c r="O122" s="149"/>
    </row>
    <row r="123" spans="1:15" s="146" customFormat="1" ht="15.95" customHeight="1" thickBot="1">
      <c r="A123" s="1017" t="s">
        <v>567</v>
      </c>
      <c r="B123" s="1021"/>
      <c r="C123" s="1030" t="e">
        <f>#REF!</f>
        <v>#REF!</v>
      </c>
      <c r="D123" s="1030"/>
      <c r="E123" s="1030"/>
      <c r="F123" s="1030"/>
      <c r="G123" s="1030"/>
      <c r="H123" s="1030"/>
      <c r="I123" s="1030"/>
      <c r="J123" s="1031"/>
      <c r="K123" s="149"/>
      <c r="L123" s="149"/>
      <c r="M123" s="149"/>
      <c r="N123" s="149"/>
      <c r="O123" s="149"/>
    </row>
    <row r="124" spans="1:15" s="146" customFormat="1" ht="15.95" customHeight="1" thickBot="1">
      <c r="A124" s="1017" t="s">
        <v>568</v>
      </c>
      <c r="B124" s="1021"/>
      <c r="C124" s="1032" t="e">
        <f>#REF!</f>
        <v>#REF!</v>
      </c>
      <c r="D124" s="1032"/>
      <c r="E124" s="1032"/>
      <c r="F124" s="1021" t="s">
        <v>569</v>
      </c>
      <c r="G124" s="1021"/>
      <c r="H124" s="150"/>
      <c r="I124" s="151" t="s">
        <v>570</v>
      </c>
      <c r="J124" s="152"/>
      <c r="K124" s="149"/>
      <c r="L124" s="149"/>
      <c r="M124" s="149"/>
      <c r="N124" s="149"/>
      <c r="O124" s="149"/>
    </row>
    <row r="125" spans="1:15" s="146" customFormat="1" ht="15.95" customHeight="1" thickBot="1">
      <c r="A125" s="1017" t="s">
        <v>571</v>
      </c>
      <c r="B125" s="1021"/>
      <c r="C125" s="1033" t="e">
        <f>#REF!</f>
        <v>#REF!</v>
      </c>
      <c r="D125" s="1033"/>
      <c r="E125" s="1033"/>
      <c r="F125" s="1021" t="s">
        <v>572</v>
      </c>
      <c r="G125" s="1021"/>
      <c r="H125" s="153" t="e">
        <f>#REF!</f>
        <v>#REF!</v>
      </c>
      <c r="I125" s="154" t="s">
        <v>573</v>
      </c>
      <c r="J125" s="154"/>
      <c r="K125" s="149"/>
      <c r="L125" s="149"/>
      <c r="M125" s="149"/>
      <c r="N125" s="149"/>
      <c r="O125" s="149"/>
    </row>
    <row r="126" spans="1:15" s="146" customFormat="1" ht="15.95" customHeight="1" thickBot="1">
      <c r="A126" s="1017" t="s">
        <v>574</v>
      </c>
      <c r="B126" s="1021"/>
      <c r="C126" s="153" t="e">
        <f>#REF!</f>
        <v>#REF!</v>
      </c>
      <c r="D126" s="1034" t="s">
        <v>575</v>
      </c>
      <c r="E126" s="1035"/>
      <c r="F126" s="1021" t="s">
        <v>576</v>
      </c>
      <c r="G126" s="1021"/>
      <c r="H126" s="153" t="e">
        <f>#REF!</f>
        <v>#REF!</v>
      </c>
      <c r="I126" s="154" t="s">
        <v>577</v>
      </c>
      <c r="J126" s="154"/>
      <c r="K126" s="149"/>
      <c r="M126" s="149"/>
      <c r="N126" s="149"/>
      <c r="O126" s="149"/>
    </row>
    <row r="127" spans="1:15" s="146" customFormat="1" ht="15.95" customHeight="1" thickBot="1">
      <c r="A127" s="1017" t="s">
        <v>578</v>
      </c>
      <c r="B127" s="1021"/>
      <c r="C127" s="1022"/>
      <c r="D127" s="1022"/>
      <c r="E127" s="1022"/>
      <c r="F127" s="1022"/>
      <c r="G127" s="1022"/>
      <c r="H127" s="1022"/>
      <c r="I127" s="1022"/>
      <c r="J127" s="1023"/>
      <c r="K127" s="149"/>
      <c r="M127" s="149"/>
      <c r="N127" s="149"/>
      <c r="O127" s="149"/>
    </row>
    <row r="128" spans="1:15" s="160" customFormat="1" ht="15.95" customHeight="1" thickBot="1">
      <c r="A128" s="1017" t="s">
        <v>579</v>
      </c>
      <c r="B128" s="1021"/>
      <c r="C128" s="155" t="s">
        <v>580</v>
      </c>
      <c r="D128" s="156" t="e">
        <f>#REF!</f>
        <v>#REF!</v>
      </c>
      <c r="E128" s="157" t="s">
        <v>581</v>
      </c>
      <c r="F128" s="156" t="e">
        <f>#REF!</f>
        <v>#REF!</v>
      </c>
      <c r="G128" s="157" t="s">
        <v>582</v>
      </c>
      <c r="H128" s="156" t="e">
        <f>D128+F128</f>
        <v>#REF!</v>
      </c>
      <c r="I128" s="158"/>
      <c r="J128" s="158"/>
      <c r="K128" s="159"/>
      <c r="M128" s="159"/>
      <c r="N128" s="159"/>
      <c r="O128" s="159"/>
    </row>
    <row r="129" spans="1:15" s="146" customFormat="1" ht="15.95" customHeight="1" thickBot="1">
      <c r="A129" s="1024" t="s">
        <v>583</v>
      </c>
      <c r="B129" s="1025"/>
      <c r="C129" s="1026" t="s">
        <v>584</v>
      </c>
      <c r="D129" s="1026"/>
      <c r="E129" s="1026"/>
      <c r="F129" s="1021" t="s">
        <v>585</v>
      </c>
      <c r="G129" s="1021"/>
      <c r="H129" s="161"/>
      <c r="I129" s="162" t="s">
        <v>570</v>
      </c>
      <c r="J129" s="163"/>
      <c r="K129" s="149"/>
      <c r="L129" s="149"/>
      <c r="M129" s="149"/>
      <c r="N129" s="149"/>
      <c r="O129" s="149"/>
    </row>
    <row r="130" spans="1:15" s="146" customFormat="1" ht="4.5" customHeight="1" thickBot="1">
      <c r="A130" s="164"/>
      <c r="B130" s="164"/>
      <c r="C130" s="164"/>
      <c r="D130" s="164"/>
      <c r="E130" s="164"/>
      <c r="F130" s="164"/>
      <c r="G130" s="164"/>
      <c r="H130" s="164"/>
      <c r="I130" s="164"/>
      <c r="J130" s="164"/>
      <c r="L130" s="148"/>
    </row>
    <row r="131" spans="1:15" s="146" customFormat="1" ht="4.5" customHeight="1" thickTop="1" thickBot="1">
      <c r="A131" s="147"/>
      <c r="B131" s="147"/>
      <c r="C131" s="147"/>
      <c r="D131" s="147"/>
      <c r="E131" s="147"/>
      <c r="F131" s="147"/>
      <c r="G131" s="147"/>
      <c r="H131" s="147"/>
      <c r="I131" s="147"/>
      <c r="J131" s="147"/>
      <c r="L131" s="148"/>
    </row>
    <row r="132" spans="1:15" s="146" customFormat="1" ht="20.100000000000001" customHeight="1" thickTop="1" thickBot="1">
      <c r="A132" s="1027" t="s">
        <v>586</v>
      </c>
      <c r="B132" s="1027"/>
      <c r="C132" s="1028" t="e">
        <f>#REF!</f>
        <v>#REF!</v>
      </c>
      <c r="D132" s="1029"/>
      <c r="E132" s="1029"/>
      <c r="F132" s="1029"/>
      <c r="G132" s="1029"/>
      <c r="H132" s="1029"/>
      <c r="I132" s="1029"/>
      <c r="J132" s="1029"/>
      <c r="K132" s="149"/>
      <c r="L132" s="149"/>
      <c r="M132" s="149"/>
      <c r="N132" s="149"/>
      <c r="O132" s="149"/>
    </row>
    <row r="133" spans="1:15" s="146" customFormat="1" ht="42" customHeight="1" thickBot="1">
      <c r="A133" s="1016" t="s">
        <v>587</v>
      </c>
      <c r="B133" s="1016"/>
      <c r="C133" s="1011" t="e">
        <f>#REF!</f>
        <v>#REF!</v>
      </c>
      <c r="D133" s="1012"/>
      <c r="E133" s="1012"/>
      <c r="F133" s="1012"/>
      <c r="G133" s="1012"/>
      <c r="H133" s="1012"/>
      <c r="I133" s="1012"/>
      <c r="J133" s="1012"/>
      <c r="K133" s="149"/>
      <c r="L133" s="149"/>
      <c r="M133" s="149"/>
      <c r="N133" s="149"/>
      <c r="O133" s="149"/>
    </row>
    <row r="134" spans="1:15" s="146" customFormat="1" ht="26.1" customHeight="1" thickBot="1">
      <c r="A134" s="1016" t="s">
        <v>588</v>
      </c>
      <c r="B134" s="1017"/>
      <c r="C134" s="1018" t="s">
        <v>589</v>
      </c>
      <c r="D134" s="1019"/>
      <c r="E134" s="1019"/>
      <c r="F134" s="1019"/>
      <c r="G134" s="1019"/>
      <c r="H134" s="1019"/>
      <c r="I134" s="1019"/>
      <c r="J134" s="1019"/>
      <c r="K134" s="149"/>
      <c r="L134" s="149"/>
      <c r="M134" s="149"/>
      <c r="N134" s="149"/>
      <c r="O134" s="149"/>
    </row>
    <row r="135" spans="1:15" s="146" customFormat="1" ht="78" customHeight="1" thickBot="1">
      <c r="A135" s="1010" t="s">
        <v>590</v>
      </c>
      <c r="B135" s="1010"/>
      <c r="C135" s="1011" t="e">
        <f>#REF!</f>
        <v>#REF!</v>
      </c>
      <c r="D135" s="1012"/>
      <c r="E135" s="1012"/>
      <c r="F135" s="1012"/>
      <c r="G135" s="1012"/>
      <c r="H135" s="1012"/>
      <c r="I135" s="1012"/>
      <c r="J135" s="1012"/>
      <c r="K135" s="149"/>
      <c r="L135" s="149"/>
      <c r="M135" s="149"/>
      <c r="N135" s="149"/>
      <c r="O135" s="149"/>
    </row>
    <row r="136" spans="1:15" s="146" customFormat="1" ht="78" customHeight="1" thickBot="1">
      <c r="A136" s="1010" t="s">
        <v>591</v>
      </c>
      <c r="B136" s="1010"/>
      <c r="C136" s="1011" t="e">
        <f>#REF!</f>
        <v>#REF!</v>
      </c>
      <c r="D136" s="1012"/>
      <c r="E136" s="1012"/>
      <c r="F136" s="1012"/>
      <c r="G136" s="1012"/>
      <c r="H136" s="1012"/>
      <c r="I136" s="1012"/>
      <c r="J136" s="1012"/>
      <c r="K136" s="149"/>
      <c r="L136" s="149"/>
      <c r="M136" s="149"/>
      <c r="N136" s="149"/>
      <c r="O136" s="149"/>
    </row>
    <row r="137" spans="1:15" s="146" customFormat="1" ht="33.950000000000003" customHeight="1" thickBot="1">
      <c r="A137" s="1020" t="s">
        <v>592</v>
      </c>
      <c r="B137" s="1020"/>
      <c r="C137" s="1011" t="e">
        <f>#REF!</f>
        <v>#REF!</v>
      </c>
      <c r="D137" s="1012"/>
      <c r="E137" s="1012"/>
      <c r="F137" s="1012"/>
      <c r="G137" s="1012"/>
      <c r="H137" s="1012"/>
      <c r="I137" s="1012"/>
      <c r="J137" s="1012"/>
      <c r="K137" s="149"/>
      <c r="L137" s="149"/>
      <c r="M137" s="149"/>
      <c r="N137" s="149"/>
      <c r="O137" s="149"/>
    </row>
    <row r="138" spans="1:15" s="146" customFormat="1" ht="33.950000000000003" customHeight="1" thickBot="1">
      <c r="A138" s="1010" t="s">
        <v>593</v>
      </c>
      <c r="B138" s="1010"/>
      <c r="C138" s="1011" t="e">
        <f>#REF!</f>
        <v>#REF!</v>
      </c>
      <c r="D138" s="1012"/>
      <c r="E138" s="1012"/>
      <c r="F138" s="1012"/>
      <c r="G138" s="1012"/>
      <c r="H138" s="1012"/>
      <c r="I138" s="1012"/>
      <c r="J138" s="1012"/>
      <c r="K138" s="149"/>
      <c r="L138" s="149"/>
      <c r="M138" s="149"/>
      <c r="N138" s="149"/>
      <c r="O138" s="149"/>
    </row>
    <row r="139" spans="1:15" s="146" customFormat="1" ht="33.950000000000003" customHeight="1" thickBot="1">
      <c r="A139" s="1010" t="s">
        <v>594</v>
      </c>
      <c r="B139" s="1010"/>
      <c r="C139" s="1011" t="e">
        <f>#REF!</f>
        <v>#REF!</v>
      </c>
      <c r="D139" s="1012"/>
      <c r="E139" s="1012"/>
      <c r="F139" s="1012"/>
      <c r="G139" s="1012"/>
      <c r="H139" s="1012"/>
      <c r="I139" s="1012"/>
      <c r="J139" s="1012"/>
      <c r="K139" s="149"/>
      <c r="L139" s="149"/>
      <c r="M139" s="149"/>
      <c r="N139" s="149"/>
      <c r="O139" s="149"/>
    </row>
    <row r="140" spans="1:15" s="146" customFormat="1" ht="42" customHeight="1" thickBot="1">
      <c r="A140" s="1010" t="s">
        <v>595</v>
      </c>
      <c r="B140" s="1010"/>
      <c r="C140" s="1011" t="e">
        <f>#REF!</f>
        <v>#REF!</v>
      </c>
      <c r="D140" s="1012"/>
      <c r="E140" s="1012"/>
      <c r="F140" s="1012"/>
      <c r="G140" s="1012"/>
      <c r="H140" s="1012"/>
      <c r="I140" s="1012"/>
      <c r="J140" s="1012"/>
      <c r="K140" s="149"/>
      <c r="L140" s="149"/>
      <c r="M140" s="149"/>
      <c r="N140" s="149"/>
      <c r="O140" s="149"/>
    </row>
    <row r="141" spans="1:15" s="146" customFormat="1" ht="33.75" customHeight="1" thickBot="1">
      <c r="A141" s="1010" t="s">
        <v>596</v>
      </c>
      <c r="B141" s="1010"/>
      <c r="C141" s="1011" t="e">
        <f>#REF!</f>
        <v>#REF!</v>
      </c>
      <c r="D141" s="1012"/>
      <c r="E141" s="1012"/>
      <c r="F141" s="1012"/>
      <c r="G141" s="1012"/>
      <c r="H141" s="1012"/>
      <c r="I141" s="1012"/>
      <c r="J141" s="1012"/>
      <c r="K141" s="149"/>
      <c r="L141" s="149"/>
      <c r="M141" s="149"/>
      <c r="N141" s="149"/>
      <c r="O141" s="149"/>
    </row>
    <row r="142" spans="1:15" s="146" customFormat="1" ht="33" customHeight="1" thickBot="1">
      <c r="A142" s="1010" t="s">
        <v>597</v>
      </c>
      <c r="B142" s="1010"/>
      <c r="C142" s="1011" t="e">
        <f>#REF!</f>
        <v>#REF!</v>
      </c>
      <c r="D142" s="1012"/>
      <c r="E142" s="1012"/>
      <c r="F142" s="1012"/>
      <c r="G142" s="1012"/>
      <c r="H142" s="1012"/>
      <c r="I142" s="1012"/>
      <c r="J142" s="1012"/>
      <c r="K142" s="149"/>
      <c r="L142" s="149"/>
      <c r="M142" s="149"/>
      <c r="N142" s="149"/>
      <c r="O142" s="149"/>
    </row>
    <row r="143" spans="1:15" s="146" customFormat="1" ht="33" customHeight="1" thickBot="1">
      <c r="A143" s="1010" t="s">
        <v>598</v>
      </c>
      <c r="B143" s="1010"/>
      <c r="C143" s="1011" t="e">
        <f>#REF!</f>
        <v>#REF!</v>
      </c>
      <c r="D143" s="1012"/>
      <c r="E143" s="1012"/>
      <c r="F143" s="1012"/>
      <c r="G143" s="1012"/>
      <c r="H143" s="1012"/>
      <c r="I143" s="1012"/>
      <c r="J143" s="1012"/>
      <c r="K143" s="149"/>
      <c r="L143" s="149"/>
      <c r="M143" s="149"/>
      <c r="N143" s="149"/>
      <c r="O143" s="149"/>
    </row>
    <row r="144" spans="1:15" s="146" customFormat="1" ht="33" customHeight="1" thickBot="1">
      <c r="A144" s="1010" t="s">
        <v>599</v>
      </c>
      <c r="B144" s="1010"/>
      <c r="C144" s="1011" t="e">
        <f>#REF!</f>
        <v>#REF!</v>
      </c>
      <c r="D144" s="1012"/>
      <c r="E144" s="1012"/>
      <c r="F144" s="1012"/>
      <c r="G144" s="1012"/>
      <c r="H144" s="1012"/>
      <c r="I144" s="1012"/>
      <c r="J144" s="1012"/>
      <c r="K144" s="149"/>
      <c r="L144" s="149"/>
      <c r="M144" s="149"/>
      <c r="N144" s="149"/>
      <c r="O144" s="149"/>
    </row>
    <row r="145" spans="1:15" s="160" customFormat="1" ht="15.75" customHeight="1">
      <c r="A145" s="1013" t="s">
        <v>600</v>
      </c>
      <c r="B145" s="1013"/>
      <c r="C145" s="1014" t="e">
        <f>#REF!</f>
        <v>#REF!</v>
      </c>
      <c r="D145" s="1015"/>
      <c r="E145" s="1015"/>
      <c r="F145" s="1015"/>
      <c r="G145" s="1015"/>
      <c r="H145" s="1015"/>
      <c r="I145" s="1015"/>
      <c r="J145" s="1015"/>
      <c r="K145" s="159"/>
      <c r="L145" s="159"/>
      <c r="M145" s="159"/>
      <c r="N145" s="159"/>
      <c r="O145" s="159"/>
    </row>
    <row r="146" spans="1:15" s="143" customFormat="1" ht="21.75" customHeight="1">
      <c r="A146" s="1036" t="s">
        <v>565</v>
      </c>
      <c r="B146" s="1037"/>
      <c r="C146" s="1037"/>
      <c r="D146" s="1037"/>
      <c r="E146" s="1037"/>
      <c r="F146" s="1037"/>
      <c r="G146" s="1037"/>
      <c r="H146" s="1037"/>
      <c r="I146" s="1037"/>
      <c r="J146" s="1037"/>
    </row>
    <row r="147" spans="1:15" s="143" customFormat="1" ht="4.5" customHeight="1">
      <c r="A147" s="144"/>
      <c r="B147" s="145"/>
    </row>
    <row r="148" spans="1:15" s="146" customFormat="1" ht="17.25" customHeight="1">
      <c r="A148" s="1038" t="e">
        <f>C151</f>
        <v>#REF!</v>
      </c>
      <c r="B148" s="1038"/>
      <c r="C148" s="1038"/>
      <c r="D148" s="1038"/>
      <c r="E148" s="1038"/>
      <c r="F148" s="1038"/>
      <c r="G148" s="1038"/>
      <c r="H148" s="1038"/>
      <c r="I148" s="1038"/>
      <c r="J148" s="1038"/>
    </row>
    <row r="149" spans="1:15" s="146" customFormat="1" ht="30" customHeight="1" thickBot="1">
      <c r="A149" s="1039" t="e">
        <f>C152</f>
        <v>#REF!</v>
      </c>
      <c r="B149" s="1039"/>
      <c r="C149" s="1039"/>
      <c r="D149" s="1039"/>
      <c r="E149" s="1039"/>
      <c r="F149" s="1039"/>
      <c r="G149" s="1039"/>
      <c r="H149" s="1039"/>
      <c r="I149" s="1039"/>
      <c r="J149" s="1039"/>
    </row>
    <row r="150" spans="1:15" s="146" customFormat="1" ht="4.5" customHeight="1" thickTop="1">
      <c r="A150" s="147"/>
      <c r="B150" s="147"/>
      <c r="C150" s="147"/>
      <c r="D150" s="147"/>
      <c r="E150" s="147"/>
      <c r="F150" s="147"/>
      <c r="G150" s="147"/>
      <c r="H150" s="147"/>
      <c r="I150" s="147"/>
      <c r="J150" s="147"/>
      <c r="L150" s="148"/>
    </row>
    <row r="151" spans="1:15" s="146" customFormat="1" ht="15.95" customHeight="1" thickBot="1">
      <c r="A151" s="1040" t="s">
        <v>566</v>
      </c>
      <c r="B151" s="1041"/>
      <c r="C151" s="1042" t="e">
        <f>#REF!</f>
        <v>#REF!</v>
      </c>
      <c r="D151" s="1042"/>
      <c r="E151" s="1042"/>
      <c r="F151" s="1042"/>
      <c r="G151" s="1042"/>
      <c r="H151" s="1042"/>
      <c r="I151" s="1042"/>
      <c r="J151" s="1043"/>
      <c r="K151" s="149"/>
      <c r="L151" s="149"/>
      <c r="M151" s="149"/>
      <c r="N151" s="149"/>
      <c r="O151" s="149"/>
    </row>
    <row r="152" spans="1:15" s="146" customFormat="1" ht="15.95" customHeight="1" thickBot="1">
      <c r="A152" s="1017" t="s">
        <v>567</v>
      </c>
      <c r="B152" s="1021"/>
      <c r="C152" s="1030" t="e">
        <f>#REF!</f>
        <v>#REF!</v>
      </c>
      <c r="D152" s="1030"/>
      <c r="E152" s="1030"/>
      <c r="F152" s="1030"/>
      <c r="G152" s="1030"/>
      <c r="H152" s="1030"/>
      <c r="I152" s="1030"/>
      <c r="J152" s="1031"/>
      <c r="K152" s="149"/>
      <c r="L152" s="149"/>
      <c r="M152" s="149"/>
      <c r="N152" s="149"/>
      <c r="O152" s="149"/>
    </row>
    <row r="153" spans="1:15" s="146" customFormat="1" ht="15.95" customHeight="1" thickBot="1">
      <c r="A153" s="1017" t="s">
        <v>568</v>
      </c>
      <c r="B153" s="1021"/>
      <c r="C153" s="1032" t="e">
        <f>#REF!</f>
        <v>#REF!</v>
      </c>
      <c r="D153" s="1032"/>
      <c r="E153" s="1032"/>
      <c r="F153" s="1021" t="s">
        <v>569</v>
      </c>
      <c r="G153" s="1021"/>
      <c r="H153" s="150"/>
      <c r="I153" s="151" t="s">
        <v>570</v>
      </c>
      <c r="J153" s="152"/>
      <c r="K153" s="149"/>
      <c r="L153" s="149"/>
      <c r="M153" s="149"/>
      <c r="N153" s="149"/>
      <c r="O153" s="149"/>
    </row>
    <row r="154" spans="1:15" s="146" customFormat="1" ht="15.95" customHeight="1" thickBot="1">
      <c r="A154" s="1017" t="s">
        <v>571</v>
      </c>
      <c r="B154" s="1021"/>
      <c r="C154" s="1033" t="e">
        <f>#REF!</f>
        <v>#REF!</v>
      </c>
      <c r="D154" s="1033"/>
      <c r="E154" s="1033"/>
      <c r="F154" s="1021" t="s">
        <v>572</v>
      </c>
      <c r="G154" s="1021"/>
      <c r="H154" s="153" t="e">
        <f>#REF!</f>
        <v>#REF!</v>
      </c>
      <c r="I154" s="154" t="s">
        <v>573</v>
      </c>
      <c r="J154" s="154"/>
      <c r="K154" s="149"/>
      <c r="L154" s="149"/>
      <c r="M154" s="149"/>
      <c r="N154" s="149"/>
      <c r="O154" s="149"/>
    </row>
    <row r="155" spans="1:15" s="146" customFormat="1" ht="15.95" customHeight="1" thickBot="1">
      <c r="A155" s="1017" t="s">
        <v>574</v>
      </c>
      <c r="B155" s="1021"/>
      <c r="C155" s="153" t="e">
        <f>#REF!</f>
        <v>#REF!</v>
      </c>
      <c r="D155" s="1034" t="s">
        <v>575</v>
      </c>
      <c r="E155" s="1035"/>
      <c r="F155" s="1021" t="s">
        <v>576</v>
      </c>
      <c r="G155" s="1021"/>
      <c r="H155" s="153" t="e">
        <f>#REF!</f>
        <v>#REF!</v>
      </c>
      <c r="I155" s="154" t="s">
        <v>577</v>
      </c>
      <c r="J155" s="154"/>
      <c r="K155" s="149"/>
      <c r="M155" s="149"/>
      <c r="N155" s="149"/>
      <c r="O155" s="149"/>
    </row>
    <row r="156" spans="1:15" s="146" customFormat="1" ht="15.95" customHeight="1" thickBot="1">
      <c r="A156" s="1017" t="s">
        <v>578</v>
      </c>
      <c r="B156" s="1021"/>
      <c r="C156" s="1022"/>
      <c r="D156" s="1022"/>
      <c r="E156" s="1022"/>
      <c r="F156" s="1022"/>
      <c r="G156" s="1022"/>
      <c r="H156" s="1022"/>
      <c r="I156" s="1022"/>
      <c r="J156" s="1023"/>
      <c r="K156" s="149"/>
      <c r="M156" s="149"/>
      <c r="N156" s="149"/>
      <c r="O156" s="149"/>
    </row>
    <row r="157" spans="1:15" s="160" customFormat="1" ht="15.95" customHeight="1" thickBot="1">
      <c r="A157" s="1017" t="s">
        <v>579</v>
      </c>
      <c r="B157" s="1021"/>
      <c r="C157" s="155" t="s">
        <v>580</v>
      </c>
      <c r="D157" s="156" t="e">
        <f>#REF!</f>
        <v>#REF!</v>
      </c>
      <c r="E157" s="157" t="s">
        <v>581</v>
      </c>
      <c r="F157" s="156" t="e">
        <f>#REF!</f>
        <v>#REF!</v>
      </c>
      <c r="G157" s="157" t="s">
        <v>582</v>
      </c>
      <c r="H157" s="156" t="e">
        <f>D157+F157</f>
        <v>#REF!</v>
      </c>
      <c r="I157" s="158"/>
      <c r="J157" s="158"/>
      <c r="K157" s="159"/>
      <c r="M157" s="159"/>
      <c r="N157" s="159"/>
      <c r="O157" s="159"/>
    </row>
    <row r="158" spans="1:15" s="146" customFormat="1" ht="15.95" customHeight="1" thickBot="1">
      <c r="A158" s="1024" t="s">
        <v>583</v>
      </c>
      <c r="B158" s="1025"/>
      <c r="C158" s="1026" t="s">
        <v>584</v>
      </c>
      <c r="D158" s="1026"/>
      <c r="E158" s="1026"/>
      <c r="F158" s="1021" t="s">
        <v>585</v>
      </c>
      <c r="G158" s="1021"/>
      <c r="H158" s="161"/>
      <c r="I158" s="162" t="s">
        <v>570</v>
      </c>
      <c r="J158" s="163"/>
      <c r="K158" s="149"/>
      <c r="L158" s="149"/>
      <c r="M158" s="149"/>
      <c r="N158" s="149"/>
      <c r="O158" s="149"/>
    </row>
    <row r="159" spans="1:15" s="146" customFormat="1" ht="4.5" customHeight="1" thickBot="1">
      <c r="A159" s="164"/>
      <c r="B159" s="164"/>
      <c r="C159" s="164"/>
      <c r="D159" s="164"/>
      <c r="E159" s="164"/>
      <c r="F159" s="164"/>
      <c r="G159" s="164"/>
      <c r="H159" s="164"/>
      <c r="I159" s="164"/>
      <c r="J159" s="164"/>
      <c r="L159" s="148"/>
    </row>
    <row r="160" spans="1:15" s="146" customFormat="1" ht="4.5" customHeight="1" thickTop="1" thickBot="1">
      <c r="A160" s="147"/>
      <c r="B160" s="147"/>
      <c r="C160" s="147"/>
      <c r="D160" s="147"/>
      <c r="E160" s="147"/>
      <c r="F160" s="147"/>
      <c r="G160" s="147"/>
      <c r="H160" s="147"/>
      <c r="I160" s="147"/>
      <c r="J160" s="147"/>
      <c r="L160" s="148"/>
    </row>
    <row r="161" spans="1:15" s="146" customFormat="1" ht="20.100000000000001" customHeight="1" thickTop="1" thickBot="1">
      <c r="A161" s="1027" t="s">
        <v>586</v>
      </c>
      <c r="B161" s="1027"/>
      <c r="C161" s="1028" t="e">
        <f>#REF!</f>
        <v>#REF!</v>
      </c>
      <c r="D161" s="1029"/>
      <c r="E161" s="1029"/>
      <c r="F161" s="1029"/>
      <c r="G161" s="1029"/>
      <c r="H161" s="1029"/>
      <c r="I161" s="1029"/>
      <c r="J161" s="1029"/>
      <c r="K161" s="149"/>
      <c r="L161" s="149"/>
      <c r="M161" s="149"/>
      <c r="N161" s="149"/>
      <c r="O161" s="149"/>
    </row>
    <row r="162" spans="1:15" s="146" customFormat="1" ht="42" customHeight="1" thickBot="1">
      <c r="A162" s="1016" t="s">
        <v>587</v>
      </c>
      <c r="B162" s="1016"/>
      <c r="C162" s="1011" t="e">
        <f>#REF!</f>
        <v>#REF!</v>
      </c>
      <c r="D162" s="1012"/>
      <c r="E162" s="1012"/>
      <c r="F162" s="1012"/>
      <c r="G162" s="1012"/>
      <c r="H162" s="1012"/>
      <c r="I162" s="1012"/>
      <c r="J162" s="1012"/>
      <c r="K162" s="149"/>
      <c r="L162" s="149"/>
      <c r="M162" s="149"/>
      <c r="N162" s="149"/>
      <c r="O162" s="149"/>
    </row>
    <row r="163" spans="1:15" s="146" customFormat="1" ht="26.1" customHeight="1" thickBot="1">
      <c r="A163" s="1016" t="s">
        <v>588</v>
      </c>
      <c r="B163" s="1017"/>
      <c r="C163" s="1018" t="s">
        <v>589</v>
      </c>
      <c r="D163" s="1019"/>
      <c r="E163" s="1019"/>
      <c r="F163" s="1019"/>
      <c r="G163" s="1019"/>
      <c r="H163" s="1019"/>
      <c r="I163" s="1019"/>
      <c r="J163" s="1019"/>
      <c r="K163" s="149"/>
      <c r="L163" s="149"/>
      <c r="M163" s="149"/>
      <c r="N163" s="149"/>
      <c r="O163" s="149"/>
    </row>
    <row r="164" spans="1:15" s="146" customFormat="1" ht="78" customHeight="1" thickBot="1">
      <c r="A164" s="1010" t="s">
        <v>590</v>
      </c>
      <c r="B164" s="1010"/>
      <c r="C164" s="1011" t="e">
        <f>#REF!</f>
        <v>#REF!</v>
      </c>
      <c r="D164" s="1012"/>
      <c r="E164" s="1012"/>
      <c r="F164" s="1012"/>
      <c r="G164" s="1012"/>
      <c r="H164" s="1012"/>
      <c r="I164" s="1012"/>
      <c r="J164" s="1012"/>
      <c r="K164" s="149"/>
      <c r="L164" s="149"/>
      <c r="M164" s="149"/>
      <c r="N164" s="149"/>
      <c r="O164" s="149"/>
    </row>
    <row r="165" spans="1:15" s="146" customFormat="1" ht="78" customHeight="1" thickBot="1">
      <c r="A165" s="1010" t="s">
        <v>591</v>
      </c>
      <c r="B165" s="1010"/>
      <c r="C165" s="1011" t="e">
        <f>#REF!</f>
        <v>#REF!</v>
      </c>
      <c r="D165" s="1012"/>
      <c r="E165" s="1012"/>
      <c r="F165" s="1012"/>
      <c r="G165" s="1012"/>
      <c r="H165" s="1012"/>
      <c r="I165" s="1012"/>
      <c r="J165" s="1012"/>
      <c r="K165" s="149"/>
      <c r="L165" s="149"/>
      <c r="M165" s="149"/>
      <c r="N165" s="149"/>
      <c r="O165" s="149"/>
    </row>
    <row r="166" spans="1:15" s="146" customFormat="1" ht="33.950000000000003" customHeight="1" thickBot="1">
      <c r="A166" s="1020" t="s">
        <v>592</v>
      </c>
      <c r="B166" s="1020"/>
      <c r="C166" s="1011" t="e">
        <f>#REF!</f>
        <v>#REF!</v>
      </c>
      <c r="D166" s="1012"/>
      <c r="E166" s="1012"/>
      <c r="F166" s="1012"/>
      <c r="G166" s="1012"/>
      <c r="H166" s="1012"/>
      <c r="I166" s="1012"/>
      <c r="J166" s="1012"/>
      <c r="K166" s="149"/>
      <c r="L166" s="149"/>
      <c r="M166" s="149"/>
      <c r="N166" s="149"/>
      <c r="O166" s="149"/>
    </row>
    <row r="167" spans="1:15" s="146" customFormat="1" ht="33.950000000000003" customHeight="1" thickBot="1">
      <c r="A167" s="1010" t="s">
        <v>593</v>
      </c>
      <c r="B167" s="1010"/>
      <c r="C167" s="1011" t="e">
        <f>#REF!</f>
        <v>#REF!</v>
      </c>
      <c r="D167" s="1012"/>
      <c r="E167" s="1012"/>
      <c r="F167" s="1012"/>
      <c r="G167" s="1012"/>
      <c r="H167" s="1012"/>
      <c r="I167" s="1012"/>
      <c r="J167" s="1012"/>
      <c r="K167" s="149"/>
      <c r="L167" s="149"/>
      <c r="M167" s="149"/>
      <c r="N167" s="149"/>
      <c r="O167" s="149"/>
    </row>
    <row r="168" spans="1:15" s="146" customFormat="1" ht="33.950000000000003" customHeight="1" thickBot="1">
      <c r="A168" s="1010" t="s">
        <v>594</v>
      </c>
      <c r="B168" s="1010"/>
      <c r="C168" s="1011" t="e">
        <f>#REF!</f>
        <v>#REF!</v>
      </c>
      <c r="D168" s="1012"/>
      <c r="E168" s="1012"/>
      <c r="F168" s="1012"/>
      <c r="G168" s="1012"/>
      <c r="H168" s="1012"/>
      <c r="I168" s="1012"/>
      <c r="J168" s="1012"/>
      <c r="K168" s="149"/>
      <c r="L168" s="149"/>
      <c r="M168" s="149"/>
      <c r="N168" s="149"/>
      <c r="O168" s="149"/>
    </row>
    <row r="169" spans="1:15" s="146" customFormat="1" ht="42" customHeight="1" thickBot="1">
      <c r="A169" s="1010" t="s">
        <v>595</v>
      </c>
      <c r="B169" s="1010"/>
      <c r="C169" s="1011" t="e">
        <f>#REF!</f>
        <v>#REF!</v>
      </c>
      <c r="D169" s="1012"/>
      <c r="E169" s="1012"/>
      <c r="F169" s="1012"/>
      <c r="G169" s="1012"/>
      <c r="H169" s="1012"/>
      <c r="I169" s="1012"/>
      <c r="J169" s="1012"/>
      <c r="K169" s="149"/>
      <c r="L169" s="149"/>
      <c r="M169" s="149"/>
      <c r="N169" s="149"/>
      <c r="O169" s="149"/>
    </row>
    <row r="170" spans="1:15" s="146" customFormat="1" ht="33.75" customHeight="1" thickBot="1">
      <c r="A170" s="1010" t="s">
        <v>596</v>
      </c>
      <c r="B170" s="1010"/>
      <c r="C170" s="1011" t="e">
        <f>#REF!</f>
        <v>#REF!</v>
      </c>
      <c r="D170" s="1012"/>
      <c r="E170" s="1012"/>
      <c r="F170" s="1012"/>
      <c r="G170" s="1012"/>
      <c r="H170" s="1012"/>
      <c r="I170" s="1012"/>
      <c r="J170" s="1012"/>
      <c r="K170" s="149"/>
      <c r="L170" s="149"/>
      <c r="M170" s="149"/>
      <c r="N170" s="149"/>
      <c r="O170" s="149"/>
    </row>
    <row r="171" spans="1:15" s="146" customFormat="1" ht="33" customHeight="1" thickBot="1">
      <c r="A171" s="1010" t="s">
        <v>597</v>
      </c>
      <c r="B171" s="1010"/>
      <c r="C171" s="1011" t="e">
        <f>#REF!</f>
        <v>#REF!</v>
      </c>
      <c r="D171" s="1012"/>
      <c r="E171" s="1012"/>
      <c r="F171" s="1012"/>
      <c r="G171" s="1012"/>
      <c r="H171" s="1012"/>
      <c r="I171" s="1012"/>
      <c r="J171" s="1012"/>
      <c r="K171" s="149"/>
      <c r="L171" s="149"/>
      <c r="M171" s="149"/>
      <c r="N171" s="149"/>
      <c r="O171" s="149"/>
    </row>
    <row r="172" spans="1:15" s="146" customFormat="1" ht="33" customHeight="1" thickBot="1">
      <c r="A172" s="1010" t="s">
        <v>598</v>
      </c>
      <c r="B172" s="1010"/>
      <c r="C172" s="1011" t="e">
        <f>#REF!</f>
        <v>#REF!</v>
      </c>
      <c r="D172" s="1012"/>
      <c r="E172" s="1012"/>
      <c r="F172" s="1012"/>
      <c r="G172" s="1012"/>
      <c r="H172" s="1012"/>
      <c r="I172" s="1012"/>
      <c r="J172" s="1012"/>
      <c r="K172" s="149"/>
      <c r="L172" s="149"/>
      <c r="M172" s="149"/>
      <c r="N172" s="149"/>
      <c r="O172" s="149"/>
    </row>
    <row r="173" spans="1:15" s="146" customFormat="1" ht="33" customHeight="1" thickBot="1">
      <c r="A173" s="1010" t="s">
        <v>599</v>
      </c>
      <c r="B173" s="1010"/>
      <c r="C173" s="1011" t="e">
        <f>#REF!</f>
        <v>#REF!</v>
      </c>
      <c r="D173" s="1012"/>
      <c r="E173" s="1012"/>
      <c r="F173" s="1012"/>
      <c r="G173" s="1012"/>
      <c r="H173" s="1012"/>
      <c r="I173" s="1012"/>
      <c r="J173" s="1012"/>
      <c r="K173" s="149"/>
      <c r="L173" s="149"/>
      <c r="M173" s="149"/>
      <c r="N173" s="149"/>
      <c r="O173" s="149"/>
    </row>
    <row r="174" spans="1:15" s="160" customFormat="1" ht="15.75" customHeight="1">
      <c r="A174" s="1013" t="s">
        <v>600</v>
      </c>
      <c r="B174" s="1013"/>
      <c r="C174" s="1014" t="e">
        <f>#REF!</f>
        <v>#REF!</v>
      </c>
      <c r="D174" s="1015"/>
      <c r="E174" s="1015"/>
      <c r="F174" s="1015"/>
      <c r="G174" s="1015"/>
      <c r="H174" s="1015"/>
      <c r="I174" s="1015"/>
      <c r="J174" s="1015"/>
      <c r="K174" s="159"/>
      <c r="L174" s="159"/>
      <c r="M174" s="159"/>
      <c r="N174" s="159"/>
      <c r="O174" s="159"/>
    </row>
    <row r="175" spans="1:15" s="143" customFormat="1" ht="21.75" customHeight="1">
      <c r="A175" s="1036" t="s">
        <v>565</v>
      </c>
      <c r="B175" s="1037"/>
      <c r="C175" s="1037"/>
      <c r="D175" s="1037"/>
      <c r="E175" s="1037"/>
      <c r="F175" s="1037"/>
      <c r="G175" s="1037"/>
      <c r="H175" s="1037"/>
      <c r="I175" s="1037"/>
      <c r="J175" s="1037"/>
    </row>
    <row r="176" spans="1:15" s="143" customFormat="1" ht="4.5" customHeight="1">
      <c r="A176" s="144"/>
      <c r="B176" s="145"/>
    </row>
    <row r="177" spans="1:15" s="146" customFormat="1" ht="17.25" customHeight="1">
      <c r="A177" s="1038" t="e">
        <f>C180</f>
        <v>#REF!</v>
      </c>
      <c r="B177" s="1038"/>
      <c r="C177" s="1038"/>
      <c r="D177" s="1038"/>
      <c r="E177" s="1038"/>
      <c r="F177" s="1038"/>
      <c r="G177" s="1038"/>
      <c r="H177" s="1038"/>
      <c r="I177" s="1038"/>
      <c r="J177" s="1038"/>
    </row>
    <row r="178" spans="1:15" s="146" customFormat="1" ht="30" customHeight="1" thickBot="1">
      <c r="A178" s="1039" t="e">
        <f>C181</f>
        <v>#REF!</v>
      </c>
      <c r="B178" s="1039"/>
      <c r="C178" s="1039"/>
      <c r="D178" s="1039"/>
      <c r="E178" s="1039"/>
      <c r="F178" s="1039"/>
      <c r="G178" s="1039"/>
      <c r="H178" s="1039"/>
      <c r="I178" s="1039"/>
      <c r="J178" s="1039"/>
    </row>
    <row r="179" spans="1:15" s="146" customFormat="1" ht="4.5" customHeight="1" thickTop="1">
      <c r="A179" s="147"/>
      <c r="B179" s="147"/>
      <c r="C179" s="147"/>
      <c r="D179" s="147"/>
      <c r="E179" s="147"/>
      <c r="F179" s="147"/>
      <c r="G179" s="147"/>
      <c r="H179" s="147"/>
      <c r="I179" s="147"/>
      <c r="J179" s="147"/>
      <c r="L179" s="148"/>
    </row>
    <row r="180" spans="1:15" s="146" customFormat="1" ht="15.95" customHeight="1" thickBot="1">
      <c r="A180" s="1040" t="s">
        <v>566</v>
      </c>
      <c r="B180" s="1041"/>
      <c r="C180" s="1042" t="e">
        <f>#REF!</f>
        <v>#REF!</v>
      </c>
      <c r="D180" s="1042"/>
      <c r="E180" s="1042"/>
      <c r="F180" s="1042"/>
      <c r="G180" s="1042"/>
      <c r="H180" s="1042"/>
      <c r="I180" s="1042"/>
      <c r="J180" s="1043"/>
      <c r="K180" s="149"/>
      <c r="L180" s="149"/>
      <c r="M180" s="149"/>
      <c r="N180" s="149"/>
      <c r="O180" s="149"/>
    </row>
    <row r="181" spans="1:15" s="146" customFormat="1" ht="15.95" customHeight="1" thickBot="1">
      <c r="A181" s="1017" t="s">
        <v>567</v>
      </c>
      <c r="B181" s="1021"/>
      <c r="C181" s="1030" t="e">
        <f>#REF!</f>
        <v>#REF!</v>
      </c>
      <c r="D181" s="1030"/>
      <c r="E181" s="1030"/>
      <c r="F181" s="1030"/>
      <c r="G181" s="1030"/>
      <c r="H181" s="1030"/>
      <c r="I181" s="1030"/>
      <c r="J181" s="1031"/>
      <c r="K181" s="149"/>
      <c r="L181" s="149"/>
      <c r="M181" s="149"/>
      <c r="N181" s="149"/>
      <c r="O181" s="149"/>
    </row>
    <row r="182" spans="1:15" s="146" customFormat="1" ht="15.95" customHeight="1" thickBot="1">
      <c r="A182" s="1017" t="s">
        <v>568</v>
      </c>
      <c r="B182" s="1021"/>
      <c r="C182" s="1032" t="e">
        <f>#REF!</f>
        <v>#REF!</v>
      </c>
      <c r="D182" s="1032"/>
      <c r="E182" s="1032"/>
      <c r="F182" s="1021" t="s">
        <v>569</v>
      </c>
      <c r="G182" s="1021"/>
      <c r="H182" s="150"/>
      <c r="I182" s="151" t="s">
        <v>570</v>
      </c>
      <c r="J182" s="152"/>
      <c r="K182" s="149"/>
      <c r="L182" s="149"/>
      <c r="M182" s="149"/>
      <c r="N182" s="149"/>
      <c r="O182" s="149"/>
    </row>
    <row r="183" spans="1:15" s="146" customFormat="1" ht="15.95" customHeight="1" thickBot="1">
      <c r="A183" s="1017" t="s">
        <v>571</v>
      </c>
      <c r="B183" s="1021"/>
      <c r="C183" s="1033" t="e">
        <f>#REF!</f>
        <v>#REF!</v>
      </c>
      <c r="D183" s="1033"/>
      <c r="E183" s="1033"/>
      <c r="F183" s="1021" t="s">
        <v>572</v>
      </c>
      <c r="G183" s="1021"/>
      <c r="H183" s="153" t="e">
        <f>#REF!</f>
        <v>#REF!</v>
      </c>
      <c r="I183" s="154" t="s">
        <v>573</v>
      </c>
      <c r="J183" s="154"/>
      <c r="K183" s="149"/>
      <c r="L183" s="149"/>
      <c r="M183" s="149"/>
      <c r="N183" s="149"/>
      <c r="O183" s="149"/>
    </row>
    <row r="184" spans="1:15" s="146" customFormat="1" ht="15.95" customHeight="1" thickBot="1">
      <c r="A184" s="1017" t="s">
        <v>574</v>
      </c>
      <c r="B184" s="1021"/>
      <c r="C184" s="153" t="e">
        <f>#REF!</f>
        <v>#REF!</v>
      </c>
      <c r="D184" s="1034" t="s">
        <v>575</v>
      </c>
      <c r="E184" s="1035"/>
      <c r="F184" s="1021" t="s">
        <v>576</v>
      </c>
      <c r="G184" s="1021"/>
      <c r="H184" s="153" t="e">
        <f>#REF!</f>
        <v>#REF!</v>
      </c>
      <c r="I184" s="154" t="s">
        <v>577</v>
      </c>
      <c r="J184" s="154"/>
      <c r="K184" s="149"/>
      <c r="M184" s="149"/>
      <c r="N184" s="149"/>
      <c r="O184" s="149"/>
    </row>
    <row r="185" spans="1:15" s="146" customFormat="1" ht="15.95" customHeight="1" thickBot="1">
      <c r="A185" s="1017" t="s">
        <v>578</v>
      </c>
      <c r="B185" s="1021"/>
      <c r="C185" s="1022"/>
      <c r="D185" s="1022"/>
      <c r="E185" s="1022"/>
      <c r="F185" s="1022"/>
      <c r="G185" s="1022"/>
      <c r="H185" s="1022"/>
      <c r="I185" s="1022"/>
      <c r="J185" s="1023"/>
      <c r="K185" s="149"/>
      <c r="M185" s="149"/>
      <c r="N185" s="149"/>
      <c r="O185" s="149"/>
    </row>
    <row r="186" spans="1:15" s="160" customFormat="1" ht="15.95" customHeight="1" thickBot="1">
      <c r="A186" s="1017" t="s">
        <v>579</v>
      </c>
      <c r="B186" s="1021"/>
      <c r="C186" s="155" t="s">
        <v>580</v>
      </c>
      <c r="D186" s="156" t="e">
        <f>#REF!</f>
        <v>#REF!</v>
      </c>
      <c r="E186" s="157" t="s">
        <v>581</v>
      </c>
      <c r="F186" s="156" t="e">
        <f>#REF!</f>
        <v>#REF!</v>
      </c>
      <c r="G186" s="157" t="s">
        <v>582</v>
      </c>
      <c r="H186" s="156" t="e">
        <f>D186+F186</f>
        <v>#REF!</v>
      </c>
      <c r="I186" s="158"/>
      <c r="J186" s="158"/>
      <c r="K186" s="159"/>
      <c r="M186" s="159"/>
      <c r="N186" s="159"/>
      <c r="O186" s="159"/>
    </row>
    <row r="187" spans="1:15" s="146" customFormat="1" ht="15.95" customHeight="1" thickBot="1">
      <c r="A187" s="1024" t="s">
        <v>583</v>
      </c>
      <c r="B187" s="1025"/>
      <c r="C187" s="1026" t="s">
        <v>584</v>
      </c>
      <c r="D187" s="1026"/>
      <c r="E187" s="1026"/>
      <c r="F187" s="1021" t="s">
        <v>585</v>
      </c>
      <c r="G187" s="1021"/>
      <c r="H187" s="161"/>
      <c r="I187" s="162" t="s">
        <v>570</v>
      </c>
      <c r="J187" s="163"/>
      <c r="K187" s="149"/>
      <c r="L187" s="149"/>
      <c r="M187" s="149"/>
      <c r="N187" s="149"/>
      <c r="O187" s="149"/>
    </row>
    <row r="188" spans="1:15" s="146" customFormat="1" ht="4.5" customHeight="1" thickBot="1">
      <c r="A188" s="164"/>
      <c r="B188" s="164"/>
      <c r="C188" s="164"/>
      <c r="D188" s="164"/>
      <c r="E188" s="164"/>
      <c r="F188" s="164"/>
      <c r="G188" s="164"/>
      <c r="H188" s="164"/>
      <c r="I188" s="164"/>
      <c r="J188" s="164"/>
      <c r="L188" s="148"/>
    </row>
    <row r="189" spans="1:15" s="146" customFormat="1" ht="4.5" customHeight="1" thickTop="1" thickBot="1">
      <c r="A189" s="147"/>
      <c r="B189" s="147"/>
      <c r="C189" s="147"/>
      <c r="D189" s="147"/>
      <c r="E189" s="147"/>
      <c r="F189" s="147"/>
      <c r="G189" s="147"/>
      <c r="H189" s="147"/>
      <c r="I189" s="147"/>
      <c r="J189" s="147"/>
      <c r="L189" s="148"/>
    </row>
    <row r="190" spans="1:15" s="146" customFormat="1" ht="20.100000000000001" customHeight="1" thickTop="1" thickBot="1">
      <c r="A190" s="1027" t="s">
        <v>586</v>
      </c>
      <c r="B190" s="1027"/>
      <c r="C190" s="1028" t="e">
        <f>#REF!</f>
        <v>#REF!</v>
      </c>
      <c r="D190" s="1029"/>
      <c r="E190" s="1029"/>
      <c r="F190" s="1029"/>
      <c r="G190" s="1029"/>
      <c r="H190" s="1029"/>
      <c r="I190" s="1029"/>
      <c r="J190" s="1029"/>
      <c r="K190" s="149"/>
      <c r="L190" s="149"/>
      <c r="M190" s="149"/>
      <c r="N190" s="149"/>
      <c r="O190" s="149"/>
    </row>
    <row r="191" spans="1:15" s="146" customFormat="1" ht="42" customHeight="1" thickBot="1">
      <c r="A191" s="1016" t="s">
        <v>587</v>
      </c>
      <c r="B191" s="1016"/>
      <c r="C191" s="1011" t="e">
        <f>#REF!</f>
        <v>#REF!</v>
      </c>
      <c r="D191" s="1012"/>
      <c r="E191" s="1012"/>
      <c r="F191" s="1012"/>
      <c r="G191" s="1012"/>
      <c r="H191" s="1012"/>
      <c r="I191" s="1012"/>
      <c r="J191" s="1012"/>
      <c r="K191" s="149"/>
      <c r="L191" s="149"/>
      <c r="M191" s="149"/>
      <c r="N191" s="149"/>
      <c r="O191" s="149"/>
    </row>
    <row r="192" spans="1:15" s="146" customFormat="1" ht="26.1" customHeight="1" thickBot="1">
      <c r="A192" s="1016" t="s">
        <v>588</v>
      </c>
      <c r="B192" s="1017"/>
      <c r="C192" s="1018" t="s">
        <v>589</v>
      </c>
      <c r="D192" s="1019"/>
      <c r="E192" s="1019"/>
      <c r="F192" s="1019"/>
      <c r="G192" s="1019"/>
      <c r="H192" s="1019"/>
      <c r="I192" s="1019"/>
      <c r="J192" s="1019"/>
      <c r="K192" s="149"/>
      <c r="L192" s="149"/>
      <c r="M192" s="149"/>
      <c r="N192" s="149"/>
      <c r="O192" s="149"/>
    </row>
    <row r="193" spans="1:15" s="146" customFormat="1" ht="78" customHeight="1" thickBot="1">
      <c r="A193" s="1010" t="s">
        <v>590</v>
      </c>
      <c r="B193" s="1010"/>
      <c r="C193" s="1011" t="e">
        <f>#REF!</f>
        <v>#REF!</v>
      </c>
      <c r="D193" s="1012"/>
      <c r="E193" s="1012"/>
      <c r="F193" s="1012"/>
      <c r="G193" s="1012"/>
      <c r="H193" s="1012"/>
      <c r="I193" s="1012"/>
      <c r="J193" s="1012"/>
      <c r="K193" s="149"/>
      <c r="L193" s="149"/>
      <c r="M193" s="149"/>
      <c r="N193" s="149"/>
      <c r="O193" s="149"/>
    </row>
    <row r="194" spans="1:15" s="146" customFormat="1" ht="78" customHeight="1" thickBot="1">
      <c r="A194" s="1010" t="s">
        <v>591</v>
      </c>
      <c r="B194" s="1010"/>
      <c r="C194" s="1011" t="e">
        <f>#REF!</f>
        <v>#REF!</v>
      </c>
      <c r="D194" s="1012"/>
      <c r="E194" s="1012"/>
      <c r="F194" s="1012"/>
      <c r="G194" s="1012"/>
      <c r="H194" s="1012"/>
      <c r="I194" s="1012"/>
      <c r="J194" s="1012"/>
      <c r="K194" s="149"/>
      <c r="L194" s="149"/>
      <c r="M194" s="149"/>
      <c r="N194" s="149"/>
      <c r="O194" s="149"/>
    </row>
    <row r="195" spans="1:15" s="146" customFormat="1" ht="33.950000000000003" customHeight="1" thickBot="1">
      <c r="A195" s="1020" t="s">
        <v>592</v>
      </c>
      <c r="B195" s="1020"/>
      <c r="C195" s="1011" t="e">
        <f>#REF!</f>
        <v>#REF!</v>
      </c>
      <c r="D195" s="1012"/>
      <c r="E195" s="1012"/>
      <c r="F195" s="1012"/>
      <c r="G195" s="1012"/>
      <c r="H195" s="1012"/>
      <c r="I195" s="1012"/>
      <c r="J195" s="1012"/>
      <c r="K195" s="149"/>
      <c r="L195" s="149"/>
      <c r="M195" s="149"/>
      <c r="N195" s="149"/>
      <c r="O195" s="149"/>
    </row>
    <row r="196" spans="1:15" s="146" customFormat="1" ht="33.950000000000003" customHeight="1" thickBot="1">
      <c r="A196" s="1010" t="s">
        <v>593</v>
      </c>
      <c r="B196" s="1010"/>
      <c r="C196" s="1011" t="e">
        <f>#REF!</f>
        <v>#REF!</v>
      </c>
      <c r="D196" s="1012"/>
      <c r="E196" s="1012"/>
      <c r="F196" s="1012"/>
      <c r="G196" s="1012"/>
      <c r="H196" s="1012"/>
      <c r="I196" s="1012"/>
      <c r="J196" s="1012"/>
      <c r="K196" s="149"/>
      <c r="L196" s="149"/>
      <c r="M196" s="149"/>
      <c r="N196" s="149"/>
      <c r="O196" s="149"/>
    </row>
    <row r="197" spans="1:15" s="146" customFormat="1" ht="33.950000000000003" customHeight="1" thickBot="1">
      <c r="A197" s="1010" t="s">
        <v>594</v>
      </c>
      <c r="B197" s="1010"/>
      <c r="C197" s="1011" t="e">
        <f>#REF!</f>
        <v>#REF!</v>
      </c>
      <c r="D197" s="1012"/>
      <c r="E197" s="1012"/>
      <c r="F197" s="1012"/>
      <c r="G197" s="1012"/>
      <c r="H197" s="1012"/>
      <c r="I197" s="1012"/>
      <c r="J197" s="1012"/>
      <c r="K197" s="149"/>
      <c r="L197" s="149"/>
      <c r="M197" s="149"/>
      <c r="N197" s="149"/>
      <c r="O197" s="149"/>
    </row>
    <row r="198" spans="1:15" s="146" customFormat="1" ht="42" customHeight="1" thickBot="1">
      <c r="A198" s="1010" t="s">
        <v>595</v>
      </c>
      <c r="B198" s="1010"/>
      <c r="C198" s="1011" t="e">
        <f>#REF!</f>
        <v>#REF!</v>
      </c>
      <c r="D198" s="1012"/>
      <c r="E198" s="1012"/>
      <c r="F198" s="1012"/>
      <c r="G198" s="1012"/>
      <c r="H198" s="1012"/>
      <c r="I198" s="1012"/>
      <c r="J198" s="1012"/>
      <c r="K198" s="149"/>
      <c r="L198" s="149"/>
      <c r="M198" s="149"/>
      <c r="N198" s="149"/>
      <c r="O198" s="149"/>
    </row>
    <row r="199" spans="1:15" s="146" customFormat="1" ht="33.75" customHeight="1" thickBot="1">
      <c r="A199" s="1010" t="s">
        <v>596</v>
      </c>
      <c r="B199" s="1010"/>
      <c r="C199" s="1011" t="e">
        <f>#REF!</f>
        <v>#REF!</v>
      </c>
      <c r="D199" s="1012"/>
      <c r="E199" s="1012"/>
      <c r="F199" s="1012"/>
      <c r="G199" s="1012"/>
      <c r="H199" s="1012"/>
      <c r="I199" s="1012"/>
      <c r="J199" s="1012"/>
      <c r="K199" s="149"/>
      <c r="L199" s="149"/>
      <c r="M199" s="149"/>
      <c r="N199" s="149"/>
      <c r="O199" s="149"/>
    </row>
    <row r="200" spans="1:15" s="146" customFormat="1" ht="33" customHeight="1" thickBot="1">
      <c r="A200" s="1010" t="s">
        <v>597</v>
      </c>
      <c r="B200" s="1010"/>
      <c r="C200" s="1011" t="e">
        <f>#REF!</f>
        <v>#REF!</v>
      </c>
      <c r="D200" s="1012"/>
      <c r="E200" s="1012"/>
      <c r="F200" s="1012"/>
      <c r="G200" s="1012"/>
      <c r="H200" s="1012"/>
      <c r="I200" s="1012"/>
      <c r="J200" s="1012"/>
      <c r="K200" s="149"/>
      <c r="L200" s="149"/>
      <c r="M200" s="149"/>
      <c r="N200" s="149"/>
      <c r="O200" s="149"/>
    </row>
    <row r="201" spans="1:15" s="146" customFormat="1" ht="33" customHeight="1" thickBot="1">
      <c r="A201" s="1010" t="s">
        <v>598</v>
      </c>
      <c r="B201" s="1010"/>
      <c r="C201" s="1011" t="e">
        <f>#REF!</f>
        <v>#REF!</v>
      </c>
      <c r="D201" s="1012"/>
      <c r="E201" s="1012"/>
      <c r="F201" s="1012"/>
      <c r="G201" s="1012"/>
      <c r="H201" s="1012"/>
      <c r="I201" s="1012"/>
      <c r="J201" s="1012"/>
      <c r="K201" s="149"/>
      <c r="L201" s="149"/>
      <c r="M201" s="149"/>
      <c r="N201" s="149"/>
      <c r="O201" s="149"/>
    </row>
    <row r="202" spans="1:15" s="146" customFormat="1" ht="33" customHeight="1" thickBot="1">
      <c r="A202" s="1010" t="s">
        <v>599</v>
      </c>
      <c r="B202" s="1010"/>
      <c r="C202" s="1011" t="e">
        <f>#REF!</f>
        <v>#REF!</v>
      </c>
      <c r="D202" s="1012"/>
      <c r="E202" s="1012"/>
      <c r="F202" s="1012"/>
      <c r="G202" s="1012"/>
      <c r="H202" s="1012"/>
      <c r="I202" s="1012"/>
      <c r="J202" s="1012"/>
      <c r="K202" s="149"/>
      <c r="L202" s="149"/>
      <c r="M202" s="149"/>
      <c r="N202" s="149"/>
      <c r="O202" s="149"/>
    </row>
    <row r="203" spans="1:15" s="160" customFormat="1" ht="15.75" customHeight="1">
      <c r="A203" s="1013" t="s">
        <v>600</v>
      </c>
      <c r="B203" s="1013"/>
      <c r="C203" s="1014" t="e">
        <f>#REF!</f>
        <v>#REF!</v>
      </c>
      <c r="D203" s="1015"/>
      <c r="E203" s="1015"/>
      <c r="F203" s="1015"/>
      <c r="G203" s="1015"/>
      <c r="H203" s="1015"/>
      <c r="I203" s="1015"/>
      <c r="J203" s="1015"/>
      <c r="K203" s="159"/>
      <c r="L203" s="159"/>
      <c r="M203" s="159"/>
      <c r="N203" s="159"/>
      <c r="O203" s="159"/>
    </row>
    <row r="204" spans="1:15" s="143" customFormat="1" ht="21.75" customHeight="1">
      <c r="A204" s="1036" t="s">
        <v>565</v>
      </c>
      <c r="B204" s="1037"/>
      <c r="C204" s="1037"/>
      <c r="D204" s="1037"/>
      <c r="E204" s="1037"/>
      <c r="F204" s="1037"/>
      <c r="G204" s="1037"/>
      <c r="H204" s="1037"/>
      <c r="I204" s="1037"/>
      <c r="J204" s="1037"/>
    </row>
    <row r="205" spans="1:15" s="143" customFormat="1" ht="4.5" customHeight="1">
      <c r="A205" s="144"/>
      <c r="B205" s="145"/>
    </row>
    <row r="206" spans="1:15" s="146" customFormat="1" ht="17.25" customHeight="1">
      <c r="A206" s="1038" t="e">
        <f>C209</f>
        <v>#REF!</v>
      </c>
      <c r="B206" s="1038"/>
      <c r="C206" s="1038"/>
      <c r="D206" s="1038"/>
      <c r="E206" s="1038"/>
      <c r="F206" s="1038"/>
      <c r="G206" s="1038"/>
      <c r="H206" s="1038"/>
      <c r="I206" s="1038"/>
      <c r="J206" s="1038"/>
    </row>
    <row r="207" spans="1:15" s="146" customFormat="1" ht="30" customHeight="1" thickBot="1">
      <c r="A207" s="1039" t="e">
        <f>C210</f>
        <v>#REF!</v>
      </c>
      <c r="B207" s="1039"/>
      <c r="C207" s="1039"/>
      <c r="D207" s="1039"/>
      <c r="E207" s="1039"/>
      <c r="F207" s="1039"/>
      <c r="G207" s="1039"/>
      <c r="H207" s="1039"/>
      <c r="I207" s="1039"/>
      <c r="J207" s="1039"/>
    </row>
    <row r="208" spans="1:15" s="146" customFormat="1" ht="4.5" customHeight="1" thickTop="1">
      <c r="A208" s="147"/>
      <c r="B208" s="147"/>
      <c r="C208" s="147"/>
      <c r="D208" s="147"/>
      <c r="E208" s="147"/>
      <c r="F208" s="147"/>
      <c r="G208" s="147"/>
      <c r="H208" s="147"/>
      <c r="I208" s="147"/>
      <c r="J208" s="147"/>
      <c r="L208" s="148"/>
    </row>
    <row r="209" spans="1:15" s="146" customFormat="1" ht="15.95" customHeight="1" thickBot="1">
      <c r="A209" s="1040" t="s">
        <v>566</v>
      </c>
      <c r="B209" s="1041"/>
      <c r="C209" s="1042" t="e">
        <f>#REF!</f>
        <v>#REF!</v>
      </c>
      <c r="D209" s="1042"/>
      <c r="E209" s="1042"/>
      <c r="F209" s="1042"/>
      <c r="G209" s="1042"/>
      <c r="H209" s="1042"/>
      <c r="I209" s="1042"/>
      <c r="J209" s="1043"/>
      <c r="K209" s="149"/>
      <c r="L209" s="149"/>
      <c r="M209" s="149"/>
      <c r="N209" s="149"/>
      <c r="O209" s="149"/>
    </row>
    <row r="210" spans="1:15" s="146" customFormat="1" ht="15.95" customHeight="1" thickBot="1">
      <c r="A210" s="1017" t="s">
        <v>567</v>
      </c>
      <c r="B210" s="1021"/>
      <c r="C210" s="1030" t="e">
        <f>#REF!</f>
        <v>#REF!</v>
      </c>
      <c r="D210" s="1030"/>
      <c r="E210" s="1030"/>
      <c r="F210" s="1030"/>
      <c r="G210" s="1030"/>
      <c r="H210" s="1030"/>
      <c r="I210" s="1030"/>
      <c r="J210" s="1031"/>
      <c r="K210" s="149"/>
      <c r="L210" s="149"/>
      <c r="M210" s="149"/>
      <c r="N210" s="149"/>
      <c r="O210" s="149"/>
    </row>
    <row r="211" spans="1:15" s="146" customFormat="1" ht="15.95" customHeight="1" thickBot="1">
      <c r="A211" s="1017" t="s">
        <v>568</v>
      </c>
      <c r="B211" s="1021"/>
      <c r="C211" s="1032" t="e">
        <f>#REF!</f>
        <v>#REF!</v>
      </c>
      <c r="D211" s="1032"/>
      <c r="E211" s="1032"/>
      <c r="F211" s="1021" t="s">
        <v>569</v>
      </c>
      <c r="G211" s="1021"/>
      <c r="H211" s="150"/>
      <c r="I211" s="151" t="s">
        <v>570</v>
      </c>
      <c r="J211" s="152"/>
      <c r="K211" s="149"/>
      <c r="L211" s="149"/>
      <c r="M211" s="149"/>
      <c r="N211" s="149"/>
      <c r="O211" s="149"/>
    </row>
    <row r="212" spans="1:15" s="146" customFormat="1" ht="15.95" customHeight="1" thickBot="1">
      <c r="A212" s="1017" t="s">
        <v>571</v>
      </c>
      <c r="B212" s="1021"/>
      <c r="C212" s="1033" t="e">
        <f>#REF!</f>
        <v>#REF!</v>
      </c>
      <c r="D212" s="1033"/>
      <c r="E212" s="1033"/>
      <c r="F212" s="1021" t="s">
        <v>572</v>
      </c>
      <c r="G212" s="1021"/>
      <c r="H212" s="153" t="e">
        <f>#REF!</f>
        <v>#REF!</v>
      </c>
      <c r="I212" s="154" t="s">
        <v>573</v>
      </c>
      <c r="J212" s="154"/>
      <c r="K212" s="149"/>
      <c r="L212" s="149"/>
      <c r="M212" s="149"/>
      <c r="N212" s="149"/>
      <c r="O212" s="149"/>
    </row>
    <row r="213" spans="1:15" s="146" customFormat="1" ht="15.95" customHeight="1" thickBot="1">
      <c r="A213" s="1017" t="s">
        <v>574</v>
      </c>
      <c r="B213" s="1021"/>
      <c r="C213" s="153" t="e">
        <f>#REF!</f>
        <v>#REF!</v>
      </c>
      <c r="D213" s="1034" t="s">
        <v>575</v>
      </c>
      <c r="E213" s="1035"/>
      <c r="F213" s="1021" t="s">
        <v>576</v>
      </c>
      <c r="G213" s="1021"/>
      <c r="H213" s="153" t="e">
        <f>#REF!</f>
        <v>#REF!</v>
      </c>
      <c r="I213" s="154" t="s">
        <v>577</v>
      </c>
      <c r="J213" s="154"/>
      <c r="K213" s="149"/>
      <c r="M213" s="149"/>
      <c r="N213" s="149"/>
      <c r="O213" s="149"/>
    </row>
    <row r="214" spans="1:15" s="146" customFormat="1" ht="15.95" customHeight="1" thickBot="1">
      <c r="A214" s="1017" t="s">
        <v>578</v>
      </c>
      <c r="B214" s="1021"/>
      <c r="C214" s="1022"/>
      <c r="D214" s="1022"/>
      <c r="E214" s="1022"/>
      <c r="F214" s="1022"/>
      <c r="G214" s="1022"/>
      <c r="H214" s="1022"/>
      <c r="I214" s="1022"/>
      <c r="J214" s="1023"/>
      <c r="K214" s="149"/>
      <c r="M214" s="149"/>
      <c r="N214" s="149"/>
      <c r="O214" s="149"/>
    </row>
    <row r="215" spans="1:15" s="160" customFormat="1" ht="15.95" customHeight="1" thickBot="1">
      <c r="A215" s="1017" t="s">
        <v>579</v>
      </c>
      <c r="B215" s="1021"/>
      <c r="C215" s="155" t="s">
        <v>580</v>
      </c>
      <c r="D215" s="156" t="e">
        <f>#REF!</f>
        <v>#REF!</v>
      </c>
      <c r="E215" s="157" t="s">
        <v>581</v>
      </c>
      <c r="F215" s="156" t="e">
        <f>#REF!</f>
        <v>#REF!</v>
      </c>
      <c r="G215" s="157" t="s">
        <v>582</v>
      </c>
      <c r="H215" s="156" t="e">
        <f>D215+F215</f>
        <v>#REF!</v>
      </c>
      <c r="I215" s="158"/>
      <c r="J215" s="158"/>
      <c r="K215" s="159"/>
      <c r="M215" s="159"/>
      <c r="N215" s="159"/>
      <c r="O215" s="159"/>
    </row>
    <row r="216" spans="1:15" s="146" customFormat="1" ht="15.95" customHeight="1" thickBot="1">
      <c r="A216" s="1024" t="s">
        <v>583</v>
      </c>
      <c r="B216" s="1025"/>
      <c r="C216" s="1026" t="s">
        <v>584</v>
      </c>
      <c r="D216" s="1026"/>
      <c r="E216" s="1026"/>
      <c r="F216" s="1021" t="s">
        <v>585</v>
      </c>
      <c r="G216" s="1021"/>
      <c r="H216" s="161"/>
      <c r="I216" s="162" t="s">
        <v>570</v>
      </c>
      <c r="J216" s="163"/>
      <c r="K216" s="149"/>
      <c r="L216" s="149"/>
      <c r="M216" s="149"/>
      <c r="N216" s="149"/>
      <c r="O216" s="149"/>
    </row>
    <row r="217" spans="1:15" s="146" customFormat="1" ht="4.5" customHeight="1" thickBot="1">
      <c r="A217" s="164"/>
      <c r="B217" s="164"/>
      <c r="C217" s="164"/>
      <c r="D217" s="164"/>
      <c r="E217" s="164"/>
      <c r="F217" s="164"/>
      <c r="G217" s="164"/>
      <c r="H217" s="164"/>
      <c r="I217" s="164"/>
      <c r="J217" s="164"/>
      <c r="L217" s="148"/>
    </row>
    <row r="218" spans="1:15" s="146" customFormat="1" ht="4.5" customHeight="1" thickTop="1" thickBot="1">
      <c r="A218" s="147"/>
      <c r="B218" s="147"/>
      <c r="C218" s="147"/>
      <c r="D218" s="147"/>
      <c r="E218" s="147"/>
      <c r="F218" s="147"/>
      <c r="G218" s="147"/>
      <c r="H218" s="147"/>
      <c r="I218" s="147"/>
      <c r="J218" s="147"/>
      <c r="L218" s="148"/>
    </row>
    <row r="219" spans="1:15" s="146" customFormat="1" ht="20.100000000000001" customHeight="1" thickTop="1" thickBot="1">
      <c r="A219" s="1027" t="s">
        <v>586</v>
      </c>
      <c r="B219" s="1027"/>
      <c r="C219" s="1028" t="e">
        <f>#REF!</f>
        <v>#REF!</v>
      </c>
      <c r="D219" s="1029"/>
      <c r="E219" s="1029"/>
      <c r="F219" s="1029"/>
      <c r="G219" s="1029"/>
      <c r="H219" s="1029"/>
      <c r="I219" s="1029"/>
      <c r="J219" s="1029"/>
      <c r="K219" s="149"/>
      <c r="L219" s="149"/>
      <c r="M219" s="149"/>
      <c r="N219" s="149"/>
      <c r="O219" s="149"/>
    </row>
    <row r="220" spans="1:15" s="146" customFormat="1" ht="42" customHeight="1" thickBot="1">
      <c r="A220" s="1016" t="s">
        <v>587</v>
      </c>
      <c r="B220" s="1016"/>
      <c r="C220" s="1011" t="e">
        <f>#REF!</f>
        <v>#REF!</v>
      </c>
      <c r="D220" s="1012"/>
      <c r="E220" s="1012"/>
      <c r="F220" s="1012"/>
      <c r="G220" s="1012"/>
      <c r="H220" s="1012"/>
      <c r="I220" s="1012"/>
      <c r="J220" s="1012"/>
      <c r="K220" s="149"/>
      <c r="L220" s="149"/>
      <c r="M220" s="149"/>
      <c r="N220" s="149"/>
      <c r="O220" s="149"/>
    </row>
    <row r="221" spans="1:15" s="146" customFormat="1" ht="26.1" customHeight="1" thickBot="1">
      <c r="A221" s="1016" t="s">
        <v>588</v>
      </c>
      <c r="B221" s="1017"/>
      <c r="C221" s="1018" t="s">
        <v>589</v>
      </c>
      <c r="D221" s="1019"/>
      <c r="E221" s="1019"/>
      <c r="F221" s="1019"/>
      <c r="G221" s="1019"/>
      <c r="H221" s="1019"/>
      <c r="I221" s="1019"/>
      <c r="J221" s="1019"/>
      <c r="K221" s="149"/>
      <c r="L221" s="149"/>
      <c r="M221" s="149"/>
      <c r="N221" s="149"/>
      <c r="O221" s="149"/>
    </row>
    <row r="222" spans="1:15" s="146" customFormat="1" ht="78" customHeight="1" thickBot="1">
      <c r="A222" s="1010" t="s">
        <v>590</v>
      </c>
      <c r="B222" s="1010"/>
      <c r="C222" s="1011" t="e">
        <f>#REF!</f>
        <v>#REF!</v>
      </c>
      <c r="D222" s="1012"/>
      <c r="E222" s="1012"/>
      <c r="F222" s="1012"/>
      <c r="G222" s="1012"/>
      <c r="H222" s="1012"/>
      <c r="I222" s="1012"/>
      <c r="J222" s="1012"/>
      <c r="K222" s="149"/>
      <c r="L222" s="149"/>
      <c r="M222" s="149"/>
      <c r="N222" s="149"/>
      <c r="O222" s="149"/>
    </row>
    <row r="223" spans="1:15" s="146" customFormat="1" ht="78" customHeight="1" thickBot="1">
      <c r="A223" s="1010" t="s">
        <v>591</v>
      </c>
      <c r="B223" s="1010"/>
      <c r="C223" s="1011" t="e">
        <f>#REF!</f>
        <v>#REF!</v>
      </c>
      <c r="D223" s="1012"/>
      <c r="E223" s="1012"/>
      <c r="F223" s="1012"/>
      <c r="G223" s="1012"/>
      <c r="H223" s="1012"/>
      <c r="I223" s="1012"/>
      <c r="J223" s="1012"/>
      <c r="K223" s="149"/>
      <c r="L223" s="149"/>
      <c r="M223" s="149"/>
      <c r="N223" s="149"/>
      <c r="O223" s="149"/>
    </row>
    <row r="224" spans="1:15" s="146" customFormat="1" ht="33.950000000000003" customHeight="1" thickBot="1">
      <c r="A224" s="1020" t="s">
        <v>592</v>
      </c>
      <c r="B224" s="1020"/>
      <c r="C224" s="1011" t="e">
        <f>#REF!</f>
        <v>#REF!</v>
      </c>
      <c r="D224" s="1012"/>
      <c r="E224" s="1012"/>
      <c r="F224" s="1012"/>
      <c r="G224" s="1012"/>
      <c r="H224" s="1012"/>
      <c r="I224" s="1012"/>
      <c r="J224" s="1012"/>
      <c r="K224" s="149"/>
      <c r="L224" s="149"/>
      <c r="M224" s="149"/>
      <c r="N224" s="149"/>
      <c r="O224" s="149"/>
    </row>
    <row r="225" spans="1:15" s="146" customFormat="1" ht="33.950000000000003" customHeight="1" thickBot="1">
      <c r="A225" s="1010" t="s">
        <v>593</v>
      </c>
      <c r="B225" s="1010"/>
      <c r="C225" s="1011" t="e">
        <f>#REF!</f>
        <v>#REF!</v>
      </c>
      <c r="D225" s="1012"/>
      <c r="E225" s="1012"/>
      <c r="F225" s="1012"/>
      <c r="G225" s="1012"/>
      <c r="H225" s="1012"/>
      <c r="I225" s="1012"/>
      <c r="J225" s="1012"/>
      <c r="K225" s="149"/>
      <c r="L225" s="149"/>
      <c r="M225" s="149"/>
      <c r="N225" s="149"/>
      <c r="O225" s="149"/>
    </row>
    <row r="226" spans="1:15" s="146" customFormat="1" ht="33.950000000000003" customHeight="1" thickBot="1">
      <c r="A226" s="1010" t="s">
        <v>594</v>
      </c>
      <c r="B226" s="1010"/>
      <c r="C226" s="1011" t="e">
        <f>#REF!</f>
        <v>#REF!</v>
      </c>
      <c r="D226" s="1012"/>
      <c r="E226" s="1012"/>
      <c r="F226" s="1012"/>
      <c r="G226" s="1012"/>
      <c r="H226" s="1012"/>
      <c r="I226" s="1012"/>
      <c r="J226" s="1012"/>
      <c r="K226" s="149"/>
      <c r="L226" s="149"/>
      <c r="M226" s="149"/>
      <c r="N226" s="149"/>
      <c r="O226" s="149"/>
    </row>
    <row r="227" spans="1:15" s="146" customFormat="1" ht="42" customHeight="1" thickBot="1">
      <c r="A227" s="1010" t="s">
        <v>595</v>
      </c>
      <c r="B227" s="1010"/>
      <c r="C227" s="1011" t="e">
        <f>#REF!</f>
        <v>#REF!</v>
      </c>
      <c r="D227" s="1012"/>
      <c r="E227" s="1012"/>
      <c r="F227" s="1012"/>
      <c r="G227" s="1012"/>
      <c r="H227" s="1012"/>
      <c r="I227" s="1012"/>
      <c r="J227" s="1012"/>
      <c r="K227" s="149"/>
      <c r="L227" s="149"/>
      <c r="M227" s="149"/>
      <c r="N227" s="149"/>
      <c r="O227" s="149"/>
    </row>
    <row r="228" spans="1:15" s="146" customFormat="1" ht="33.75" customHeight="1" thickBot="1">
      <c r="A228" s="1010" t="s">
        <v>596</v>
      </c>
      <c r="B228" s="1010"/>
      <c r="C228" s="1011" t="e">
        <f>#REF!</f>
        <v>#REF!</v>
      </c>
      <c r="D228" s="1012"/>
      <c r="E228" s="1012"/>
      <c r="F228" s="1012"/>
      <c r="G228" s="1012"/>
      <c r="H228" s="1012"/>
      <c r="I228" s="1012"/>
      <c r="J228" s="1012"/>
      <c r="K228" s="149"/>
      <c r="L228" s="149"/>
      <c r="M228" s="149"/>
      <c r="N228" s="149"/>
      <c r="O228" s="149"/>
    </row>
    <row r="229" spans="1:15" s="146" customFormat="1" ht="33" customHeight="1" thickBot="1">
      <c r="A229" s="1010" t="s">
        <v>597</v>
      </c>
      <c r="B229" s="1010"/>
      <c r="C229" s="1011" t="e">
        <f>#REF!</f>
        <v>#REF!</v>
      </c>
      <c r="D229" s="1012"/>
      <c r="E229" s="1012"/>
      <c r="F229" s="1012"/>
      <c r="G229" s="1012"/>
      <c r="H229" s="1012"/>
      <c r="I229" s="1012"/>
      <c r="J229" s="1012"/>
      <c r="K229" s="149"/>
      <c r="L229" s="149"/>
      <c r="M229" s="149"/>
      <c r="N229" s="149"/>
      <c r="O229" s="149"/>
    </row>
    <row r="230" spans="1:15" s="146" customFormat="1" ht="33" customHeight="1" thickBot="1">
      <c r="A230" s="1010" t="s">
        <v>598</v>
      </c>
      <c r="B230" s="1010"/>
      <c r="C230" s="1011" t="e">
        <f>#REF!</f>
        <v>#REF!</v>
      </c>
      <c r="D230" s="1012"/>
      <c r="E230" s="1012"/>
      <c r="F230" s="1012"/>
      <c r="G230" s="1012"/>
      <c r="H230" s="1012"/>
      <c r="I230" s="1012"/>
      <c r="J230" s="1012"/>
      <c r="K230" s="149"/>
      <c r="L230" s="149"/>
      <c r="M230" s="149"/>
      <c r="N230" s="149"/>
      <c r="O230" s="149"/>
    </row>
    <row r="231" spans="1:15" s="146" customFormat="1" ht="33" customHeight="1" thickBot="1">
      <c r="A231" s="1010" t="s">
        <v>599</v>
      </c>
      <c r="B231" s="1010"/>
      <c r="C231" s="1011" t="e">
        <f>#REF!</f>
        <v>#REF!</v>
      </c>
      <c r="D231" s="1012"/>
      <c r="E231" s="1012"/>
      <c r="F231" s="1012"/>
      <c r="G231" s="1012"/>
      <c r="H231" s="1012"/>
      <c r="I231" s="1012"/>
      <c r="J231" s="1012"/>
      <c r="K231" s="149"/>
      <c r="L231" s="149"/>
      <c r="M231" s="149"/>
      <c r="N231" s="149"/>
      <c r="O231" s="149"/>
    </row>
    <row r="232" spans="1:15" s="160" customFormat="1" ht="15.75" customHeight="1">
      <c r="A232" s="1013" t="s">
        <v>600</v>
      </c>
      <c r="B232" s="1013"/>
      <c r="C232" s="1014" t="e">
        <f>#REF!</f>
        <v>#REF!</v>
      </c>
      <c r="D232" s="1015"/>
      <c r="E232" s="1015"/>
      <c r="F232" s="1015"/>
      <c r="G232" s="1015"/>
      <c r="H232" s="1015"/>
      <c r="I232" s="1015"/>
      <c r="J232" s="1015"/>
      <c r="K232" s="159"/>
      <c r="L232" s="159"/>
      <c r="M232" s="159"/>
      <c r="N232" s="159"/>
      <c r="O232" s="159"/>
    </row>
    <row r="233" spans="1:15" s="143" customFormat="1" ht="21.75" customHeight="1">
      <c r="A233" s="1036" t="s">
        <v>565</v>
      </c>
      <c r="B233" s="1037"/>
      <c r="C233" s="1037"/>
      <c r="D233" s="1037"/>
      <c r="E233" s="1037"/>
      <c r="F233" s="1037"/>
      <c r="G233" s="1037"/>
      <c r="H233" s="1037"/>
      <c r="I233" s="1037"/>
      <c r="J233" s="1037"/>
    </row>
    <row r="234" spans="1:15" s="143" customFormat="1" ht="4.5" customHeight="1">
      <c r="A234" s="144"/>
      <c r="B234" s="145"/>
    </row>
    <row r="235" spans="1:15" s="146" customFormat="1" ht="17.25" customHeight="1">
      <c r="A235" s="1038" t="e">
        <f>C238</f>
        <v>#REF!</v>
      </c>
      <c r="B235" s="1038"/>
      <c r="C235" s="1038"/>
      <c r="D235" s="1038"/>
      <c r="E235" s="1038"/>
      <c r="F235" s="1038"/>
      <c r="G235" s="1038"/>
      <c r="H235" s="1038"/>
      <c r="I235" s="1038"/>
      <c r="J235" s="1038"/>
    </row>
    <row r="236" spans="1:15" s="146" customFormat="1" ht="30" customHeight="1" thickBot="1">
      <c r="A236" s="1039" t="e">
        <f>C239</f>
        <v>#REF!</v>
      </c>
      <c r="B236" s="1039"/>
      <c r="C236" s="1039"/>
      <c r="D236" s="1039"/>
      <c r="E236" s="1039"/>
      <c r="F236" s="1039"/>
      <c r="G236" s="1039"/>
      <c r="H236" s="1039"/>
      <c r="I236" s="1039"/>
      <c r="J236" s="1039"/>
    </row>
    <row r="237" spans="1:15" s="146" customFormat="1" ht="4.5" customHeight="1" thickTop="1">
      <c r="A237" s="147"/>
      <c r="B237" s="147"/>
      <c r="C237" s="147"/>
      <c r="D237" s="147"/>
      <c r="E237" s="147"/>
      <c r="F237" s="147"/>
      <c r="G237" s="147"/>
      <c r="H237" s="147"/>
      <c r="I237" s="147"/>
      <c r="J237" s="147"/>
      <c r="L237" s="148"/>
    </row>
    <row r="238" spans="1:15" s="146" customFormat="1" ht="15.95" customHeight="1" thickBot="1">
      <c r="A238" s="1040" t="s">
        <v>566</v>
      </c>
      <c r="B238" s="1041"/>
      <c r="C238" s="1042" t="e">
        <f>#REF!</f>
        <v>#REF!</v>
      </c>
      <c r="D238" s="1042"/>
      <c r="E238" s="1042"/>
      <c r="F238" s="1042"/>
      <c r="G238" s="1042"/>
      <c r="H238" s="1042"/>
      <c r="I238" s="1042"/>
      <c r="J238" s="1043"/>
      <c r="K238" s="149"/>
      <c r="L238" s="149"/>
      <c r="M238" s="149"/>
      <c r="N238" s="149"/>
      <c r="O238" s="149"/>
    </row>
    <row r="239" spans="1:15" s="146" customFormat="1" ht="15.95" customHeight="1" thickBot="1">
      <c r="A239" s="1017" t="s">
        <v>567</v>
      </c>
      <c r="B239" s="1021"/>
      <c r="C239" s="1030" t="e">
        <f>#REF!</f>
        <v>#REF!</v>
      </c>
      <c r="D239" s="1030"/>
      <c r="E239" s="1030"/>
      <c r="F239" s="1030"/>
      <c r="G239" s="1030"/>
      <c r="H239" s="1030"/>
      <c r="I239" s="1030"/>
      <c r="J239" s="1031"/>
      <c r="K239" s="149"/>
      <c r="L239" s="149"/>
      <c r="M239" s="149"/>
      <c r="N239" s="149"/>
      <c r="O239" s="149"/>
    </row>
    <row r="240" spans="1:15" s="146" customFormat="1" ht="15.95" customHeight="1" thickBot="1">
      <c r="A240" s="1017" t="s">
        <v>568</v>
      </c>
      <c r="B240" s="1021"/>
      <c r="C240" s="1032" t="e">
        <f>#REF!</f>
        <v>#REF!</v>
      </c>
      <c r="D240" s="1032"/>
      <c r="E240" s="1032"/>
      <c r="F240" s="1021" t="s">
        <v>569</v>
      </c>
      <c r="G240" s="1021"/>
      <c r="H240" s="150"/>
      <c r="I240" s="151" t="s">
        <v>570</v>
      </c>
      <c r="J240" s="152"/>
      <c r="K240" s="149"/>
      <c r="L240" s="149"/>
      <c r="M240" s="149"/>
      <c r="N240" s="149"/>
      <c r="O240" s="149"/>
    </row>
    <row r="241" spans="1:15" s="146" customFormat="1" ht="15.95" customHeight="1" thickBot="1">
      <c r="A241" s="1017" t="s">
        <v>571</v>
      </c>
      <c r="B241" s="1021"/>
      <c r="C241" s="1033" t="e">
        <f>#REF!</f>
        <v>#REF!</v>
      </c>
      <c r="D241" s="1033"/>
      <c r="E241" s="1033"/>
      <c r="F241" s="1021" t="s">
        <v>572</v>
      </c>
      <c r="G241" s="1021"/>
      <c r="H241" s="153" t="e">
        <f>#REF!</f>
        <v>#REF!</v>
      </c>
      <c r="I241" s="154" t="s">
        <v>573</v>
      </c>
      <c r="J241" s="154"/>
      <c r="K241" s="149"/>
      <c r="L241" s="149"/>
      <c r="M241" s="149"/>
      <c r="N241" s="149"/>
      <c r="O241" s="149"/>
    </row>
    <row r="242" spans="1:15" s="146" customFormat="1" ht="15.95" customHeight="1" thickBot="1">
      <c r="A242" s="1017" t="s">
        <v>574</v>
      </c>
      <c r="B242" s="1021"/>
      <c r="C242" s="153" t="e">
        <f>#REF!</f>
        <v>#REF!</v>
      </c>
      <c r="D242" s="1034" t="s">
        <v>575</v>
      </c>
      <c r="E242" s="1035"/>
      <c r="F242" s="1021" t="s">
        <v>576</v>
      </c>
      <c r="G242" s="1021"/>
      <c r="H242" s="153" t="e">
        <f>#REF!</f>
        <v>#REF!</v>
      </c>
      <c r="I242" s="154" t="s">
        <v>577</v>
      </c>
      <c r="J242" s="154"/>
      <c r="K242" s="149"/>
      <c r="M242" s="149"/>
      <c r="N242" s="149"/>
      <c r="O242" s="149"/>
    </row>
    <row r="243" spans="1:15" s="146" customFormat="1" ht="15.95" customHeight="1" thickBot="1">
      <c r="A243" s="1017" t="s">
        <v>578</v>
      </c>
      <c r="B243" s="1021"/>
      <c r="C243" s="1022"/>
      <c r="D243" s="1022"/>
      <c r="E243" s="1022"/>
      <c r="F243" s="1022"/>
      <c r="G243" s="1022"/>
      <c r="H243" s="1022"/>
      <c r="I243" s="1022"/>
      <c r="J243" s="1023"/>
      <c r="K243" s="149"/>
      <c r="M243" s="149"/>
      <c r="N243" s="149"/>
      <c r="O243" s="149"/>
    </row>
    <row r="244" spans="1:15" s="160" customFormat="1" ht="15.95" customHeight="1" thickBot="1">
      <c r="A244" s="1017" t="s">
        <v>579</v>
      </c>
      <c r="B244" s="1021"/>
      <c r="C244" s="155" t="s">
        <v>580</v>
      </c>
      <c r="D244" s="156" t="e">
        <f>#REF!</f>
        <v>#REF!</v>
      </c>
      <c r="E244" s="157" t="s">
        <v>581</v>
      </c>
      <c r="F244" s="156" t="e">
        <f>#REF!</f>
        <v>#REF!</v>
      </c>
      <c r="G244" s="157" t="s">
        <v>582</v>
      </c>
      <c r="H244" s="156" t="e">
        <f>D244+F244</f>
        <v>#REF!</v>
      </c>
      <c r="I244" s="158"/>
      <c r="J244" s="158"/>
      <c r="K244" s="159"/>
      <c r="M244" s="159"/>
      <c r="N244" s="159"/>
      <c r="O244" s="159"/>
    </row>
    <row r="245" spans="1:15" s="146" customFormat="1" ht="15.95" customHeight="1" thickBot="1">
      <c r="A245" s="1024" t="s">
        <v>583</v>
      </c>
      <c r="B245" s="1025"/>
      <c r="C245" s="1026" t="s">
        <v>584</v>
      </c>
      <c r="D245" s="1026"/>
      <c r="E245" s="1026"/>
      <c r="F245" s="1021" t="s">
        <v>585</v>
      </c>
      <c r="G245" s="1021"/>
      <c r="H245" s="161"/>
      <c r="I245" s="162" t="s">
        <v>570</v>
      </c>
      <c r="J245" s="163"/>
      <c r="K245" s="149"/>
      <c r="L245" s="149"/>
      <c r="M245" s="149"/>
      <c r="N245" s="149"/>
      <c r="O245" s="149"/>
    </row>
    <row r="246" spans="1:15" s="146" customFormat="1" ht="4.5" customHeight="1" thickBot="1">
      <c r="A246" s="164"/>
      <c r="B246" s="164"/>
      <c r="C246" s="164"/>
      <c r="D246" s="164"/>
      <c r="E246" s="164"/>
      <c r="F246" s="164"/>
      <c r="G246" s="164"/>
      <c r="H246" s="164"/>
      <c r="I246" s="164"/>
      <c r="J246" s="164"/>
      <c r="L246" s="148"/>
    </row>
    <row r="247" spans="1:15" s="146" customFormat="1" ht="4.5" customHeight="1" thickTop="1" thickBot="1">
      <c r="A247" s="147"/>
      <c r="B247" s="147"/>
      <c r="C247" s="147"/>
      <c r="D247" s="147"/>
      <c r="E247" s="147"/>
      <c r="F247" s="147"/>
      <c r="G247" s="147"/>
      <c r="H247" s="147"/>
      <c r="I247" s="147"/>
      <c r="J247" s="147"/>
      <c r="L247" s="148"/>
    </row>
    <row r="248" spans="1:15" s="146" customFormat="1" ht="20.100000000000001" customHeight="1" thickTop="1" thickBot="1">
      <c r="A248" s="1027" t="s">
        <v>586</v>
      </c>
      <c r="B248" s="1027"/>
      <c r="C248" s="1028" t="e">
        <f>#REF!</f>
        <v>#REF!</v>
      </c>
      <c r="D248" s="1029"/>
      <c r="E248" s="1029"/>
      <c r="F248" s="1029"/>
      <c r="G248" s="1029"/>
      <c r="H248" s="1029"/>
      <c r="I248" s="1029"/>
      <c r="J248" s="1029"/>
      <c r="K248" s="149"/>
      <c r="L248" s="149"/>
      <c r="M248" s="149"/>
      <c r="N248" s="149"/>
      <c r="O248" s="149"/>
    </row>
    <row r="249" spans="1:15" s="146" customFormat="1" ht="42" customHeight="1" thickBot="1">
      <c r="A249" s="1016" t="s">
        <v>587</v>
      </c>
      <c r="B249" s="1016"/>
      <c r="C249" s="1011" t="e">
        <f>#REF!</f>
        <v>#REF!</v>
      </c>
      <c r="D249" s="1012"/>
      <c r="E249" s="1012"/>
      <c r="F249" s="1012"/>
      <c r="G249" s="1012"/>
      <c r="H249" s="1012"/>
      <c r="I249" s="1012"/>
      <c r="J249" s="1012"/>
      <c r="K249" s="149"/>
      <c r="L249" s="149"/>
      <c r="M249" s="149"/>
      <c r="N249" s="149"/>
      <c r="O249" s="149"/>
    </row>
    <row r="250" spans="1:15" s="146" customFormat="1" ht="26.1" customHeight="1" thickBot="1">
      <c r="A250" s="1016" t="s">
        <v>588</v>
      </c>
      <c r="B250" s="1017"/>
      <c r="C250" s="1018" t="s">
        <v>589</v>
      </c>
      <c r="D250" s="1019"/>
      <c r="E250" s="1019"/>
      <c r="F250" s="1019"/>
      <c r="G250" s="1019"/>
      <c r="H250" s="1019"/>
      <c r="I250" s="1019"/>
      <c r="J250" s="1019"/>
      <c r="K250" s="149"/>
      <c r="L250" s="149"/>
      <c r="M250" s="149"/>
      <c r="N250" s="149"/>
      <c r="O250" s="149"/>
    </row>
    <row r="251" spans="1:15" s="146" customFormat="1" ht="78" customHeight="1" thickBot="1">
      <c r="A251" s="1010" t="s">
        <v>590</v>
      </c>
      <c r="B251" s="1010"/>
      <c r="C251" s="1011" t="e">
        <f>#REF!</f>
        <v>#REF!</v>
      </c>
      <c r="D251" s="1012"/>
      <c r="E251" s="1012"/>
      <c r="F251" s="1012"/>
      <c r="G251" s="1012"/>
      <c r="H251" s="1012"/>
      <c r="I251" s="1012"/>
      <c r="J251" s="1012"/>
      <c r="K251" s="149"/>
      <c r="L251" s="149"/>
      <c r="M251" s="149"/>
      <c r="N251" s="149"/>
      <c r="O251" s="149"/>
    </row>
    <row r="252" spans="1:15" s="146" customFormat="1" ht="78" customHeight="1" thickBot="1">
      <c r="A252" s="1010" t="s">
        <v>591</v>
      </c>
      <c r="B252" s="1010"/>
      <c r="C252" s="1011" t="e">
        <f>#REF!</f>
        <v>#REF!</v>
      </c>
      <c r="D252" s="1012"/>
      <c r="E252" s="1012"/>
      <c r="F252" s="1012"/>
      <c r="G252" s="1012"/>
      <c r="H252" s="1012"/>
      <c r="I252" s="1012"/>
      <c r="J252" s="1012"/>
      <c r="K252" s="149"/>
      <c r="L252" s="149"/>
      <c r="M252" s="149"/>
      <c r="N252" s="149"/>
      <c r="O252" s="149"/>
    </row>
    <row r="253" spans="1:15" s="146" customFormat="1" ht="33.950000000000003" customHeight="1" thickBot="1">
      <c r="A253" s="1020" t="s">
        <v>592</v>
      </c>
      <c r="B253" s="1020"/>
      <c r="C253" s="1011" t="e">
        <f>#REF!</f>
        <v>#REF!</v>
      </c>
      <c r="D253" s="1012"/>
      <c r="E253" s="1012"/>
      <c r="F253" s="1012"/>
      <c r="G253" s="1012"/>
      <c r="H253" s="1012"/>
      <c r="I253" s="1012"/>
      <c r="J253" s="1012"/>
      <c r="K253" s="149"/>
      <c r="L253" s="149"/>
      <c r="M253" s="149"/>
      <c r="N253" s="149"/>
      <c r="O253" s="149"/>
    </row>
    <row r="254" spans="1:15" s="146" customFormat="1" ht="33.950000000000003" customHeight="1" thickBot="1">
      <c r="A254" s="1010" t="s">
        <v>593</v>
      </c>
      <c r="B254" s="1010"/>
      <c r="C254" s="1011" t="e">
        <f>#REF!</f>
        <v>#REF!</v>
      </c>
      <c r="D254" s="1012"/>
      <c r="E254" s="1012"/>
      <c r="F254" s="1012"/>
      <c r="G254" s="1012"/>
      <c r="H254" s="1012"/>
      <c r="I254" s="1012"/>
      <c r="J254" s="1012"/>
      <c r="K254" s="149"/>
      <c r="L254" s="149"/>
      <c r="M254" s="149"/>
      <c r="N254" s="149"/>
      <c r="O254" s="149"/>
    </row>
    <row r="255" spans="1:15" s="146" customFormat="1" ht="33.950000000000003" customHeight="1" thickBot="1">
      <c r="A255" s="1010" t="s">
        <v>594</v>
      </c>
      <c r="B255" s="1010"/>
      <c r="C255" s="1011" t="e">
        <f>#REF!</f>
        <v>#REF!</v>
      </c>
      <c r="D255" s="1012"/>
      <c r="E255" s="1012"/>
      <c r="F255" s="1012"/>
      <c r="G255" s="1012"/>
      <c r="H255" s="1012"/>
      <c r="I255" s="1012"/>
      <c r="J255" s="1012"/>
      <c r="K255" s="149"/>
      <c r="L255" s="149"/>
      <c r="M255" s="149"/>
      <c r="N255" s="149"/>
      <c r="O255" s="149"/>
    </row>
    <row r="256" spans="1:15" s="146" customFormat="1" ht="42" customHeight="1" thickBot="1">
      <c r="A256" s="1010" t="s">
        <v>595</v>
      </c>
      <c r="B256" s="1010"/>
      <c r="C256" s="1011" t="e">
        <f>#REF!</f>
        <v>#REF!</v>
      </c>
      <c r="D256" s="1012"/>
      <c r="E256" s="1012"/>
      <c r="F256" s="1012"/>
      <c r="G256" s="1012"/>
      <c r="H256" s="1012"/>
      <c r="I256" s="1012"/>
      <c r="J256" s="1012"/>
      <c r="K256" s="149"/>
      <c r="L256" s="149"/>
      <c r="M256" s="149"/>
      <c r="N256" s="149"/>
      <c r="O256" s="149"/>
    </row>
    <row r="257" spans="1:15" s="146" customFormat="1" ht="33.75" customHeight="1" thickBot="1">
      <c r="A257" s="1010" t="s">
        <v>596</v>
      </c>
      <c r="B257" s="1010"/>
      <c r="C257" s="1011" t="e">
        <f>#REF!</f>
        <v>#REF!</v>
      </c>
      <c r="D257" s="1012"/>
      <c r="E257" s="1012"/>
      <c r="F257" s="1012"/>
      <c r="G257" s="1012"/>
      <c r="H257" s="1012"/>
      <c r="I257" s="1012"/>
      <c r="J257" s="1012"/>
      <c r="K257" s="149"/>
      <c r="L257" s="149"/>
      <c r="M257" s="149"/>
      <c r="N257" s="149"/>
      <c r="O257" s="149"/>
    </row>
    <row r="258" spans="1:15" s="146" customFormat="1" ht="33" customHeight="1" thickBot="1">
      <c r="A258" s="1010" t="s">
        <v>597</v>
      </c>
      <c r="B258" s="1010"/>
      <c r="C258" s="1011" t="e">
        <f>#REF!</f>
        <v>#REF!</v>
      </c>
      <c r="D258" s="1012"/>
      <c r="E258" s="1012"/>
      <c r="F258" s="1012"/>
      <c r="G258" s="1012"/>
      <c r="H258" s="1012"/>
      <c r="I258" s="1012"/>
      <c r="J258" s="1012"/>
      <c r="K258" s="149"/>
      <c r="L258" s="149"/>
      <c r="M258" s="149"/>
      <c r="N258" s="149"/>
      <c r="O258" s="149"/>
    </row>
    <row r="259" spans="1:15" s="146" customFormat="1" ht="33" customHeight="1" thickBot="1">
      <c r="A259" s="1010" t="s">
        <v>598</v>
      </c>
      <c r="B259" s="1010"/>
      <c r="C259" s="1011" t="e">
        <f>#REF!</f>
        <v>#REF!</v>
      </c>
      <c r="D259" s="1012"/>
      <c r="E259" s="1012"/>
      <c r="F259" s="1012"/>
      <c r="G259" s="1012"/>
      <c r="H259" s="1012"/>
      <c r="I259" s="1012"/>
      <c r="J259" s="1012"/>
      <c r="K259" s="149"/>
      <c r="L259" s="149"/>
      <c r="M259" s="149"/>
      <c r="N259" s="149"/>
      <c r="O259" s="149"/>
    </row>
    <row r="260" spans="1:15" s="146" customFormat="1" ht="33" customHeight="1" thickBot="1">
      <c r="A260" s="1010" t="s">
        <v>599</v>
      </c>
      <c r="B260" s="1010"/>
      <c r="C260" s="1011" t="e">
        <f>#REF!</f>
        <v>#REF!</v>
      </c>
      <c r="D260" s="1012"/>
      <c r="E260" s="1012"/>
      <c r="F260" s="1012"/>
      <c r="G260" s="1012"/>
      <c r="H260" s="1012"/>
      <c r="I260" s="1012"/>
      <c r="J260" s="1012"/>
      <c r="K260" s="149"/>
      <c r="L260" s="149"/>
      <c r="M260" s="149"/>
      <c r="N260" s="149"/>
      <c r="O260" s="149"/>
    </row>
    <row r="261" spans="1:15" s="160" customFormat="1" ht="15.75" customHeight="1">
      <c r="A261" s="1013" t="s">
        <v>600</v>
      </c>
      <c r="B261" s="1013"/>
      <c r="C261" s="1014" t="e">
        <f>#REF!</f>
        <v>#REF!</v>
      </c>
      <c r="D261" s="1015"/>
      <c r="E261" s="1015"/>
      <c r="F261" s="1015"/>
      <c r="G261" s="1015"/>
      <c r="H261" s="1015"/>
      <c r="I261" s="1015"/>
      <c r="J261" s="1015"/>
      <c r="K261" s="159"/>
      <c r="L261" s="159"/>
      <c r="M261" s="159"/>
      <c r="N261" s="159"/>
      <c r="O261" s="159"/>
    </row>
    <row r="262" spans="1:15" s="143" customFormat="1" ht="21.75" customHeight="1">
      <c r="A262" s="1036" t="s">
        <v>565</v>
      </c>
      <c r="B262" s="1037"/>
      <c r="C262" s="1037"/>
      <c r="D262" s="1037"/>
      <c r="E262" s="1037"/>
      <c r="F262" s="1037"/>
      <c r="G262" s="1037"/>
      <c r="H262" s="1037"/>
      <c r="I262" s="1037"/>
      <c r="J262" s="1037"/>
    </row>
    <row r="263" spans="1:15" s="143" customFormat="1" ht="4.5" customHeight="1">
      <c r="A263" s="144"/>
      <c r="B263" s="145"/>
    </row>
    <row r="264" spans="1:15" s="146" customFormat="1" ht="17.25" customHeight="1">
      <c r="A264" s="1038" t="e">
        <f>C267</f>
        <v>#REF!</v>
      </c>
      <c r="B264" s="1038"/>
      <c r="C264" s="1038"/>
      <c r="D264" s="1038"/>
      <c r="E264" s="1038"/>
      <c r="F264" s="1038"/>
      <c r="G264" s="1038"/>
      <c r="H264" s="1038"/>
      <c r="I264" s="1038"/>
      <c r="J264" s="1038"/>
    </row>
    <row r="265" spans="1:15" s="146" customFormat="1" ht="30" customHeight="1" thickBot="1">
      <c r="A265" s="1039" t="e">
        <f>C268</f>
        <v>#REF!</v>
      </c>
      <c r="B265" s="1039"/>
      <c r="C265" s="1039"/>
      <c r="D265" s="1039"/>
      <c r="E265" s="1039"/>
      <c r="F265" s="1039"/>
      <c r="G265" s="1039"/>
      <c r="H265" s="1039"/>
      <c r="I265" s="1039"/>
      <c r="J265" s="1039"/>
    </row>
    <row r="266" spans="1:15" s="146" customFormat="1" ht="4.5" customHeight="1" thickTop="1">
      <c r="A266" s="147"/>
      <c r="B266" s="147"/>
      <c r="C266" s="147"/>
      <c r="D266" s="147"/>
      <c r="E266" s="147"/>
      <c r="F266" s="147"/>
      <c r="G266" s="147"/>
      <c r="H266" s="147"/>
      <c r="I266" s="147"/>
      <c r="J266" s="147"/>
      <c r="L266" s="148"/>
    </row>
    <row r="267" spans="1:15" s="146" customFormat="1" ht="15.95" customHeight="1" thickBot="1">
      <c r="A267" s="1040" t="s">
        <v>566</v>
      </c>
      <c r="B267" s="1041"/>
      <c r="C267" s="1042" t="e">
        <f>#REF!</f>
        <v>#REF!</v>
      </c>
      <c r="D267" s="1042"/>
      <c r="E267" s="1042"/>
      <c r="F267" s="1042"/>
      <c r="G267" s="1042"/>
      <c r="H267" s="1042"/>
      <c r="I267" s="1042"/>
      <c r="J267" s="1043"/>
      <c r="K267" s="149"/>
      <c r="L267" s="149"/>
      <c r="M267" s="149"/>
      <c r="N267" s="149"/>
      <c r="O267" s="149"/>
    </row>
    <row r="268" spans="1:15" s="146" customFormat="1" ht="15.95" customHeight="1" thickBot="1">
      <c r="A268" s="1017" t="s">
        <v>567</v>
      </c>
      <c r="B268" s="1021"/>
      <c r="C268" s="1030" t="e">
        <f>#REF!</f>
        <v>#REF!</v>
      </c>
      <c r="D268" s="1030"/>
      <c r="E268" s="1030"/>
      <c r="F268" s="1030"/>
      <c r="G268" s="1030"/>
      <c r="H268" s="1030"/>
      <c r="I268" s="1030"/>
      <c r="J268" s="1031"/>
      <c r="K268" s="149"/>
      <c r="L268" s="149"/>
      <c r="M268" s="149"/>
      <c r="N268" s="149"/>
      <c r="O268" s="149"/>
    </row>
    <row r="269" spans="1:15" s="146" customFormat="1" ht="15.95" customHeight="1" thickBot="1">
      <c r="A269" s="1017" t="s">
        <v>568</v>
      </c>
      <c r="B269" s="1021"/>
      <c r="C269" s="1032" t="e">
        <f>#REF!</f>
        <v>#REF!</v>
      </c>
      <c r="D269" s="1032"/>
      <c r="E269" s="1032"/>
      <c r="F269" s="1021" t="s">
        <v>569</v>
      </c>
      <c r="G269" s="1021"/>
      <c r="H269" s="150"/>
      <c r="I269" s="151" t="s">
        <v>570</v>
      </c>
      <c r="J269" s="152"/>
      <c r="K269" s="149"/>
      <c r="L269" s="149"/>
      <c r="M269" s="149"/>
      <c r="N269" s="149"/>
      <c r="O269" s="149"/>
    </row>
    <row r="270" spans="1:15" s="146" customFormat="1" ht="15.95" customHeight="1" thickBot="1">
      <c r="A270" s="1017" t="s">
        <v>571</v>
      </c>
      <c r="B270" s="1021"/>
      <c r="C270" s="1033" t="e">
        <f>#REF!</f>
        <v>#REF!</v>
      </c>
      <c r="D270" s="1033"/>
      <c r="E270" s="1033"/>
      <c r="F270" s="1021" t="s">
        <v>572</v>
      </c>
      <c r="G270" s="1021"/>
      <c r="H270" s="153" t="e">
        <f>#REF!</f>
        <v>#REF!</v>
      </c>
      <c r="I270" s="154" t="s">
        <v>573</v>
      </c>
      <c r="J270" s="154"/>
      <c r="K270" s="149"/>
      <c r="L270" s="149"/>
      <c r="M270" s="149"/>
      <c r="N270" s="149"/>
      <c r="O270" s="149"/>
    </row>
    <row r="271" spans="1:15" s="146" customFormat="1" ht="15.95" customHeight="1" thickBot="1">
      <c r="A271" s="1017" t="s">
        <v>574</v>
      </c>
      <c r="B271" s="1021"/>
      <c r="C271" s="153" t="e">
        <f>#REF!</f>
        <v>#REF!</v>
      </c>
      <c r="D271" s="1034" t="s">
        <v>575</v>
      </c>
      <c r="E271" s="1035"/>
      <c r="F271" s="1021" t="s">
        <v>576</v>
      </c>
      <c r="G271" s="1021"/>
      <c r="H271" s="153" t="e">
        <f>#REF!</f>
        <v>#REF!</v>
      </c>
      <c r="I271" s="154" t="s">
        <v>577</v>
      </c>
      <c r="J271" s="154"/>
      <c r="K271" s="149"/>
      <c r="M271" s="149"/>
      <c r="N271" s="149"/>
      <c r="O271" s="149"/>
    </row>
    <row r="272" spans="1:15" s="146" customFormat="1" ht="15.95" customHeight="1" thickBot="1">
      <c r="A272" s="1017" t="s">
        <v>578</v>
      </c>
      <c r="B272" s="1021"/>
      <c r="C272" s="1022"/>
      <c r="D272" s="1022"/>
      <c r="E272" s="1022"/>
      <c r="F272" s="1022"/>
      <c r="G272" s="1022"/>
      <c r="H272" s="1022"/>
      <c r="I272" s="1022"/>
      <c r="J272" s="1023"/>
      <c r="K272" s="149"/>
      <c r="M272" s="149"/>
      <c r="N272" s="149"/>
      <c r="O272" s="149"/>
    </row>
    <row r="273" spans="1:15" s="160" customFormat="1" ht="15.95" customHeight="1" thickBot="1">
      <c r="A273" s="1017" t="s">
        <v>579</v>
      </c>
      <c r="B273" s="1021"/>
      <c r="C273" s="155" t="s">
        <v>580</v>
      </c>
      <c r="D273" s="156" t="e">
        <f>#REF!</f>
        <v>#REF!</v>
      </c>
      <c r="E273" s="157" t="s">
        <v>581</v>
      </c>
      <c r="F273" s="156" t="e">
        <f>#REF!</f>
        <v>#REF!</v>
      </c>
      <c r="G273" s="157" t="s">
        <v>582</v>
      </c>
      <c r="H273" s="156" t="e">
        <f>D273+F273</f>
        <v>#REF!</v>
      </c>
      <c r="I273" s="158"/>
      <c r="J273" s="158"/>
      <c r="K273" s="159"/>
      <c r="M273" s="159"/>
      <c r="N273" s="159"/>
      <c r="O273" s="159"/>
    </row>
    <row r="274" spans="1:15" s="146" customFormat="1" ht="15.95" customHeight="1" thickBot="1">
      <c r="A274" s="1024" t="s">
        <v>583</v>
      </c>
      <c r="B274" s="1025"/>
      <c r="C274" s="1026" t="s">
        <v>584</v>
      </c>
      <c r="D274" s="1026"/>
      <c r="E274" s="1026"/>
      <c r="F274" s="1021" t="s">
        <v>585</v>
      </c>
      <c r="G274" s="1021"/>
      <c r="H274" s="161"/>
      <c r="I274" s="162" t="s">
        <v>570</v>
      </c>
      <c r="J274" s="163"/>
      <c r="K274" s="149"/>
      <c r="L274" s="149"/>
      <c r="M274" s="149"/>
      <c r="N274" s="149"/>
      <c r="O274" s="149"/>
    </row>
    <row r="275" spans="1:15" s="146" customFormat="1" ht="4.5" customHeight="1" thickBot="1">
      <c r="A275" s="164"/>
      <c r="B275" s="164"/>
      <c r="C275" s="164"/>
      <c r="D275" s="164"/>
      <c r="E275" s="164"/>
      <c r="F275" s="164"/>
      <c r="G275" s="164"/>
      <c r="H275" s="164"/>
      <c r="I275" s="164"/>
      <c r="J275" s="164"/>
      <c r="L275" s="148"/>
    </row>
    <row r="276" spans="1:15" s="146" customFormat="1" ht="4.5" customHeight="1" thickTop="1" thickBot="1">
      <c r="A276" s="147"/>
      <c r="B276" s="147"/>
      <c r="C276" s="147"/>
      <c r="D276" s="147"/>
      <c r="E276" s="147"/>
      <c r="F276" s="147"/>
      <c r="G276" s="147"/>
      <c r="H276" s="147"/>
      <c r="I276" s="147"/>
      <c r="J276" s="147"/>
      <c r="L276" s="148"/>
    </row>
    <row r="277" spans="1:15" s="146" customFormat="1" ht="20.100000000000001" customHeight="1" thickTop="1" thickBot="1">
      <c r="A277" s="1027" t="s">
        <v>586</v>
      </c>
      <c r="B277" s="1027"/>
      <c r="C277" s="1028" t="e">
        <f>#REF!</f>
        <v>#REF!</v>
      </c>
      <c r="D277" s="1029"/>
      <c r="E277" s="1029"/>
      <c r="F277" s="1029"/>
      <c r="G277" s="1029"/>
      <c r="H277" s="1029"/>
      <c r="I277" s="1029"/>
      <c r="J277" s="1029"/>
      <c r="K277" s="149"/>
      <c r="L277" s="149"/>
      <c r="M277" s="149"/>
      <c r="N277" s="149"/>
      <c r="O277" s="149"/>
    </row>
    <row r="278" spans="1:15" s="146" customFormat="1" ht="42" customHeight="1" thickBot="1">
      <c r="A278" s="1016" t="s">
        <v>587</v>
      </c>
      <c r="B278" s="1016"/>
      <c r="C278" s="1011" t="e">
        <f>#REF!</f>
        <v>#REF!</v>
      </c>
      <c r="D278" s="1012"/>
      <c r="E278" s="1012"/>
      <c r="F278" s="1012"/>
      <c r="G278" s="1012"/>
      <c r="H278" s="1012"/>
      <c r="I278" s="1012"/>
      <c r="J278" s="1012"/>
      <c r="K278" s="149"/>
      <c r="L278" s="149"/>
      <c r="M278" s="149"/>
      <c r="N278" s="149"/>
      <c r="O278" s="149"/>
    </row>
    <row r="279" spans="1:15" s="146" customFormat="1" ht="26.1" customHeight="1" thickBot="1">
      <c r="A279" s="1016" t="s">
        <v>588</v>
      </c>
      <c r="B279" s="1017"/>
      <c r="C279" s="1018" t="s">
        <v>589</v>
      </c>
      <c r="D279" s="1019"/>
      <c r="E279" s="1019"/>
      <c r="F279" s="1019"/>
      <c r="G279" s="1019"/>
      <c r="H279" s="1019"/>
      <c r="I279" s="1019"/>
      <c r="J279" s="1019"/>
      <c r="K279" s="149"/>
      <c r="L279" s="149"/>
      <c r="M279" s="149"/>
      <c r="N279" s="149"/>
      <c r="O279" s="149"/>
    </row>
    <row r="280" spans="1:15" s="146" customFormat="1" ht="78" customHeight="1" thickBot="1">
      <c r="A280" s="1010" t="s">
        <v>590</v>
      </c>
      <c r="B280" s="1010"/>
      <c r="C280" s="1011" t="e">
        <f>#REF!</f>
        <v>#REF!</v>
      </c>
      <c r="D280" s="1012"/>
      <c r="E280" s="1012"/>
      <c r="F280" s="1012"/>
      <c r="G280" s="1012"/>
      <c r="H280" s="1012"/>
      <c r="I280" s="1012"/>
      <c r="J280" s="1012"/>
      <c r="K280" s="149"/>
      <c r="L280" s="149"/>
      <c r="M280" s="149"/>
      <c r="N280" s="149"/>
      <c r="O280" s="149"/>
    </row>
    <row r="281" spans="1:15" s="146" customFormat="1" ht="78" customHeight="1" thickBot="1">
      <c r="A281" s="1010" t="s">
        <v>591</v>
      </c>
      <c r="B281" s="1010"/>
      <c r="C281" s="1011" t="e">
        <f>#REF!</f>
        <v>#REF!</v>
      </c>
      <c r="D281" s="1012"/>
      <c r="E281" s="1012"/>
      <c r="F281" s="1012"/>
      <c r="G281" s="1012"/>
      <c r="H281" s="1012"/>
      <c r="I281" s="1012"/>
      <c r="J281" s="1012"/>
      <c r="K281" s="149"/>
      <c r="L281" s="149"/>
      <c r="M281" s="149"/>
      <c r="N281" s="149"/>
      <c r="O281" s="149"/>
    </row>
    <row r="282" spans="1:15" s="146" customFormat="1" ht="33.950000000000003" customHeight="1" thickBot="1">
      <c r="A282" s="1020" t="s">
        <v>592</v>
      </c>
      <c r="B282" s="1020"/>
      <c r="C282" s="1011" t="e">
        <f>#REF!</f>
        <v>#REF!</v>
      </c>
      <c r="D282" s="1012"/>
      <c r="E282" s="1012"/>
      <c r="F282" s="1012"/>
      <c r="G282" s="1012"/>
      <c r="H282" s="1012"/>
      <c r="I282" s="1012"/>
      <c r="J282" s="1012"/>
      <c r="K282" s="149"/>
      <c r="L282" s="149"/>
      <c r="M282" s="149"/>
      <c r="N282" s="149"/>
      <c r="O282" s="149"/>
    </row>
    <row r="283" spans="1:15" s="146" customFormat="1" ht="33.950000000000003" customHeight="1" thickBot="1">
      <c r="A283" s="1010" t="s">
        <v>593</v>
      </c>
      <c r="B283" s="1010"/>
      <c r="C283" s="1011" t="e">
        <f>#REF!</f>
        <v>#REF!</v>
      </c>
      <c r="D283" s="1012"/>
      <c r="E283" s="1012"/>
      <c r="F283" s="1012"/>
      <c r="G283" s="1012"/>
      <c r="H283" s="1012"/>
      <c r="I283" s="1012"/>
      <c r="J283" s="1012"/>
      <c r="K283" s="149"/>
      <c r="L283" s="149"/>
      <c r="M283" s="149"/>
      <c r="N283" s="149"/>
      <c r="O283" s="149"/>
    </row>
    <row r="284" spans="1:15" s="146" customFormat="1" ht="33.950000000000003" customHeight="1" thickBot="1">
      <c r="A284" s="1010" t="s">
        <v>594</v>
      </c>
      <c r="B284" s="1010"/>
      <c r="C284" s="1011" t="e">
        <f>#REF!</f>
        <v>#REF!</v>
      </c>
      <c r="D284" s="1012"/>
      <c r="E284" s="1012"/>
      <c r="F284" s="1012"/>
      <c r="G284" s="1012"/>
      <c r="H284" s="1012"/>
      <c r="I284" s="1012"/>
      <c r="J284" s="1012"/>
      <c r="K284" s="149"/>
      <c r="L284" s="149"/>
      <c r="M284" s="149"/>
      <c r="N284" s="149"/>
      <c r="O284" s="149"/>
    </row>
    <row r="285" spans="1:15" s="146" customFormat="1" ht="42" customHeight="1" thickBot="1">
      <c r="A285" s="1010" t="s">
        <v>595</v>
      </c>
      <c r="B285" s="1010"/>
      <c r="C285" s="1011" t="e">
        <f>#REF!</f>
        <v>#REF!</v>
      </c>
      <c r="D285" s="1012"/>
      <c r="E285" s="1012"/>
      <c r="F285" s="1012"/>
      <c r="G285" s="1012"/>
      <c r="H285" s="1012"/>
      <c r="I285" s="1012"/>
      <c r="J285" s="1012"/>
      <c r="K285" s="149"/>
      <c r="L285" s="149"/>
      <c r="M285" s="149"/>
      <c r="N285" s="149"/>
      <c r="O285" s="149"/>
    </row>
    <row r="286" spans="1:15" s="146" customFormat="1" ht="33.75" customHeight="1" thickBot="1">
      <c r="A286" s="1010" t="s">
        <v>596</v>
      </c>
      <c r="B286" s="1010"/>
      <c r="C286" s="1011" t="e">
        <f>#REF!</f>
        <v>#REF!</v>
      </c>
      <c r="D286" s="1012"/>
      <c r="E286" s="1012"/>
      <c r="F286" s="1012"/>
      <c r="G286" s="1012"/>
      <c r="H286" s="1012"/>
      <c r="I286" s="1012"/>
      <c r="J286" s="1012"/>
      <c r="K286" s="149"/>
      <c r="L286" s="149"/>
      <c r="M286" s="149"/>
      <c r="N286" s="149"/>
      <c r="O286" s="149"/>
    </row>
    <row r="287" spans="1:15" s="146" customFormat="1" ht="33" customHeight="1" thickBot="1">
      <c r="A287" s="1010" t="s">
        <v>597</v>
      </c>
      <c r="B287" s="1010"/>
      <c r="C287" s="1011" t="e">
        <f>#REF!</f>
        <v>#REF!</v>
      </c>
      <c r="D287" s="1012"/>
      <c r="E287" s="1012"/>
      <c r="F287" s="1012"/>
      <c r="G287" s="1012"/>
      <c r="H287" s="1012"/>
      <c r="I287" s="1012"/>
      <c r="J287" s="1012"/>
      <c r="K287" s="149"/>
      <c r="L287" s="149"/>
      <c r="M287" s="149"/>
      <c r="N287" s="149"/>
      <c r="O287" s="149"/>
    </row>
    <row r="288" spans="1:15" s="146" customFormat="1" ht="33" customHeight="1" thickBot="1">
      <c r="A288" s="1010" t="s">
        <v>598</v>
      </c>
      <c r="B288" s="1010"/>
      <c r="C288" s="1011" t="e">
        <f>#REF!</f>
        <v>#REF!</v>
      </c>
      <c r="D288" s="1012"/>
      <c r="E288" s="1012"/>
      <c r="F288" s="1012"/>
      <c r="G288" s="1012"/>
      <c r="H288" s="1012"/>
      <c r="I288" s="1012"/>
      <c r="J288" s="1012"/>
      <c r="K288" s="149"/>
      <c r="L288" s="149"/>
      <c r="M288" s="149"/>
      <c r="N288" s="149"/>
      <c r="O288" s="149"/>
    </row>
    <row r="289" spans="1:15" s="146" customFormat="1" ht="33" customHeight="1" thickBot="1">
      <c r="A289" s="1010" t="s">
        <v>599</v>
      </c>
      <c r="B289" s="1010"/>
      <c r="C289" s="1011" t="e">
        <f>#REF!</f>
        <v>#REF!</v>
      </c>
      <c r="D289" s="1012"/>
      <c r="E289" s="1012"/>
      <c r="F289" s="1012"/>
      <c r="G289" s="1012"/>
      <c r="H289" s="1012"/>
      <c r="I289" s="1012"/>
      <c r="J289" s="1012"/>
      <c r="K289" s="149"/>
      <c r="L289" s="149"/>
      <c r="M289" s="149"/>
      <c r="N289" s="149"/>
      <c r="O289" s="149"/>
    </row>
    <row r="290" spans="1:15" s="160" customFormat="1" ht="15.75" customHeight="1">
      <c r="A290" s="1013" t="s">
        <v>600</v>
      </c>
      <c r="B290" s="1013"/>
      <c r="C290" s="1014" t="e">
        <f>#REF!</f>
        <v>#REF!</v>
      </c>
      <c r="D290" s="1015"/>
      <c r="E290" s="1015"/>
      <c r="F290" s="1015"/>
      <c r="G290" s="1015"/>
      <c r="H290" s="1015"/>
      <c r="I290" s="1015"/>
      <c r="J290" s="1015"/>
      <c r="K290" s="159"/>
      <c r="L290" s="159"/>
      <c r="M290" s="159"/>
      <c r="N290" s="159"/>
      <c r="O290" s="159"/>
    </row>
  </sheetData>
  <mergeCells count="500">
    <mergeCell ref="A8:B8"/>
    <mergeCell ref="C8:E8"/>
    <mergeCell ref="F8:G8"/>
    <mergeCell ref="A9:B9"/>
    <mergeCell ref="C9:E9"/>
    <mergeCell ref="F9:G9"/>
    <mergeCell ref="A1:J1"/>
    <mergeCell ref="A3:J3"/>
    <mergeCell ref="A4:J4"/>
    <mergeCell ref="A6:B6"/>
    <mergeCell ref="C6:J6"/>
    <mergeCell ref="A7:B7"/>
    <mergeCell ref="C7:J7"/>
    <mergeCell ref="A13:B13"/>
    <mergeCell ref="C13:E13"/>
    <mergeCell ref="F13:G13"/>
    <mergeCell ref="A16:B16"/>
    <mergeCell ref="C16:J16"/>
    <mergeCell ref="A17:B17"/>
    <mergeCell ref="C17:J17"/>
    <mergeCell ref="A10:B10"/>
    <mergeCell ref="D10:E10"/>
    <mergeCell ref="F10:G10"/>
    <mergeCell ref="A11:B11"/>
    <mergeCell ref="C11:J11"/>
    <mergeCell ref="A12:B12"/>
    <mergeCell ref="A21:B21"/>
    <mergeCell ref="C21:J21"/>
    <mergeCell ref="A22:B22"/>
    <mergeCell ref="C22:J22"/>
    <mergeCell ref="A23:B23"/>
    <mergeCell ref="C23:J23"/>
    <mergeCell ref="A18:B18"/>
    <mergeCell ref="C18:J18"/>
    <mergeCell ref="A19:B19"/>
    <mergeCell ref="C19:J19"/>
    <mergeCell ref="A20:B20"/>
    <mergeCell ref="C20:J20"/>
    <mergeCell ref="A27:B27"/>
    <mergeCell ref="C27:J27"/>
    <mergeCell ref="A28:B28"/>
    <mergeCell ref="C28:J28"/>
    <mergeCell ref="A29:B29"/>
    <mergeCell ref="C29:J29"/>
    <mergeCell ref="A24:B24"/>
    <mergeCell ref="C24:J24"/>
    <mergeCell ref="A25:B25"/>
    <mergeCell ref="C25:J25"/>
    <mergeCell ref="A26:B26"/>
    <mergeCell ref="C26:J26"/>
    <mergeCell ref="A37:B37"/>
    <mergeCell ref="C37:E37"/>
    <mergeCell ref="F37:G37"/>
    <mergeCell ref="A38:B38"/>
    <mergeCell ref="C38:E38"/>
    <mergeCell ref="F38:G38"/>
    <mergeCell ref="A30:J30"/>
    <mergeCell ref="A32:J32"/>
    <mergeCell ref="A33:J33"/>
    <mergeCell ref="A35:B35"/>
    <mergeCell ref="C35:J35"/>
    <mergeCell ref="A36:B36"/>
    <mergeCell ref="C36:J36"/>
    <mergeCell ref="A42:B42"/>
    <mergeCell ref="C42:E42"/>
    <mergeCell ref="F42:G42"/>
    <mergeCell ref="A45:B45"/>
    <mergeCell ref="C45:J45"/>
    <mergeCell ref="A46:B46"/>
    <mergeCell ref="C46:J46"/>
    <mergeCell ref="A39:B39"/>
    <mergeCell ref="D39:E39"/>
    <mergeCell ref="F39:G39"/>
    <mergeCell ref="A40:B40"/>
    <mergeCell ref="C40:J40"/>
    <mergeCell ref="A41:B41"/>
    <mergeCell ref="A50:B50"/>
    <mergeCell ref="C50:J50"/>
    <mergeCell ref="A51:B51"/>
    <mergeCell ref="C51:J51"/>
    <mergeCell ref="A52:B52"/>
    <mergeCell ref="C52:J52"/>
    <mergeCell ref="A47:B47"/>
    <mergeCell ref="C47:J47"/>
    <mergeCell ref="A48:B48"/>
    <mergeCell ref="C48:J48"/>
    <mergeCell ref="A49:B49"/>
    <mergeCell ref="C49:J49"/>
    <mergeCell ref="A56:B56"/>
    <mergeCell ref="C56:J56"/>
    <mergeCell ref="A57:B57"/>
    <mergeCell ref="C57:J57"/>
    <mergeCell ref="A58:B58"/>
    <mergeCell ref="C58:J58"/>
    <mergeCell ref="A53:B53"/>
    <mergeCell ref="C53:J53"/>
    <mergeCell ref="A54:B54"/>
    <mergeCell ref="C54:J54"/>
    <mergeCell ref="A55:B55"/>
    <mergeCell ref="C55:J55"/>
    <mergeCell ref="A66:B66"/>
    <mergeCell ref="C66:E66"/>
    <mergeCell ref="F66:G66"/>
    <mergeCell ref="A67:B67"/>
    <mergeCell ref="C67:E67"/>
    <mergeCell ref="F67:G67"/>
    <mergeCell ref="A59:J59"/>
    <mergeCell ref="A61:J61"/>
    <mergeCell ref="A62:J62"/>
    <mergeCell ref="A64:B64"/>
    <mergeCell ref="C64:J64"/>
    <mergeCell ref="A65:B65"/>
    <mergeCell ref="C65:J65"/>
    <mergeCell ref="A71:B71"/>
    <mergeCell ref="C71:E71"/>
    <mergeCell ref="F71:G71"/>
    <mergeCell ref="A74:B74"/>
    <mergeCell ref="C74:J74"/>
    <mergeCell ref="A75:B75"/>
    <mergeCell ref="C75:J75"/>
    <mergeCell ref="A68:B68"/>
    <mergeCell ref="D68:E68"/>
    <mergeCell ref="F68:G68"/>
    <mergeCell ref="A69:B69"/>
    <mergeCell ref="C69:J69"/>
    <mergeCell ref="A70:B70"/>
    <mergeCell ref="A79:B79"/>
    <mergeCell ref="C79:J79"/>
    <mergeCell ref="A80:B80"/>
    <mergeCell ref="C80:J80"/>
    <mergeCell ref="A81:B81"/>
    <mergeCell ref="C81:J81"/>
    <mergeCell ref="A76:B76"/>
    <mergeCell ref="C76:J76"/>
    <mergeCell ref="A77:B77"/>
    <mergeCell ref="C77:J77"/>
    <mergeCell ref="A78:B78"/>
    <mergeCell ref="C78:J78"/>
    <mergeCell ref="A85:B85"/>
    <mergeCell ref="C85:J85"/>
    <mergeCell ref="A86:B86"/>
    <mergeCell ref="C86:J86"/>
    <mergeCell ref="A87:B87"/>
    <mergeCell ref="C87:J87"/>
    <mergeCell ref="A82:B82"/>
    <mergeCell ref="C82:J82"/>
    <mergeCell ref="A83:B83"/>
    <mergeCell ref="C83:J83"/>
    <mergeCell ref="A84:B84"/>
    <mergeCell ref="C84:J84"/>
    <mergeCell ref="A95:B95"/>
    <mergeCell ref="C95:E95"/>
    <mergeCell ref="F95:G95"/>
    <mergeCell ref="A96:B96"/>
    <mergeCell ref="C96:E96"/>
    <mergeCell ref="F96:G96"/>
    <mergeCell ref="A88:J88"/>
    <mergeCell ref="A90:J90"/>
    <mergeCell ref="A91:J91"/>
    <mergeCell ref="A93:B93"/>
    <mergeCell ref="C93:J93"/>
    <mergeCell ref="A94:B94"/>
    <mergeCell ref="C94:J94"/>
    <mergeCell ref="A100:B100"/>
    <mergeCell ref="C100:E100"/>
    <mergeCell ref="F100:G100"/>
    <mergeCell ref="A103:B103"/>
    <mergeCell ref="C103:J103"/>
    <mergeCell ref="A104:B104"/>
    <mergeCell ref="C104:J104"/>
    <mergeCell ref="A97:B97"/>
    <mergeCell ref="D97:E97"/>
    <mergeCell ref="F97:G97"/>
    <mergeCell ref="A98:B98"/>
    <mergeCell ref="C98:J98"/>
    <mergeCell ref="A99:B99"/>
    <mergeCell ref="A108:B108"/>
    <mergeCell ref="C108:J108"/>
    <mergeCell ref="A109:B109"/>
    <mergeCell ref="C109:J109"/>
    <mergeCell ref="A110:B110"/>
    <mergeCell ref="C110:J110"/>
    <mergeCell ref="A105:B105"/>
    <mergeCell ref="C105:J105"/>
    <mergeCell ref="A106:B106"/>
    <mergeCell ref="C106:J106"/>
    <mergeCell ref="A107:B107"/>
    <mergeCell ref="C107:J107"/>
    <mergeCell ref="A114:B114"/>
    <mergeCell ref="C114:J114"/>
    <mergeCell ref="A115:B115"/>
    <mergeCell ref="C115:J115"/>
    <mergeCell ref="A116:B116"/>
    <mergeCell ref="C116:J116"/>
    <mergeCell ref="A111:B111"/>
    <mergeCell ref="C111:J111"/>
    <mergeCell ref="A112:B112"/>
    <mergeCell ref="C112:J112"/>
    <mergeCell ref="A113:B113"/>
    <mergeCell ref="C113:J113"/>
    <mergeCell ref="A124:B124"/>
    <mergeCell ref="C124:E124"/>
    <mergeCell ref="F124:G124"/>
    <mergeCell ref="A125:B125"/>
    <mergeCell ref="C125:E125"/>
    <mergeCell ref="F125:G125"/>
    <mergeCell ref="A117:J117"/>
    <mergeCell ref="A119:J119"/>
    <mergeCell ref="A120:J120"/>
    <mergeCell ref="A122:B122"/>
    <mergeCell ref="C122:J122"/>
    <mergeCell ref="A123:B123"/>
    <mergeCell ref="C123:J123"/>
    <mergeCell ref="A129:B129"/>
    <mergeCell ref="C129:E129"/>
    <mergeCell ref="F129:G129"/>
    <mergeCell ref="A132:B132"/>
    <mergeCell ref="C132:J132"/>
    <mergeCell ref="A133:B133"/>
    <mergeCell ref="C133:J133"/>
    <mergeCell ref="A126:B126"/>
    <mergeCell ref="D126:E126"/>
    <mergeCell ref="F126:G126"/>
    <mergeCell ref="A127:B127"/>
    <mergeCell ref="C127:J127"/>
    <mergeCell ref="A128:B128"/>
    <mergeCell ref="A137:B137"/>
    <mergeCell ref="C137:J137"/>
    <mergeCell ref="A138:B138"/>
    <mergeCell ref="C138:J138"/>
    <mergeCell ref="A139:B139"/>
    <mergeCell ref="C139:J139"/>
    <mergeCell ref="A134:B134"/>
    <mergeCell ref="C134:J134"/>
    <mergeCell ref="A135:B135"/>
    <mergeCell ref="C135:J135"/>
    <mergeCell ref="A136:B136"/>
    <mergeCell ref="C136:J136"/>
    <mergeCell ref="A143:B143"/>
    <mergeCell ref="C143:J143"/>
    <mergeCell ref="A144:B144"/>
    <mergeCell ref="C144:J144"/>
    <mergeCell ref="A145:B145"/>
    <mergeCell ref="C145:J145"/>
    <mergeCell ref="A140:B140"/>
    <mergeCell ref="C140:J140"/>
    <mergeCell ref="A141:B141"/>
    <mergeCell ref="C141:J141"/>
    <mergeCell ref="A142:B142"/>
    <mergeCell ref="C142:J142"/>
    <mergeCell ref="A146:J146"/>
    <mergeCell ref="A148:J148"/>
    <mergeCell ref="A149:J149"/>
    <mergeCell ref="A151:B151"/>
    <mergeCell ref="C151:J151"/>
    <mergeCell ref="A152:B152"/>
    <mergeCell ref="C152:J152"/>
    <mergeCell ref="A153:B153"/>
    <mergeCell ref="C153:E153"/>
    <mergeCell ref="F153:G153"/>
    <mergeCell ref="A154:B154"/>
    <mergeCell ref="C154:E154"/>
    <mergeCell ref="F154:G154"/>
    <mergeCell ref="A155:B155"/>
    <mergeCell ref="D155:E155"/>
    <mergeCell ref="F155:G155"/>
    <mergeCell ref="A156:B156"/>
    <mergeCell ref="C156:J156"/>
    <mergeCell ref="A157:B157"/>
    <mergeCell ref="A158:B158"/>
    <mergeCell ref="C158:E158"/>
    <mergeCell ref="F158:G158"/>
    <mergeCell ref="A161:B161"/>
    <mergeCell ref="C161:J161"/>
    <mergeCell ref="A162:B162"/>
    <mergeCell ref="C162:J162"/>
    <mergeCell ref="A163:B163"/>
    <mergeCell ref="C163:J163"/>
    <mergeCell ref="A164:B164"/>
    <mergeCell ref="C164:J164"/>
    <mergeCell ref="A165:B165"/>
    <mergeCell ref="C165:J165"/>
    <mergeCell ref="A166:B166"/>
    <mergeCell ref="C166:J166"/>
    <mergeCell ref="A167:B167"/>
    <mergeCell ref="C167:J167"/>
    <mergeCell ref="A168:B168"/>
    <mergeCell ref="C168:J168"/>
    <mergeCell ref="A169:B169"/>
    <mergeCell ref="C169:J169"/>
    <mergeCell ref="A170:B170"/>
    <mergeCell ref="C170:J170"/>
    <mergeCell ref="A171:B171"/>
    <mergeCell ref="C171:J171"/>
    <mergeCell ref="A172:B172"/>
    <mergeCell ref="C172:J172"/>
    <mergeCell ref="A173:B173"/>
    <mergeCell ref="C173:J173"/>
    <mergeCell ref="A174:B174"/>
    <mergeCell ref="C174:J174"/>
    <mergeCell ref="A175:J175"/>
    <mergeCell ref="A177:J177"/>
    <mergeCell ref="A178:J178"/>
    <mergeCell ref="A180:B180"/>
    <mergeCell ref="C180:J180"/>
    <mergeCell ref="A181:B181"/>
    <mergeCell ref="C181:J181"/>
    <mergeCell ref="A182:B182"/>
    <mergeCell ref="C182:E182"/>
    <mergeCell ref="F182:G182"/>
    <mergeCell ref="A183:B183"/>
    <mergeCell ref="C183:E183"/>
    <mergeCell ref="F183:G183"/>
    <mergeCell ref="A184:B184"/>
    <mergeCell ref="D184:E184"/>
    <mergeCell ref="F184:G184"/>
    <mergeCell ref="A185:B185"/>
    <mergeCell ref="C185:J185"/>
    <mergeCell ref="A186:B186"/>
    <mergeCell ref="A187:B187"/>
    <mergeCell ref="C187:E187"/>
    <mergeCell ref="F187:G187"/>
    <mergeCell ref="A190:B190"/>
    <mergeCell ref="C190:J190"/>
    <mergeCell ref="A191:B191"/>
    <mergeCell ref="C191:J191"/>
    <mergeCell ref="A192:B192"/>
    <mergeCell ref="C192:J192"/>
    <mergeCell ref="A193:B193"/>
    <mergeCell ref="C193:J193"/>
    <mergeCell ref="A194:B194"/>
    <mergeCell ref="C194:J194"/>
    <mergeCell ref="A195:B195"/>
    <mergeCell ref="C195:J195"/>
    <mergeCell ref="A196:B196"/>
    <mergeCell ref="C196:J196"/>
    <mergeCell ref="A197:B197"/>
    <mergeCell ref="C197:J197"/>
    <mergeCell ref="A198:B198"/>
    <mergeCell ref="C198:J198"/>
    <mergeCell ref="A199:B199"/>
    <mergeCell ref="C199:J199"/>
    <mergeCell ref="A200:B200"/>
    <mergeCell ref="C200:J200"/>
    <mergeCell ref="A201:B201"/>
    <mergeCell ref="C201:J201"/>
    <mergeCell ref="A202:B202"/>
    <mergeCell ref="C202:J202"/>
    <mergeCell ref="A203:B203"/>
    <mergeCell ref="C203:J203"/>
    <mergeCell ref="A204:J204"/>
    <mergeCell ref="A206:J206"/>
    <mergeCell ref="A207:J207"/>
    <mergeCell ref="A209:B209"/>
    <mergeCell ref="C209:J209"/>
    <mergeCell ref="A210:B210"/>
    <mergeCell ref="C210:J210"/>
    <mergeCell ref="A211:B211"/>
    <mergeCell ref="C211:E211"/>
    <mergeCell ref="F211:G211"/>
    <mergeCell ref="A212:B212"/>
    <mergeCell ref="C212:E212"/>
    <mergeCell ref="F212:G212"/>
    <mergeCell ref="A213:B213"/>
    <mergeCell ref="D213:E213"/>
    <mergeCell ref="F213:G213"/>
    <mergeCell ref="A214:B214"/>
    <mergeCell ref="C214:J214"/>
    <mergeCell ref="A215:B215"/>
    <mergeCell ref="A216:B216"/>
    <mergeCell ref="C216:E216"/>
    <mergeCell ref="F216:G216"/>
    <mergeCell ref="A219:B219"/>
    <mergeCell ref="C219:J219"/>
    <mergeCell ref="A220:B220"/>
    <mergeCell ref="C220:J220"/>
    <mergeCell ref="A221:B221"/>
    <mergeCell ref="C221:J221"/>
    <mergeCell ref="A222:B222"/>
    <mergeCell ref="C222:J222"/>
    <mergeCell ref="A223:B223"/>
    <mergeCell ref="C223:J223"/>
    <mergeCell ref="A224:B224"/>
    <mergeCell ref="C224:J224"/>
    <mergeCell ref="A225:B225"/>
    <mergeCell ref="C225:J225"/>
    <mergeCell ref="A226:B226"/>
    <mergeCell ref="C226:J226"/>
    <mergeCell ref="A227:B227"/>
    <mergeCell ref="C227:J227"/>
    <mergeCell ref="A228:B228"/>
    <mergeCell ref="C228:J228"/>
    <mergeCell ref="A229:B229"/>
    <mergeCell ref="C229:J229"/>
    <mergeCell ref="A230:B230"/>
    <mergeCell ref="C230:J230"/>
    <mergeCell ref="A231:B231"/>
    <mergeCell ref="C231:J231"/>
    <mergeCell ref="A232:B232"/>
    <mergeCell ref="C232:J232"/>
    <mergeCell ref="A233:J233"/>
    <mergeCell ref="A235:J235"/>
    <mergeCell ref="A236:J236"/>
    <mergeCell ref="A238:B238"/>
    <mergeCell ref="C238:J238"/>
    <mergeCell ref="A239:B239"/>
    <mergeCell ref="C239:J239"/>
    <mergeCell ref="A240:B240"/>
    <mergeCell ref="C240:E240"/>
    <mergeCell ref="F240:G240"/>
    <mergeCell ref="A241:B241"/>
    <mergeCell ref="C241:E241"/>
    <mergeCell ref="F241:G241"/>
    <mergeCell ref="A242:B242"/>
    <mergeCell ref="D242:E242"/>
    <mergeCell ref="F242:G242"/>
    <mergeCell ref="A243:B243"/>
    <mergeCell ref="C243:J243"/>
    <mergeCell ref="A244:B244"/>
    <mergeCell ref="A245:B245"/>
    <mergeCell ref="C245:E245"/>
    <mergeCell ref="F245:G245"/>
    <mergeCell ref="A248:B248"/>
    <mergeCell ref="C248:J248"/>
    <mergeCell ref="A249:B249"/>
    <mergeCell ref="C249:J249"/>
    <mergeCell ref="A250:B250"/>
    <mergeCell ref="C250:J250"/>
    <mergeCell ref="A251:B251"/>
    <mergeCell ref="C251:J251"/>
    <mergeCell ref="A252:B252"/>
    <mergeCell ref="C252:J252"/>
    <mergeCell ref="A253:B253"/>
    <mergeCell ref="C253:J253"/>
    <mergeCell ref="A254:B254"/>
    <mergeCell ref="C254:J254"/>
    <mergeCell ref="A255:B255"/>
    <mergeCell ref="C255:J255"/>
    <mergeCell ref="A256:B256"/>
    <mergeCell ref="C256:J256"/>
    <mergeCell ref="A257:B257"/>
    <mergeCell ref="C257:J257"/>
    <mergeCell ref="A258:B258"/>
    <mergeCell ref="C258:J258"/>
    <mergeCell ref="A259:B259"/>
    <mergeCell ref="C259:J259"/>
    <mergeCell ref="A260:B260"/>
    <mergeCell ref="C260:J260"/>
    <mergeCell ref="A261:B261"/>
    <mergeCell ref="C261:J261"/>
    <mergeCell ref="A262:J262"/>
    <mergeCell ref="A264:J264"/>
    <mergeCell ref="A265:J265"/>
    <mergeCell ref="A267:B267"/>
    <mergeCell ref="C267:J267"/>
    <mergeCell ref="A268:B268"/>
    <mergeCell ref="C268:J268"/>
    <mergeCell ref="A269:B269"/>
    <mergeCell ref="C269:E269"/>
    <mergeCell ref="F269:G269"/>
    <mergeCell ref="A270:B270"/>
    <mergeCell ref="C270:E270"/>
    <mergeCell ref="F270:G270"/>
    <mergeCell ref="A271:B271"/>
    <mergeCell ref="D271:E271"/>
    <mergeCell ref="F271:G271"/>
    <mergeCell ref="A272:B272"/>
    <mergeCell ref="C272:J272"/>
    <mergeCell ref="A273:B273"/>
    <mergeCell ref="A274:B274"/>
    <mergeCell ref="C274:E274"/>
    <mergeCell ref="F274:G274"/>
    <mergeCell ref="A277:B277"/>
    <mergeCell ref="C277:J277"/>
    <mergeCell ref="A278:B278"/>
    <mergeCell ref="C278:J278"/>
    <mergeCell ref="A279:B279"/>
    <mergeCell ref="C279:J279"/>
    <mergeCell ref="A280:B280"/>
    <mergeCell ref="C280:J280"/>
    <mergeCell ref="A281:B281"/>
    <mergeCell ref="C281:J281"/>
    <mergeCell ref="A282:B282"/>
    <mergeCell ref="C282:J282"/>
    <mergeCell ref="A283:B283"/>
    <mergeCell ref="C283:J283"/>
    <mergeCell ref="A289:B289"/>
    <mergeCell ref="C289:J289"/>
    <mergeCell ref="A290:B290"/>
    <mergeCell ref="C290:J290"/>
    <mergeCell ref="A284:B284"/>
    <mergeCell ref="C284:J284"/>
    <mergeCell ref="A285:B285"/>
    <mergeCell ref="C285:J285"/>
    <mergeCell ref="A286:B286"/>
    <mergeCell ref="C286:J286"/>
    <mergeCell ref="A287:B287"/>
    <mergeCell ref="C287:J287"/>
    <mergeCell ref="A288:B288"/>
    <mergeCell ref="C288:J288"/>
  </mergeCells>
  <phoneticPr fontId="16"/>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B24"/>
  <sheetViews>
    <sheetView tabSelected="1" view="pageBreakPreview" zoomScale="115" zoomScaleNormal="100" zoomScaleSheetLayoutView="115" workbookViewId="0">
      <selection activeCell="F12" sqref="F12"/>
    </sheetView>
  </sheetViews>
  <sheetFormatPr defaultColWidth="9" defaultRowHeight="13.5"/>
  <cols>
    <col min="1" max="1" width="46.875" bestFit="1" customWidth="1"/>
    <col min="2" max="2" width="47.625" customWidth="1"/>
    <col min="3" max="3" width="9" customWidth="1"/>
  </cols>
  <sheetData>
    <row r="2" spans="1:2" ht="48" customHeight="1">
      <c r="A2" s="230" t="s">
        <v>603</v>
      </c>
      <c r="B2" s="230"/>
    </row>
    <row r="4" spans="1:2">
      <c r="A4" s="229"/>
      <c r="B4" s="229"/>
    </row>
    <row r="6" spans="1:2">
      <c r="A6" s="169" t="s">
        <v>292</v>
      </c>
    </row>
    <row r="8" spans="1:2" ht="14.25" thickBot="1">
      <c r="A8" t="s">
        <v>604</v>
      </c>
    </row>
    <row r="9" spans="1:2" s="112" customFormat="1" ht="12.75" thickBot="1">
      <c r="A9" s="170" t="s">
        <v>293</v>
      </c>
      <c r="B9" s="171" t="s">
        <v>294</v>
      </c>
    </row>
    <row r="10" spans="1:2" s="112" customFormat="1" ht="13.5" customHeight="1" thickTop="1">
      <c r="A10" s="36" t="s">
        <v>295</v>
      </c>
      <c r="B10" s="226" t="s">
        <v>605</v>
      </c>
    </row>
    <row r="11" spans="1:2" s="112" customFormat="1">
      <c r="A11" s="37" t="s">
        <v>296</v>
      </c>
      <c r="B11" s="227"/>
    </row>
    <row r="12" spans="1:2" s="112" customFormat="1" ht="14.25" thickBot="1">
      <c r="A12" s="38" t="s">
        <v>297</v>
      </c>
      <c r="B12" s="228"/>
    </row>
    <row r="13" spans="1:2" s="112" customFormat="1" ht="13.5" customHeight="1">
      <c r="A13" s="36" t="s">
        <v>298</v>
      </c>
      <c r="B13" s="226"/>
    </row>
    <row r="14" spans="1:2" s="112" customFormat="1">
      <c r="A14" s="37" t="s">
        <v>299</v>
      </c>
      <c r="B14" s="227"/>
    </row>
    <row r="15" spans="1:2" s="112" customFormat="1" ht="14.25" thickBot="1">
      <c r="A15" s="38" t="s">
        <v>300</v>
      </c>
      <c r="B15" s="228"/>
    </row>
    <row r="16" spans="1:2" s="112" customFormat="1" ht="13.5" customHeight="1">
      <c r="A16" s="36" t="s">
        <v>301</v>
      </c>
      <c r="B16" s="226"/>
    </row>
    <row r="17" spans="1:2" s="112" customFormat="1">
      <c r="A17" s="37" t="s">
        <v>302</v>
      </c>
      <c r="B17" s="227"/>
    </row>
    <row r="18" spans="1:2" s="112" customFormat="1" ht="14.25" thickBot="1">
      <c r="A18" s="38" t="s">
        <v>303</v>
      </c>
      <c r="B18" s="228"/>
    </row>
    <row r="19" spans="1:2" s="112" customFormat="1" ht="13.5" customHeight="1">
      <c r="A19" s="36" t="s">
        <v>304</v>
      </c>
      <c r="B19" s="226"/>
    </row>
    <row r="20" spans="1:2" s="112" customFormat="1">
      <c r="A20" s="37" t="s">
        <v>305</v>
      </c>
      <c r="B20" s="227"/>
    </row>
    <row r="21" spans="1:2" s="112" customFormat="1" ht="14.25" thickBot="1">
      <c r="A21" s="38" t="s">
        <v>306</v>
      </c>
      <c r="B21" s="228"/>
    </row>
    <row r="22" spans="1:2" s="112" customFormat="1" ht="13.5" customHeight="1">
      <c r="A22" s="36" t="s">
        <v>307</v>
      </c>
      <c r="B22" s="226"/>
    </row>
    <row r="23" spans="1:2" s="112" customFormat="1">
      <c r="A23" s="37" t="s">
        <v>308</v>
      </c>
      <c r="B23" s="227"/>
    </row>
    <row r="24" spans="1:2" s="112" customFormat="1" ht="14.25" thickBot="1">
      <c r="A24" s="38" t="s">
        <v>309</v>
      </c>
      <c r="B24" s="228"/>
    </row>
  </sheetData>
  <sheetProtection selectLockedCells="1"/>
  <mergeCells count="7">
    <mergeCell ref="B19:B21"/>
    <mergeCell ref="B22:B24"/>
    <mergeCell ref="B10:B12"/>
    <mergeCell ref="A4:B4"/>
    <mergeCell ref="A2:B2"/>
    <mergeCell ref="B13:B15"/>
    <mergeCell ref="B16:B18"/>
  </mergeCells>
  <phoneticPr fontId="16"/>
  <conditionalFormatting sqref="A4:B4">
    <cfRule type="cellIs" dxfId="115" priority="1" operator="equal">
      <formula>0</formula>
    </cfRule>
  </conditionalFormatting>
  <hyperlinks>
    <hyperlink ref="A11" location="'訓練経費内訳票-2001'!A1" display="訓練経費内訳票-2001" xr:uid="{9663AC1A-D573-4E81-944C-89BA394C282D}"/>
    <hyperlink ref="A12" location="'講座運営管理状況_講師等経歴書-2001'!A1" display="講座運営管理状況調査票_講師等経歴書-2001" xr:uid="{C37C2321-C387-44B5-98CD-3484B5988652}"/>
    <hyperlink ref="A13" location="個票ｰ2002!A1" display="個票-2002" xr:uid="{02B2B0EF-7EB3-44C4-B850-3CF2256E16E2}"/>
    <hyperlink ref="A16" location="個票ｰ2003!A1" display="個票-2003" xr:uid="{7BA481D3-C854-4EB2-9DF4-683F62453461}"/>
    <hyperlink ref="A19" location="個票ｰ2004!A1" display="個票-2004" xr:uid="{D230B1B5-C452-4F96-BCD8-E92BA901986F}"/>
    <hyperlink ref="A22" location="個票ｰ2005!A1" display="個票-2005" xr:uid="{53220705-EE52-489E-A8E3-4AA001148C31}"/>
    <hyperlink ref="A14" location="'訓練経費内訳票-2002'!A1" display="訓練経費内訳票-2002" xr:uid="{A41900D8-2F55-4292-A7F0-4B26FED4D24E}"/>
    <hyperlink ref="A17" location="'訓練経費内訳票-2003'!A1" display="訓練経費内訳票-2003" xr:uid="{A01FD3EE-5F29-4EE8-AE53-D073C64049F1}"/>
    <hyperlink ref="A20" location="'訓練経費内訳票-2004'!A1" display="訓練経費内訳票-2004" xr:uid="{58114EDE-1722-4868-8281-A52C43A10C24}"/>
    <hyperlink ref="A23" location="'訓練経費内訳票-2005'!A1" display="訓練経費内訳票-2005" xr:uid="{FE89C69F-6CB6-4CBC-84E7-3AE12F272237}"/>
    <hyperlink ref="A15" location="'講座運営管理状況_講師等経歴書-2002'!A1" display="講座運営管理状況調査票_講師等経歴書-2002" xr:uid="{737833FE-0BB5-4B3A-BAA4-A94655BBAB5F}"/>
    <hyperlink ref="A18" location="'講座運営管理状況_講師等経歴書-2003'!A1" display="講座運営管理状況調査票_講師等経歴書-2003" xr:uid="{79964309-200A-4C8A-996B-A98C0FE5937C}"/>
    <hyperlink ref="A21" location="'講座運営管理状況_講師等経歴書-2004'!A1" display="講座運営管理状況調査票_講師等経歴書-2004" xr:uid="{4335C16C-9315-4647-94B5-08F8D3FC5F03}"/>
    <hyperlink ref="A24" location="'講座運営管理状況_講師等経歴書-2005'!A1" display="講座運営管理状況調査票_講師等経歴書-2005" xr:uid="{7DFC8501-9A29-4D36-B9BE-C93E3E1B8A1F}"/>
    <hyperlink ref="A10" location="個票ｰ2001!A1" display="個票-2001" xr:uid="{C03B023F-BA60-4BD7-98C1-BA762C0BA454}"/>
  </hyperlinks>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B91BB-5420-4A03-BED7-5B987473E50C}">
  <sheetPr codeName="Sheet7">
    <pageSetUpPr fitToPage="1"/>
  </sheetPr>
  <dimension ref="A1:EB274"/>
  <sheetViews>
    <sheetView showGridLines="0" view="pageBreakPreview" zoomScale="85" zoomScaleNormal="100" zoomScaleSheetLayoutView="85" workbookViewId="0">
      <selection activeCell="C5" sqref="C5:I5"/>
    </sheetView>
  </sheetViews>
  <sheetFormatPr defaultColWidth="9" defaultRowHeight="12" outlineLevelRow="1"/>
  <cols>
    <col min="1" max="3" width="6.625" style="39" customWidth="1"/>
    <col min="4" max="4" width="7.125" style="39" customWidth="1"/>
    <col min="5" max="11" width="6.625" style="39" customWidth="1"/>
    <col min="12" max="16" width="6.625" style="1" customWidth="1"/>
    <col min="17" max="17" width="7.375" style="1" customWidth="1"/>
    <col min="18" max="18" width="8" style="39" customWidth="1"/>
    <col min="19" max="20" width="9.125" style="39" customWidth="1"/>
    <col min="21" max="21" width="26.5" style="39" customWidth="1"/>
    <col min="22" max="23" width="3.125" style="39" customWidth="1"/>
    <col min="24" max="26" width="9" style="39"/>
    <col min="27" max="29" width="9.875" style="39" customWidth="1"/>
    <col min="30" max="48" width="9" style="39"/>
    <col min="49" max="49" width="9" style="39" customWidth="1"/>
    <col min="50" max="16384" width="9" style="39"/>
  </cols>
  <sheetData>
    <row r="1" spans="1:33" ht="6.75" customHeight="1">
      <c r="A1" s="115"/>
      <c r="B1" s="41"/>
      <c r="C1" s="42"/>
      <c r="D1" s="43"/>
      <c r="L1" s="45"/>
      <c r="M1" s="45"/>
      <c r="N1" s="45"/>
      <c r="O1" s="45"/>
      <c r="P1" s="45"/>
      <c r="Q1" s="45"/>
      <c r="R1" s="45"/>
      <c r="AE1" s="124" t="s">
        <v>313</v>
      </c>
      <c r="AF1" s="125" t="s">
        <v>314</v>
      </c>
      <c r="AG1" s="124"/>
    </row>
    <row r="2" spans="1:33" ht="24" customHeight="1">
      <c r="A2" s="515" t="s">
        <v>624</v>
      </c>
      <c r="B2" s="515"/>
      <c r="C2" s="515"/>
      <c r="D2" s="515"/>
      <c r="E2" s="515"/>
      <c r="F2" s="515"/>
      <c r="G2" s="515"/>
      <c r="H2" s="515"/>
      <c r="I2" s="515"/>
      <c r="J2" s="515"/>
      <c r="K2" s="515"/>
      <c r="L2" s="515"/>
      <c r="M2" s="515"/>
      <c r="N2" s="515"/>
      <c r="O2" s="515"/>
      <c r="P2" s="515"/>
      <c r="Q2" s="515"/>
      <c r="R2" s="515"/>
      <c r="AE2" s="124" t="s">
        <v>65</v>
      </c>
      <c r="AF2" s="125" t="s">
        <v>315</v>
      </c>
      <c r="AG2" s="124"/>
    </row>
    <row r="3" spans="1:33" ht="8.25" customHeight="1">
      <c r="A3" s="113"/>
      <c r="B3" s="113"/>
      <c r="C3" s="113"/>
      <c r="D3" s="113"/>
      <c r="E3" s="113"/>
      <c r="F3" s="113"/>
      <c r="G3" s="113"/>
      <c r="H3" s="113"/>
      <c r="I3" s="113"/>
      <c r="J3" s="113"/>
      <c r="K3" s="113"/>
      <c r="L3" s="113"/>
      <c r="M3" s="113"/>
      <c r="N3" s="113"/>
      <c r="O3" s="113"/>
      <c r="P3" s="113"/>
      <c r="Q3" s="113"/>
      <c r="R3" s="113"/>
      <c r="AE3" s="124" t="s">
        <v>316</v>
      </c>
      <c r="AF3" s="125"/>
      <c r="AG3" s="124"/>
    </row>
    <row r="4" spans="1:33" ht="44.25" customHeight="1">
      <c r="A4" s="516" t="s">
        <v>317</v>
      </c>
      <c r="B4" s="516"/>
      <c r="C4" s="517"/>
      <c r="D4" s="517"/>
      <c r="E4" s="517"/>
      <c r="F4" s="517"/>
      <c r="G4" s="517"/>
      <c r="H4" s="517"/>
      <c r="I4" s="517"/>
      <c r="J4" s="517"/>
      <c r="K4" s="517"/>
      <c r="L4" s="517"/>
      <c r="M4" s="517"/>
      <c r="N4" s="260" t="s">
        <v>318</v>
      </c>
      <c r="O4" s="260"/>
      <c r="P4" s="518">
        <v>2001</v>
      </c>
      <c r="Q4" s="518"/>
      <c r="R4" s="518"/>
    </row>
    <row r="5" spans="1:33" ht="36.75" customHeight="1">
      <c r="A5" s="522" t="s">
        <v>606</v>
      </c>
      <c r="B5" s="523"/>
      <c r="C5" s="519"/>
      <c r="D5" s="520"/>
      <c r="E5" s="520"/>
      <c r="F5" s="520"/>
      <c r="G5" s="520"/>
      <c r="H5" s="520"/>
      <c r="I5" s="521"/>
      <c r="L5"/>
      <c r="M5"/>
      <c r="N5"/>
      <c r="O5"/>
      <c r="P5"/>
      <c r="Q5"/>
      <c r="R5"/>
    </row>
    <row r="6" spans="1:33" ht="9" customHeight="1">
      <c r="R6" s="1"/>
    </row>
    <row r="7" spans="1:33" s="2" customFormat="1">
      <c r="A7" s="455" t="s">
        <v>607</v>
      </c>
      <c r="B7" s="455"/>
      <c r="C7" s="455"/>
      <c r="D7" s="456"/>
      <c r="E7" s="457"/>
      <c r="F7" s="457"/>
      <c r="G7" s="457"/>
      <c r="H7" s="457"/>
      <c r="I7" s="457"/>
      <c r="J7" s="457"/>
      <c r="K7" s="457"/>
      <c r="L7" s="457"/>
      <c r="M7" s="457"/>
      <c r="N7" s="457"/>
      <c r="O7" s="457"/>
      <c r="P7" s="457"/>
      <c r="Q7" s="457"/>
      <c r="R7" s="457"/>
      <c r="S7" s="39"/>
    </row>
    <row r="8" spans="1:33" s="2" customFormat="1">
      <c r="A8" s="455"/>
      <c r="B8" s="455"/>
      <c r="C8" s="455"/>
      <c r="D8" s="457"/>
      <c r="E8" s="457"/>
      <c r="F8" s="457"/>
      <c r="G8" s="457"/>
      <c r="H8" s="457"/>
      <c r="I8" s="457"/>
      <c r="J8" s="457"/>
      <c r="K8" s="457"/>
      <c r="L8" s="457"/>
      <c r="M8" s="457"/>
      <c r="N8" s="457"/>
      <c r="O8" s="457"/>
      <c r="P8" s="457"/>
      <c r="Q8" s="457"/>
      <c r="R8" s="457"/>
      <c r="S8" s="39"/>
    </row>
    <row r="9" spans="1:33" s="129" customFormat="1" ht="31.5" customHeight="1">
      <c r="A9" s="463" t="s">
        <v>319</v>
      </c>
      <c r="B9" s="456"/>
      <c r="C9" s="456"/>
      <c r="D9" s="456"/>
      <c r="E9" s="456"/>
      <c r="F9" s="456"/>
      <c r="G9" s="456"/>
      <c r="H9" s="456"/>
      <c r="I9" s="456"/>
      <c r="J9" s="456"/>
      <c r="K9" s="456"/>
      <c r="L9" s="456"/>
      <c r="M9" s="456"/>
      <c r="N9" s="456"/>
      <c r="O9" s="456"/>
      <c r="P9" s="456"/>
      <c r="Q9" s="456"/>
      <c r="R9" s="456"/>
    </row>
    <row r="10" spans="1:33" s="2" customFormat="1" ht="12" customHeight="1">
      <c r="A10" s="458" t="s">
        <v>320</v>
      </c>
      <c r="B10" s="250"/>
      <c r="C10" s="250"/>
      <c r="D10" s="251"/>
      <c r="E10" s="259" t="s">
        <v>321</v>
      </c>
      <c r="F10" s="259"/>
      <c r="G10" s="259"/>
      <c r="H10" s="259"/>
      <c r="I10" s="259"/>
      <c r="J10" s="259"/>
      <c r="K10" s="259"/>
      <c r="L10" s="259"/>
      <c r="M10" s="259"/>
      <c r="N10" s="259"/>
      <c r="O10" s="259"/>
      <c r="P10" s="259"/>
      <c r="Q10" s="259"/>
      <c r="R10" s="259"/>
      <c r="S10" s="39"/>
    </row>
    <row r="11" spans="1:33" s="2" customFormat="1" ht="30" customHeight="1">
      <c r="A11" s="409"/>
      <c r="B11" s="276"/>
      <c r="C11" s="276"/>
      <c r="D11" s="277"/>
      <c r="E11" s="481"/>
      <c r="F11" s="259"/>
      <c r="G11" s="259"/>
      <c r="H11" s="259"/>
      <c r="I11" s="259"/>
      <c r="J11" s="259"/>
      <c r="K11" s="259"/>
      <c r="L11" s="259"/>
      <c r="M11" s="259"/>
      <c r="N11" s="259"/>
      <c r="O11" s="259"/>
      <c r="P11" s="259"/>
      <c r="Q11" s="259"/>
      <c r="R11" s="259"/>
      <c r="S11" s="39"/>
    </row>
    <row r="12" spans="1:33" s="2" customFormat="1" ht="22.5" customHeight="1">
      <c r="A12" s="409"/>
      <c r="B12" s="276"/>
      <c r="C12" s="276"/>
      <c r="D12" s="277"/>
      <c r="E12" s="130"/>
      <c r="F12" s="460" t="s">
        <v>322</v>
      </c>
      <c r="G12" s="461"/>
      <c r="H12" s="461"/>
      <c r="I12" s="461"/>
      <c r="J12" s="461"/>
      <c r="K12" s="461"/>
      <c r="L12" s="461"/>
      <c r="M12" s="461"/>
      <c r="N12" s="461"/>
      <c r="O12" s="461"/>
      <c r="P12" s="461"/>
      <c r="Q12" s="461"/>
      <c r="R12" s="462"/>
      <c r="S12" s="44" t="str">
        <f>IF(COUNTIF(ロール対応表ｰ2001!$D$58:$S$58,F12)=0,"【ERROR正しいロールを選択してください】","")</f>
        <v/>
      </c>
    </row>
    <row r="13" spans="1:33" s="2" customFormat="1" ht="12" customHeight="1">
      <c r="A13" s="409"/>
      <c r="B13" s="276"/>
      <c r="C13" s="276"/>
      <c r="D13" s="277"/>
      <c r="E13" s="482" t="s">
        <v>323</v>
      </c>
      <c r="F13" s="483"/>
      <c r="G13" s="483"/>
      <c r="H13" s="483"/>
      <c r="I13" s="483"/>
      <c r="J13" s="483"/>
      <c r="K13" s="483"/>
      <c r="L13" s="483"/>
      <c r="M13" s="483"/>
      <c r="N13" s="483"/>
      <c r="O13" s="483"/>
      <c r="P13" s="483"/>
      <c r="Q13" s="483"/>
      <c r="R13" s="483"/>
      <c r="S13" s="44"/>
    </row>
    <row r="14" spans="1:33" s="2" customFormat="1" ht="22.5" customHeight="1">
      <c r="A14" s="459"/>
      <c r="B14" s="253"/>
      <c r="C14" s="253"/>
      <c r="D14" s="254"/>
      <c r="E14" s="131"/>
      <c r="F14" s="460" t="s">
        <v>324</v>
      </c>
      <c r="G14" s="461"/>
      <c r="H14" s="461"/>
      <c r="I14" s="461"/>
      <c r="J14" s="461"/>
      <c r="K14" s="461"/>
      <c r="L14" s="461"/>
      <c r="M14" s="461"/>
      <c r="N14" s="461"/>
      <c r="O14" s="461"/>
      <c r="P14" s="461"/>
      <c r="Q14" s="461"/>
      <c r="R14" s="462"/>
      <c r="S14" s="44" t="str">
        <f>IF(COUNTIF(ロール対応表ｰ2001!$D$59:$S$59,F14)=0,"【ERROR正しいロールを選択してください】","")</f>
        <v/>
      </c>
    </row>
    <row r="15" spans="1:33" s="2" customFormat="1" ht="13.5">
      <c r="A15" s="52"/>
      <c r="B15" s="52"/>
      <c r="C15" s="52"/>
      <c r="D15" s="52"/>
      <c r="E15" s="52"/>
      <c r="F15" s="52"/>
      <c r="G15" s="52"/>
      <c r="H15" s="52"/>
      <c r="I15" s="52"/>
      <c r="J15" s="52"/>
      <c r="K15" s="52"/>
      <c r="L15" s="52"/>
      <c r="M15" s="52"/>
      <c r="N15" s="52"/>
      <c r="O15" s="52"/>
      <c r="P15" s="52"/>
      <c r="Q15" s="52"/>
      <c r="R15" s="52"/>
    </row>
    <row r="16" spans="1:33" s="2" customFormat="1" ht="13.5">
      <c r="A16" s="29" t="s">
        <v>608</v>
      </c>
      <c r="B16" s="40"/>
      <c r="C16" s="40"/>
      <c r="D16" s="40"/>
      <c r="E16" s="40"/>
      <c r="F16" s="40"/>
      <c r="G16" s="40"/>
      <c r="H16" s="40"/>
      <c r="I16" s="40"/>
      <c r="J16" s="40"/>
      <c r="K16" s="40"/>
      <c r="L16" s="40"/>
      <c r="M16" s="40"/>
      <c r="N16" s="40"/>
      <c r="O16" s="40"/>
      <c r="P16" s="40"/>
      <c r="Q16" s="40"/>
      <c r="R16" s="40"/>
      <c r="S16" s="39"/>
    </row>
    <row r="17" spans="1:29" s="2" customFormat="1">
      <c r="A17" s="545" t="s">
        <v>325</v>
      </c>
      <c r="B17" s="407"/>
      <c r="C17" s="407"/>
      <c r="D17" s="408"/>
      <c r="E17" s="546" t="s">
        <v>326</v>
      </c>
      <c r="F17" s="547"/>
      <c r="G17" s="547"/>
      <c r="H17" s="547"/>
      <c r="I17" s="547"/>
      <c r="J17" s="547"/>
      <c r="K17" s="547"/>
      <c r="L17" s="547"/>
      <c r="M17" s="547"/>
      <c r="N17" s="547"/>
      <c r="O17" s="547"/>
      <c r="P17" s="547"/>
      <c r="Q17" s="547"/>
      <c r="R17" s="548"/>
      <c r="S17" s="39"/>
    </row>
    <row r="18" spans="1:29" s="2" customFormat="1" ht="30" customHeight="1">
      <c r="A18" s="409"/>
      <c r="B18" s="276"/>
      <c r="C18" s="276"/>
      <c r="D18" s="277"/>
      <c r="E18" s="35"/>
      <c r="F18" s="549" t="s">
        <v>327</v>
      </c>
      <c r="G18" s="550"/>
      <c r="H18" s="550"/>
      <c r="I18" s="550"/>
      <c r="J18" s="550"/>
      <c r="K18" s="550"/>
      <c r="L18" s="550"/>
      <c r="M18" s="550"/>
      <c r="N18" s="550"/>
      <c r="O18" s="550"/>
      <c r="P18" s="550"/>
      <c r="Q18" s="550"/>
      <c r="R18" s="551"/>
      <c r="S18" s="39"/>
    </row>
    <row r="19" spans="1:29" s="2" customFormat="1">
      <c r="A19" s="406" t="s">
        <v>328</v>
      </c>
      <c r="B19" s="407"/>
      <c r="C19" s="407"/>
      <c r="D19" s="408"/>
      <c r="E19" s="552" t="s">
        <v>329</v>
      </c>
      <c r="F19" s="547"/>
      <c r="G19" s="547"/>
      <c r="H19" s="547"/>
      <c r="I19" s="547"/>
      <c r="J19" s="547"/>
      <c r="K19" s="547"/>
      <c r="L19" s="547"/>
      <c r="M19" s="547"/>
      <c r="N19" s="547"/>
      <c r="O19" s="547"/>
      <c r="P19" s="547"/>
      <c r="Q19" s="547"/>
      <c r="R19" s="548"/>
      <c r="S19" s="39"/>
    </row>
    <row r="20" spans="1:29" s="2" customFormat="1" ht="105.75" customHeight="1">
      <c r="A20" s="410"/>
      <c r="B20" s="411"/>
      <c r="C20" s="411"/>
      <c r="D20" s="412"/>
      <c r="E20" s="348"/>
      <c r="F20" s="349"/>
      <c r="G20" s="349"/>
      <c r="H20" s="349"/>
      <c r="I20" s="349"/>
      <c r="J20" s="349"/>
      <c r="K20" s="349"/>
      <c r="L20" s="349"/>
      <c r="M20" s="349"/>
      <c r="N20" s="349"/>
      <c r="O20" s="349"/>
      <c r="P20" s="349"/>
      <c r="Q20" s="349"/>
      <c r="R20" s="352"/>
      <c r="S20" s="39"/>
    </row>
    <row r="21" spans="1:29" s="2" customFormat="1" ht="83.25" customHeight="1">
      <c r="A21" s="545" t="s">
        <v>330</v>
      </c>
      <c r="B21" s="553"/>
      <c r="C21" s="553"/>
      <c r="D21" s="554"/>
      <c r="E21" s="558" t="s">
        <v>331</v>
      </c>
      <c r="F21" s="559"/>
      <c r="G21" s="559"/>
      <c r="H21" s="559"/>
      <c r="I21" s="559"/>
      <c r="J21" s="559"/>
      <c r="K21" s="559"/>
      <c r="L21" s="559"/>
      <c r="M21" s="559"/>
      <c r="N21" s="559"/>
      <c r="O21" s="559"/>
      <c r="P21" s="559"/>
      <c r="Q21" s="559"/>
      <c r="R21" s="560"/>
      <c r="S21" s="53"/>
    </row>
    <row r="22" spans="1:29" s="2" customFormat="1" ht="22.5" customHeight="1">
      <c r="A22" s="555"/>
      <c r="B22" s="556"/>
      <c r="C22" s="556"/>
      <c r="D22" s="557"/>
      <c r="E22" s="479" t="s">
        <v>332</v>
      </c>
      <c r="F22" s="422"/>
      <c r="G22" s="480"/>
      <c r="H22" s="389" t="str">
        <f>IF(F12=0,"自動で入力されます",F12)</f>
        <v>プルダウンメニューよりロールを選択してください</v>
      </c>
      <c r="I22" s="422"/>
      <c r="J22" s="422"/>
      <c r="K22" s="422"/>
      <c r="L22" s="422"/>
      <c r="M22" s="422"/>
      <c r="N22" s="422"/>
      <c r="O22" s="422"/>
      <c r="P22" s="422"/>
      <c r="Q22" s="422"/>
      <c r="R22" s="390"/>
      <c r="S22" s="39"/>
    </row>
    <row r="23" spans="1:29" s="2" customFormat="1" ht="105" customHeight="1">
      <c r="A23" s="555"/>
      <c r="B23" s="556"/>
      <c r="C23" s="556"/>
      <c r="D23" s="557"/>
      <c r="E23" s="417"/>
      <c r="F23" s="418"/>
      <c r="G23" s="418"/>
      <c r="H23" s="418"/>
      <c r="I23" s="418"/>
      <c r="J23" s="418"/>
      <c r="K23" s="418"/>
      <c r="L23" s="418"/>
      <c r="M23" s="418"/>
      <c r="N23" s="418"/>
      <c r="O23" s="418"/>
      <c r="P23" s="418"/>
      <c r="Q23" s="418"/>
      <c r="R23" s="419"/>
      <c r="S23" s="39"/>
    </row>
    <row r="24" spans="1:29" s="2" customFormat="1" ht="22.5" customHeight="1">
      <c r="A24" s="555"/>
      <c r="B24" s="556"/>
      <c r="C24" s="556"/>
      <c r="D24" s="557"/>
      <c r="E24" s="420" t="s">
        <v>333</v>
      </c>
      <c r="F24" s="421"/>
      <c r="G24" s="421"/>
      <c r="H24" s="389" t="str">
        <f>IF(F14=0,"自動で入力されます",F14)</f>
        <v>プルダウンメニューよりロールを選択してください（任意）</v>
      </c>
      <c r="I24" s="422"/>
      <c r="J24" s="422"/>
      <c r="K24" s="422"/>
      <c r="L24" s="422"/>
      <c r="M24" s="422"/>
      <c r="N24" s="422"/>
      <c r="O24" s="422"/>
      <c r="P24" s="422"/>
      <c r="Q24" s="422"/>
      <c r="R24" s="390"/>
      <c r="S24" s="39"/>
    </row>
    <row r="25" spans="1:29" s="2" customFormat="1" ht="105" customHeight="1">
      <c r="A25" s="555"/>
      <c r="B25" s="556"/>
      <c r="C25" s="556"/>
      <c r="D25" s="557"/>
      <c r="E25" s="417"/>
      <c r="F25" s="418"/>
      <c r="G25" s="418"/>
      <c r="H25" s="418"/>
      <c r="I25" s="418"/>
      <c r="J25" s="418"/>
      <c r="K25" s="418"/>
      <c r="L25" s="418"/>
      <c r="M25" s="418"/>
      <c r="N25" s="418"/>
      <c r="O25" s="418"/>
      <c r="P25" s="418"/>
      <c r="Q25" s="418"/>
      <c r="R25" s="419"/>
      <c r="S25" s="39"/>
    </row>
    <row r="26" spans="1:29" s="2" customFormat="1" ht="11.25">
      <c r="A26" s="47"/>
      <c r="B26" s="116"/>
      <c r="C26" s="116"/>
      <c r="D26" s="116"/>
      <c r="E26" s="116"/>
      <c r="F26" s="116"/>
      <c r="G26" s="47"/>
      <c r="H26" s="116"/>
      <c r="I26" s="116"/>
      <c r="J26" s="116"/>
      <c r="K26" s="116"/>
      <c r="L26" s="116"/>
      <c r="M26" s="116"/>
      <c r="N26" s="116"/>
      <c r="O26" s="116"/>
      <c r="P26" s="116"/>
      <c r="Q26" s="116"/>
      <c r="R26" s="116"/>
    </row>
    <row r="27" spans="1:29" ht="21" customHeight="1">
      <c r="A27" s="178" t="s">
        <v>609</v>
      </c>
      <c r="B27" s="177"/>
      <c r="C27" s="177"/>
      <c r="D27" s="177"/>
      <c r="E27" s="3"/>
      <c r="F27" s="179"/>
      <c r="G27" s="180"/>
      <c r="H27" s="180"/>
      <c r="I27" s="180"/>
      <c r="J27" s="180"/>
      <c r="K27" s="180"/>
      <c r="L27" s="180"/>
      <c r="M27" s="180"/>
      <c r="N27" s="180"/>
      <c r="O27" s="180"/>
      <c r="P27" s="180"/>
      <c r="Q27" s="180"/>
      <c r="R27" s="180"/>
      <c r="S27" s="3"/>
      <c r="T27" s="28"/>
      <c r="U27" s="28"/>
      <c r="V27" s="28"/>
      <c r="W27" s="181"/>
      <c r="X27" s="28"/>
      <c r="Y27" s="3"/>
      <c r="Z27" s="3"/>
    </row>
    <row r="28" spans="1:29" ht="44.25" customHeight="1">
      <c r="A28" s="452" t="s">
        <v>334</v>
      </c>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row>
    <row r="29" spans="1:29" ht="60" customHeight="1">
      <c r="A29" s="524" t="s">
        <v>335</v>
      </c>
      <c r="B29" s="526" t="s">
        <v>613</v>
      </c>
      <c r="C29" s="527"/>
      <c r="D29" s="527"/>
      <c r="E29" s="527"/>
      <c r="F29" s="528"/>
      <c r="G29" s="532" t="s">
        <v>336</v>
      </c>
      <c r="H29" s="533"/>
      <c r="I29" s="533"/>
      <c r="J29" s="533"/>
      <c r="K29" s="534"/>
      <c r="L29" s="526" t="s">
        <v>337</v>
      </c>
      <c r="M29" s="528"/>
      <c r="N29" s="538" t="s">
        <v>614</v>
      </c>
      <c r="O29" s="540" t="s">
        <v>338</v>
      </c>
      <c r="P29" s="540" t="s">
        <v>339</v>
      </c>
      <c r="Q29" s="542" t="s">
        <v>340</v>
      </c>
      <c r="R29" s="543"/>
      <c r="S29" s="543"/>
      <c r="T29" s="543"/>
      <c r="U29" s="544"/>
      <c r="V29" s="509" t="s">
        <v>341</v>
      </c>
      <c r="W29" s="510"/>
      <c r="X29" s="510"/>
      <c r="Y29" s="510"/>
      <c r="Z29" s="511"/>
      <c r="AA29" s="243" t="s">
        <v>342</v>
      </c>
      <c r="AB29" s="244"/>
      <c r="AC29" s="245"/>
    </row>
    <row r="30" spans="1:29" ht="21.75" customHeight="1">
      <c r="A30" s="525"/>
      <c r="B30" s="529"/>
      <c r="C30" s="530"/>
      <c r="D30" s="530"/>
      <c r="E30" s="530"/>
      <c r="F30" s="531"/>
      <c r="G30" s="535"/>
      <c r="H30" s="536"/>
      <c r="I30" s="536"/>
      <c r="J30" s="536"/>
      <c r="K30" s="537"/>
      <c r="L30" s="529"/>
      <c r="M30" s="531"/>
      <c r="N30" s="539"/>
      <c r="O30" s="541"/>
      <c r="P30" s="541"/>
      <c r="Q30" s="507" t="s">
        <v>343</v>
      </c>
      <c r="R30" s="508"/>
      <c r="S30" s="507" t="s">
        <v>344</v>
      </c>
      <c r="T30" s="508"/>
      <c r="U30" s="128" t="s">
        <v>28</v>
      </c>
      <c r="V30" s="512"/>
      <c r="W30" s="513"/>
      <c r="X30" s="513"/>
      <c r="Y30" s="513"/>
      <c r="Z30" s="514"/>
      <c r="AA30" s="246"/>
      <c r="AB30" s="247"/>
      <c r="AC30" s="248"/>
    </row>
    <row r="31" spans="1:29" s="127" customFormat="1" ht="15" customHeight="1">
      <c r="A31" s="475">
        <v>1</v>
      </c>
      <c r="B31" s="477"/>
      <c r="C31" s="429"/>
      <c r="D31" s="429"/>
      <c r="E31" s="429"/>
      <c r="F31" s="430"/>
      <c r="G31" s="428"/>
      <c r="H31" s="429"/>
      <c r="I31" s="429"/>
      <c r="J31" s="429"/>
      <c r="K31" s="430"/>
      <c r="L31" s="437"/>
      <c r="M31" s="438"/>
      <c r="N31" s="441"/>
      <c r="O31" s="441"/>
      <c r="P31" s="441"/>
      <c r="Q31" s="505" t="str">
        <f>IFERROR(VLOOKUP(U31,リスト!$AW$1:$AY$44,2,0),"")</f>
        <v/>
      </c>
      <c r="R31" s="506"/>
      <c r="S31" s="505" t="str">
        <f>IFERROR(VLOOKUP(U31,リスト!$AW$1:$AY$44,3,0),"")</f>
        <v/>
      </c>
      <c r="T31" s="506"/>
      <c r="U31" s="197"/>
      <c r="V31" s="464"/>
      <c r="W31" s="465"/>
      <c r="X31" s="465"/>
      <c r="Y31" s="465"/>
      <c r="Z31" s="466"/>
      <c r="AA31" s="231"/>
      <c r="AB31" s="232"/>
      <c r="AC31" s="232"/>
    </row>
    <row r="32" spans="1:29" s="127" customFormat="1" ht="15" customHeight="1">
      <c r="A32" s="476"/>
      <c r="B32" s="478"/>
      <c r="C32" s="432"/>
      <c r="D32" s="432"/>
      <c r="E32" s="432"/>
      <c r="F32" s="433"/>
      <c r="G32" s="431"/>
      <c r="H32" s="432"/>
      <c r="I32" s="432"/>
      <c r="J32" s="432"/>
      <c r="K32" s="433"/>
      <c r="L32" s="439"/>
      <c r="M32" s="440"/>
      <c r="N32" s="442"/>
      <c r="O32" s="442"/>
      <c r="P32" s="442"/>
      <c r="Q32" s="447" t="str">
        <f>IFERROR(VLOOKUP(U32,リスト!$AW$1:$AY$44,2,0),"")</f>
        <v/>
      </c>
      <c r="R32" s="448"/>
      <c r="S32" s="444" t="str">
        <f>IFERROR(VLOOKUP(U32,リスト!$AW$1:$AY$44,3,0),"")</f>
        <v/>
      </c>
      <c r="T32" s="446"/>
      <c r="U32" s="33"/>
      <c r="V32" s="467"/>
      <c r="W32" s="468"/>
      <c r="X32" s="468"/>
      <c r="Y32" s="468"/>
      <c r="Z32" s="469"/>
      <c r="AA32" s="233"/>
      <c r="AB32" s="234"/>
      <c r="AC32" s="234"/>
    </row>
    <row r="33" spans="1:29" s="127" customFormat="1" ht="15" customHeight="1">
      <c r="A33" s="476"/>
      <c r="B33" s="478"/>
      <c r="C33" s="432"/>
      <c r="D33" s="432"/>
      <c r="E33" s="432"/>
      <c r="F33" s="433"/>
      <c r="G33" s="431"/>
      <c r="H33" s="432"/>
      <c r="I33" s="432"/>
      <c r="J33" s="432"/>
      <c r="K33" s="433"/>
      <c r="L33" s="439"/>
      <c r="M33" s="440"/>
      <c r="N33" s="442"/>
      <c r="O33" s="442"/>
      <c r="P33" s="442"/>
      <c r="Q33" s="447" t="str">
        <f>IFERROR(VLOOKUP(U33,リスト!$AW$1:$AY$44,2,0),"")</f>
        <v/>
      </c>
      <c r="R33" s="448"/>
      <c r="S33" s="444" t="str">
        <f>IFERROR(VLOOKUP(U33,リスト!$AW$1:$AY$44,3,0),"")</f>
        <v/>
      </c>
      <c r="T33" s="446"/>
      <c r="U33" s="33"/>
      <c r="V33" s="467"/>
      <c r="W33" s="468"/>
      <c r="X33" s="468"/>
      <c r="Y33" s="468"/>
      <c r="Z33" s="469"/>
      <c r="AA33" s="233"/>
      <c r="AB33" s="234"/>
      <c r="AC33" s="234"/>
    </row>
    <row r="34" spans="1:29" s="127" customFormat="1" ht="15" customHeight="1">
      <c r="A34" s="476"/>
      <c r="B34" s="478"/>
      <c r="C34" s="432"/>
      <c r="D34" s="432"/>
      <c r="E34" s="432"/>
      <c r="F34" s="433"/>
      <c r="G34" s="431"/>
      <c r="H34" s="432"/>
      <c r="I34" s="432"/>
      <c r="J34" s="432"/>
      <c r="K34" s="433"/>
      <c r="L34" s="439"/>
      <c r="M34" s="440"/>
      <c r="N34" s="442"/>
      <c r="O34" s="442"/>
      <c r="P34" s="442"/>
      <c r="Q34" s="447" t="str">
        <f>IFERROR(VLOOKUP(U34,リスト!$AW$1:$AY$44,2,0),"")</f>
        <v/>
      </c>
      <c r="R34" s="448"/>
      <c r="S34" s="444" t="str">
        <f>IFERROR(VLOOKUP(U34,リスト!$AW$1:$AY$44,3,0),"")</f>
        <v/>
      </c>
      <c r="T34" s="446"/>
      <c r="U34" s="33"/>
      <c r="V34" s="467"/>
      <c r="W34" s="468"/>
      <c r="X34" s="468"/>
      <c r="Y34" s="468"/>
      <c r="Z34" s="469"/>
      <c r="AA34" s="233"/>
      <c r="AB34" s="234"/>
      <c r="AC34" s="234"/>
    </row>
    <row r="35" spans="1:29" s="127" customFormat="1" ht="15" customHeight="1">
      <c r="A35" s="476"/>
      <c r="B35" s="478"/>
      <c r="C35" s="432"/>
      <c r="D35" s="432"/>
      <c r="E35" s="432"/>
      <c r="F35" s="433"/>
      <c r="G35" s="431"/>
      <c r="H35" s="432"/>
      <c r="I35" s="432"/>
      <c r="J35" s="432"/>
      <c r="K35" s="433"/>
      <c r="L35" s="439"/>
      <c r="M35" s="440"/>
      <c r="N35" s="442"/>
      <c r="O35" s="442"/>
      <c r="P35" s="442"/>
      <c r="Q35" s="447" t="str">
        <f>IFERROR(VLOOKUP(U35,リスト!$AW$1:$AY$44,2,0),"")</f>
        <v/>
      </c>
      <c r="R35" s="448"/>
      <c r="S35" s="444" t="str">
        <f>IFERROR(VLOOKUP(U35,リスト!$AW$1:$AY$44,3,0),"")</f>
        <v/>
      </c>
      <c r="T35" s="446"/>
      <c r="U35" s="33"/>
      <c r="V35" s="467"/>
      <c r="W35" s="468"/>
      <c r="X35" s="468"/>
      <c r="Y35" s="468"/>
      <c r="Z35" s="469"/>
      <c r="AA35" s="233"/>
      <c r="AB35" s="234"/>
      <c r="AC35" s="234"/>
    </row>
    <row r="36" spans="1:29" s="127" customFormat="1" ht="15" customHeight="1">
      <c r="A36" s="492"/>
      <c r="B36" s="500"/>
      <c r="C36" s="501"/>
      <c r="D36" s="501"/>
      <c r="E36" s="501"/>
      <c r="F36" s="502"/>
      <c r="G36" s="503"/>
      <c r="H36" s="501"/>
      <c r="I36" s="501"/>
      <c r="J36" s="501"/>
      <c r="K36" s="502"/>
      <c r="L36" s="183"/>
      <c r="M36" s="184" t="s">
        <v>312</v>
      </c>
      <c r="N36" s="504"/>
      <c r="O36" s="504"/>
      <c r="P36" s="504"/>
      <c r="Q36" s="449" t="str">
        <f>IFERROR(VLOOKUP(U36,リスト!$AW$1:$AY$44,2,0),"")</f>
        <v/>
      </c>
      <c r="R36" s="499"/>
      <c r="S36" s="473" t="str">
        <f>IFERROR(VLOOKUP(U36,リスト!$AW$1:$AY$44,3,0),"")</f>
        <v/>
      </c>
      <c r="T36" s="474"/>
      <c r="U36" s="34"/>
      <c r="V36" s="561"/>
      <c r="W36" s="562"/>
      <c r="X36" s="562"/>
      <c r="Y36" s="562"/>
      <c r="Z36" s="563"/>
      <c r="AA36" s="233"/>
      <c r="AB36" s="234"/>
      <c r="AC36" s="234"/>
    </row>
    <row r="37" spans="1:29" s="127" customFormat="1" ht="15" customHeight="1">
      <c r="A37" s="475">
        <v>2</v>
      </c>
      <c r="B37" s="477"/>
      <c r="C37" s="429"/>
      <c r="D37" s="429"/>
      <c r="E37" s="429"/>
      <c r="F37" s="430"/>
      <c r="G37" s="428"/>
      <c r="H37" s="429"/>
      <c r="I37" s="429"/>
      <c r="J37" s="429"/>
      <c r="K37" s="430"/>
      <c r="L37" s="437"/>
      <c r="M37" s="438"/>
      <c r="N37" s="441"/>
      <c r="O37" s="441"/>
      <c r="P37" s="441"/>
      <c r="Q37" s="497" t="str">
        <f>IFERROR(VLOOKUP(U37,リスト!$AW$1:$AY$44,2,0),"")</f>
        <v/>
      </c>
      <c r="R37" s="498"/>
      <c r="S37" s="505" t="str">
        <f>IFERROR(VLOOKUP(U37,リスト!$AW$1:$AY$44,3,0),"")</f>
        <v/>
      </c>
      <c r="T37" s="506"/>
      <c r="U37" s="32"/>
      <c r="V37" s="464"/>
      <c r="W37" s="465"/>
      <c r="X37" s="465"/>
      <c r="Y37" s="465"/>
      <c r="Z37" s="466"/>
      <c r="AA37" s="231"/>
      <c r="AB37" s="232"/>
      <c r="AC37" s="232"/>
    </row>
    <row r="38" spans="1:29" s="127" customFormat="1" ht="15" customHeight="1">
      <c r="A38" s="476"/>
      <c r="B38" s="478"/>
      <c r="C38" s="432"/>
      <c r="D38" s="432"/>
      <c r="E38" s="432"/>
      <c r="F38" s="433"/>
      <c r="G38" s="431"/>
      <c r="H38" s="432"/>
      <c r="I38" s="432"/>
      <c r="J38" s="432"/>
      <c r="K38" s="433"/>
      <c r="L38" s="439"/>
      <c r="M38" s="440"/>
      <c r="N38" s="442"/>
      <c r="O38" s="442"/>
      <c r="P38" s="442"/>
      <c r="Q38" s="447" t="str">
        <f>IFERROR(VLOOKUP(U38,リスト!$AW$1:$AY$44,2,0),"")</f>
        <v/>
      </c>
      <c r="R38" s="448"/>
      <c r="S38" s="444" t="str">
        <f>IFERROR(VLOOKUP(U38,リスト!$AW$1:$AY$44,3,0),"")</f>
        <v/>
      </c>
      <c r="T38" s="446"/>
      <c r="U38" s="33"/>
      <c r="V38" s="467"/>
      <c r="W38" s="468"/>
      <c r="X38" s="468"/>
      <c r="Y38" s="468"/>
      <c r="Z38" s="469"/>
      <c r="AA38" s="233"/>
      <c r="AB38" s="234"/>
      <c r="AC38" s="234"/>
    </row>
    <row r="39" spans="1:29" s="127" customFormat="1" ht="15" customHeight="1">
      <c r="A39" s="476"/>
      <c r="B39" s="478"/>
      <c r="C39" s="432"/>
      <c r="D39" s="432"/>
      <c r="E39" s="432"/>
      <c r="F39" s="433"/>
      <c r="G39" s="431"/>
      <c r="H39" s="432"/>
      <c r="I39" s="432"/>
      <c r="J39" s="432"/>
      <c r="K39" s="433"/>
      <c r="L39" s="439"/>
      <c r="M39" s="440"/>
      <c r="N39" s="442"/>
      <c r="O39" s="442"/>
      <c r="P39" s="442"/>
      <c r="Q39" s="447" t="str">
        <f>IFERROR(VLOOKUP(U39,リスト!$AW$1:$AY$44,2,0),"")</f>
        <v/>
      </c>
      <c r="R39" s="448"/>
      <c r="S39" s="444" t="str">
        <f>IFERROR(VLOOKUP(U39,リスト!$AW$1:$AY$44,3,0),"")</f>
        <v/>
      </c>
      <c r="T39" s="446"/>
      <c r="U39" s="33"/>
      <c r="V39" s="467"/>
      <c r="W39" s="468"/>
      <c r="X39" s="468"/>
      <c r="Y39" s="468"/>
      <c r="Z39" s="469"/>
      <c r="AA39" s="233"/>
      <c r="AB39" s="234"/>
      <c r="AC39" s="234"/>
    </row>
    <row r="40" spans="1:29" s="127" customFormat="1" ht="15" customHeight="1">
      <c r="A40" s="476"/>
      <c r="B40" s="478"/>
      <c r="C40" s="432"/>
      <c r="D40" s="432"/>
      <c r="E40" s="432"/>
      <c r="F40" s="433"/>
      <c r="G40" s="431"/>
      <c r="H40" s="432"/>
      <c r="I40" s="432"/>
      <c r="J40" s="432"/>
      <c r="K40" s="433"/>
      <c r="L40" s="439"/>
      <c r="M40" s="440"/>
      <c r="N40" s="442"/>
      <c r="O40" s="442"/>
      <c r="P40" s="442"/>
      <c r="Q40" s="447" t="str">
        <f>IFERROR(VLOOKUP(U40,リスト!$AW$1:$AY$44,2,0),"")</f>
        <v/>
      </c>
      <c r="R40" s="448"/>
      <c r="S40" s="444" t="str">
        <f>IFERROR(VLOOKUP(U40,リスト!$AW$1:$AY$44,3,0),"")</f>
        <v/>
      </c>
      <c r="T40" s="446"/>
      <c r="U40" s="33"/>
      <c r="V40" s="467"/>
      <c r="W40" s="468"/>
      <c r="X40" s="468"/>
      <c r="Y40" s="468"/>
      <c r="Z40" s="469"/>
      <c r="AA40" s="233"/>
      <c r="AB40" s="234"/>
      <c r="AC40" s="234"/>
    </row>
    <row r="41" spans="1:29" s="127" customFormat="1" ht="15" customHeight="1">
      <c r="A41" s="476"/>
      <c r="B41" s="478"/>
      <c r="C41" s="432"/>
      <c r="D41" s="432"/>
      <c r="E41" s="432"/>
      <c r="F41" s="433"/>
      <c r="G41" s="431"/>
      <c r="H41" s="432"/>
      <c r="I41" s="432"/>
      <c r="J41" s="432"/>
      <c r="K41" s="433"/>
      <c r="L41" s="439"/>
      <c r="M41" s="440"/>
      <c r="N41" s="442"/>
      <c r="O41" s="442"/>
      <c r="P41" s="442"/>
      <c r="Q41" s="447" t="str">
        <f>IFERROR(VLOOKUP(U41,リスト!$AW$1:$AY$44,2,0),"")</f>
        <v/>
      </c>
      <c r="R41" s="448"/>
      <c r="S41" s="444" t="str">
        <f>IFERROR(VLOOKUP(U41,リスト!$AW$1:$AY$44,3,0),"")</f>
        <v/>
      </c>
      <c r="T41" s="446"/>
      <c r="U41" s="33"/>
      <c r="V41" s="467"/>
      <c r="W41" s="468"/>
      <c r="X41" s="468"/>
      <c r="Y41" s="468"/>
      <c r="Z41" s="469"/>
      <c r="AA41" s="233"/>
      <c r="AB41" s="234"/>
      <c r="AC41" s="234"/>
    </row>
    <row r="42" spans="1:29" s="127" customFormat="1" ht="15" customHeight="1">
      <c r="A42" s="492"/>
      <c r="B42" s="500"/>
      <c r="C42" s="501"/>
      <c r="D42" s="501"/>
      <c r="E42" s="501"/>
      <c r="F42" s="502"/>
      <c r="G42" s="503"/>
      <c r="H42" s="501"/>
      <c r="I42" s="501"/>
      <c r="J42" s="501"/>
      <c r="K42" s="502"/>
      <c r="L42" s="183"/>
      <c r="M42" s="184" t="s">
        <v>312</v>
      </c>
      <c r="N42" s="504"/>
      <c r="O42" s="504"/>
      <c r="P42" s="504"/>
      <c r="Q42" s="449" t="str">
        <f>IFERROR(VLOOKUP(U42,リスト!$AW$1:$AY$44,2,0),"")</f>
        <v/>
      </c>
      <c r="R42" s="499"/>
      <c r="S42" s="473" t="str">
        <f>IFERROR(VLOOKUP(U42,リスト!$AW$1:$AY$44,3,0),"")</f>
        <v/>
      </c>
      <c r="T42" s="474"/>
      <c r="U42" s="34"/>
      <c r="V42" s="561"/>
      <c r="W42" s="562"/>
      <c r="X42" s="562"/>
      <c r="Y42" s="562"/>
      <c r="Z42" s="563"/>
      <c r="AA42" s="233"/>
      <c r="AB42" s="234"/>
      <c r="AC42" s="234"/>
    </row>
    <row r="43" spans="1:29" s="127" customFormat="1" ht="15" customHeight="1">
      <c r="A43" s="475">
        <v>3</v>
      </c>
      <c r="B43" s="477"/>
      <c r="C43" s="429"/>
      <c r="D43" s="429"/>
      <c r="E43" s="429"/>
      <c r="F43" s="430"/>
      <c r="G43" s="428"/>
      <c r="H43" s="429"/>
      <c r="I43" s="429"/>
      <c r="J43" s="429"/>
      <c r="K43" s="430"/>
      <c r="L43" s="437"/>
      <c r="M43" s="438"/>
      <c r="N43" s="441"/>
      <c r="O43" s="441"/>
      <c r="P43" s="441"/>
      <c r="Q43" s="497" t="str">
        <f>IFERROR(VLOOKUP(U43,リスト!$AW$1:$AY$44,2,0),"")</f>
        <v/>
      </c>
      <c r="R43" s="498"/>
      <c r="S43" s="505" t="str">
        <f>IFERROR(VLOOKUP(U43,リスト!$AW$1:$AY$44,3,0),"")</f>
        <v/>
      </c>
      <c r="T43" s="506"/>
      <c r="U43" s="32"/>
      <c r="V43" s="464"/>
      <c r="W43" s="465"/>
      <c r="X43" s="465"/>
      <c r="Y43" s="465"/>
      <c r="Z43" s="466"/>
      <c r="AA43" s="231"/>
      <c r="AB43" s="232"/>
      <c r="AC43" s="232"/>
    </row>
    <row r="44" spans="1:29" s="127" customFormat="1" ht="15" customHeight="1">
      <c r="A44" s="476"/>
      <c r="B44" s="478"/>
      <c r="C44" s="432"/>
      <c r="D44" s="432"/>
      <c r="E44" s="432"/>
      <c r="F44" s="433"/>
      <c r="G44" s="431"/>
      <c r="H44" s="432"/>
      <c r="I44" s="432"/>
      <c r="J44" s="432"/>
      <c r="K44" s="433"/>
      <c r="L44" s="439"/>
      <c r="M44" s="440"/>
      <c r="N44" s="442"/>
      <c r="O44" s="442"/>
      <c r="P44" s="442"/>
      <c r="Q44" s="447" t="str">
        <f>IFERROR(VLOOKUP(U44,リスト!$AW$1:$AY$44,2,0),"")</f>
        <v/>
      </c>
      <c r="R44" s="448"/>
      <c r="S44" s="444" t="str">
        <f>IFERROR(VLOOKUP(U44,リスト!$AW$1:$AY$44,3,0),"")</f>
        <v/>
      </c>
      <c r="T44" s="446"/>
      <c r="U44" s="33"/>
      <c r="V44" s="467"/>
      <c r="W44" s="468"/>
      <c r="X44" s="468"/>
      <c r="Y44" s="468"/>
      <c r="Z44" s="469"/>
      <c r="AA44" s="233"/>
      <c r="AB44" s="234"/>
      <c r="AC44" s="234"/>
    </row>
    <row r="45" spans="1:29" s="127" customFormat="1" ht="15" customHeight="1">
      <c r="A45" s="476"/>
      <c r="B45" s="478"/>
      <c r="C45" s="432"/>
      <c r="D45" s="432"/>
      <c r="E45" s="432"/>
      <c r="F45" s="433"/>
      <c r="G45" s="431"/>
      <c r="H45" s="432"/>
      <c r="I45" s="432"/>
      <c r="J45" s="432"/>
      <c r="K45" s="433"/>
      <c r="L45" s="439"/>
      <c r="M45" s="440"/>
      <c r="N45" s="442"/>
      <c r="O45" s="442"/>
      <c r="P45" s="442"/>
      <c r="Q45" s="447" t="str">
        <f>IFERROR(VLOOKUP(U45,リスト!$AW$1:$AY$44,2,0),"")</f>
        <v/>
      </c>
      <c r="R45" s="448"/>
      <c r="S45" s="444" t="str">
        <f>IFERROR(VLOOKUP(U45,リスト!$AW$1:$AY$44,3,0),"")</f>
        <v/>
      </c>
      <c r="T45" s="446"/>
      <c r="U45" s="33"/>
      <c r="V45" s="467"/>
      <c r="W45" s="468"/>
      <c r="X45" s="468"/>
      <c r="Y45" s="468"/>
      <c r="Z45" s="469"/>
      <c r="AA45" s="233"/>
      <c r="AB45" s="234"/>
      <c r="AC45" s="234"/>
    </row>
    <row r="46" spans="1:29" s="127" customFormat="1" ht="15" customHeight="1">
      <c r="A46" s="476"/>
      <c r="B46" s="478"/>
      <c r="C46" s="432"/>
      <c r="D46" s="432"/>
      <c r="E46" s="432"/>
      <c r="F46" s="433"/>
      <c r="G46" s="431"/>
      <c r="H46" s="432"/>
      <c r="I46" s="432"/>
      <c r="J46" s="432"/>
      <c r="K46" s="433"/>
      <c r="L46" s="439"/>
      <c r="M46" s="440"/>
      <c r="N46" s="442"/>
      <c r="O46" s="442"/>
      <c r="P46" s="442"/>
      <c r="Q46" s="447" t="str">
        <f>IFERROR(VLOOKUP(U46,リスト!$AW$1:$AY$44,2,0),"")</f>
        <v/>
      </c>
      <c r="R46" s="448"/>
      <c r="S46" s="444" t="str">
        <f>IFERROR(VLOOKUP(U46,リスト!$AW$1:$AY$44,3,0),"")</f>
        <v/>
      </c>
      <c r="T46" s="446"/>
      <c r="U46" s="33"/>
      <c r="V46" s="467"/>
      <c r="W46" s="468"/>
      <c r="X46" s="468"/>
      <c r="Y46" s="468"/>
      <c r="Z46" s="469"/>
      <c r="AA46" s="233"/>
      <c r="AB46" s="234"/>
      <c r="AC46" s="234"/>
    </row>
    <row r="47" spans="1:29" s="127" customFormat="1" ht="15" customHeight="1">
      <c r="A47" s="476"/>
      <c r="B47" s="478"/>
      <c r="C47" s="432"/>
      <c r="D47" s="432"/>
      <c r="E47" s="432"/>
      <c r="F47" s="433"/>
      <c r="G47" s="431"/>
      <c r="H47" s="432"/>
      <c r="I47" s="432"/>
      <c r="J47" s="432"/>
      <c r="K47" s="433"/>
      <c r="L47" s="439"/>
      <c r="M47" s="440"/>
      <c r="N47" s="442"/>
      <c r="O47" s="442"/>
      <c r="P47" s="442"/>
      <c r="Q47" s="447" t="str">
        <f>IFERROR(VLOOKUP(U47,リスト!$AW$1:$AY$44,2,0),"")</f>
        <v/>
      </c>
      <c r="R47" s="448"/>
      <c r="S47" s="444" t="str">
        <f>IFERROR(VLOOKUP(U47,リスト!$AW$1:$AY$44,3,0),"")</f>
        <v/>
      </c>
      <c r="T47" s="446"/>
      <c r="U47" s="33"/>
      <c r="V47" s="467"/>
      <c r="W47" s="468"/>
      <c r="X47" s="468"/>
      <c r="Y47" s="468"/>
      <c r="Z47" s="469"/>
      <c r="AA47" s="233"/>
      <c r="AB47" s="234"/>
      <c r="AC47" s="234"/>
    </row>
    <row r="48" spans="1:29" s="127" customFormat="1" ht="15" customHeight="1">
      <c r="A48" s="492"/>
      <c r="B48" s="500"/>
      <c r="C48" s="501"/>
      <c r="D48" s="501"/>
      <c r="E48" s="501"/>
      <c r="F48" s="502"/>
      <c r="G48" s="503"/>
      <c r="H48" s="501"/>
      <c r="I48" s="501"/>
      <c r="J48" s="501"/>
      <c r="K48" s="502"/>
      <c r="L48" s="183"/>
      <c r="M48" s="184" t="s">
        <v>312</v>
      </c>
      <c r="N48" s="504"/>
      <c r="O48" s="504"/>
      <c r="P48" s="504"/>
      <c r="Q48" s="449" t="str">
        <f>IFERROR(VLOOKUP(U48,リスト!$AW$1:$AY$44,2,0),"")</f>
        <v/>
      </c>
      <c r="R48" s="499"/>
      <c r="S48" s="473" t="str">
        <f>IFERROR(VLOOKUP(U48,リスト!$AW$1:$AY$44,3,0),"")</f>
        <v/>
      </c>
      <c r="T48" s="474"/>
      <c r="U48" s="34"/>
      <c r="V48" s="470"/>
      <c r="W48" s="471"/>
      <c r="X48" s="471"/>
      <c r="Y48" s="471"/>
      <c r="Z48" s="472"/>
      <c r="AA48" s="233"/>
      <c r="AB48" s="234"/>
      <c r="AC48" s="234"/>
    </row>
    <row r="49" spans="1:29" s="127" customFormat="1" ht="15" customHeight="1">
      <c r="A49" s="475">
        <v>4</v>
      </c>
      <c r="B49" s="477"/>
      <c r="C49" s="429"/>
      <c r="D49" s="429"/>
      <c r="E49" s="429"/>
      <c r="F49" s="430"/>
      <c r="G49" s="428"/>
      <c r="H49" s="429"/>
      <c r="I49" s="429"/>
      <c r="J49" s="429"/>
      <c r="K49" s="430"/>
      <c r="L49" s="437"/>
      <c r="M49" s="438"/>
      <c r="N49" s="441"/>
      <c r="O49" s="494"/>
      <c r="P49" s="494"/>
      <c r="Q49" s="447" t="str">
        <f>IFERROR(VLOOKUP(U49,リスト!$AW$1:$AY$44,2,0),"")</f>
        <v/>
      </c>
      <c r="R49" s="451"/>
      <c r="S49" s="444" t="str">
        <f>IFERROR(VLOOKUP(U49,リスト!$AW$1:$AY$44,3,0),"")</f>
        <v/>
      </c>
      <c r="T49" s="445"/>
      <c r="U49" s="32"/>
      <c r="V49" s="464"/>
      <c r="W49" s="465"/>
      <c r="X49" s="465"/>
      <c r="Y49" s="465"/>
      <c r="Z49" s="466"/>
      <c r="AA49" s="231"/>
      <c r="AB49" s="232"/>
      <c r="AC49" s="232"/>
    </row>
    <row r="50" spans="1:29" s="127" customFormat="1" ht="15" customHeight="1">
      <c r="A50" s="476"/>
      <c r="B50" s="478"/>
      <c r="C50" s="432"/>
      <c r="D50" s="432"/>
      <c r="E50" s="432"/>
      <c r="F50" s="433"/>
      <c r="G50" s="431"/>
      <c r="H50" s="432"/>
      <c r="I50" s="432"/>
      <c r="J50" s="432"/>
      <c r="K50" s="433"/>
      <c r="L50" s="439"/>
      <c r="M50" s="440"/>
      <c r="N50" s="442"/>
      <c r="O50" s="495"/>
      <c r="P50" s="495"/>
      <c r="Q50" s="447" t="str">
        <f>IFERROR(VLOOKUP(U50,リスト!$AW$1:$AY$44,2,0),"")</f>
        <v/>
      </c>
      <c r="R50" s="448"/>
      <c r="S50" s="444" t="str">
        <f>IFERROR(VLOOKUP(U50,リスト!$AW$1:$AY$44,3,0),"")</f>
        <v/>
      </c>
      <c r="T50" s="446"/>
      <c r="U50" s="33"/>
      <c r="V50" s="467"/>
      <c r="W50" s="468"/>
      <c r="X50" s="468"/>
      <c r="Y50" s="468"/>
      <c r="Z50" s="469"/>
      <c r="AA50" s="233"/>
      <c r="AB50" s="234"/>
      <c r="AC50" s="234"/>
    </row>
    <row r="51" spans="1:29" s="127" customFormat="1" ht="15" customHeight="1">
      <c r="A51" s="476"/>
      <c r="B51" s="478"/>
      <c r="C51" s="432"/>
      <c r="D51" s="432"/>
      <c r="E51" s="432"/>
      <c r="F51" s="433"/>
      <c r="G51" s="431"/>
      <c r="H51" s="432"/>
      <c r="I51" s="432"/>
      <c r="J51" s="432"/>
      <c r="K51" s="433"/>
      <c r="L51" s="439"/>
      <c r="M51" s="440"/>
      <c r="N51" s="442"/>
      <c r="O51" s="495"/>
      <c r="P51" s="495"/>
      <c r="Q51" s="447" t="str">
        <f>IFERROR(VLOOKUP(U51,リスト!$AW$1:$AY$44,2,0),"")</f>
        <v/>
      </c>
      <c r="R51" s="451"/>
      <c r="S51" s="444" t="str">
        <f>IFERROR(VLOOKUP(U51,リスト!$AW$1:$AY$44,3,0),"")</f>
        <v/>
      </c>
      <c r="T51" s="445"/>
      <c r="U51" s="33"/>
      <c r="V51" s="467"/>
      <c r="W51" s="468"/>
      <c r="X51" s="468"/>
      <c r="Y51" s="468"/>
      <c r="Z51" s="469"/>
      <c r="AA51" s="233"/>
      <c r="AB51" s="234"/>
      <c r="AC51" s="234"/>
    </row>
    <row r="52" spans="1:29" s="127" customFormat="1" ht="15" customHeight="1">
      <c r="A52" s="476"/>
      <c r="B52" s="478"/>
      <c r="C52" s="432"/>
      <c r="D52" s="432"/>
      <c r="E52" s="432"/>
      <c r="F52" s="433"/>
      <c r="G52" s="431"/>
      <c r="H52" s="432"/>
      <c r="I52" s="432"/>
      <c r="J52" s="432"/>
      <c r="K52" s="433"/>
      <c r="L52" s="439"/>
      <c r="M52" s="440"/>
      <c r="N52" s="442"/>
      <c r="O52" s="495"/>
      <c r="P52" s="495"/>
      <c r="Q52" s="447" t="str">
        <f>IFERROR(VLOOKUP(U52,リスト!$AW$1:$AY$44,2,0),"")</f>
        <v/>
      </c>
      <c r="R52" s="451"/>
      <c r="S52" s="444" t="str">
        <f>IFERROR(VLOOKUP(U52,リスト!$AW$1:$AY$44,3,0),"")</f>
        <v/>
      </c>
      <c r="T52" s="446"/>
      <c r="U52" s="33"/>
      <c r="V52" s="467"/>
      <c r="W52" s="468"/>
      <c r="X52" s="468"/>
      <c r="Y52" s="468"/>
      <c r="Z52" s="469"/>
      <c r="AA52" s="233"/>
      <c r="AB52" s="234"/>
      <c r="AC52" s="234"/>
    </row>
    <row r="53" spans="1:29" s="127" customFormat="1" ht="15" customHeight="1">
      <c r="A53" s="476"/>
      <c r="B53" s="478"/>
      <c r="C53" s="432"/>
      <c r="D53" s="432"/>
      <c r="E53" s="432"/>
      <c r="F53" s="433"/>
      <c r="G53" s="431"/>
      <c r="H53" s="432"/>
      <c r="I53" s="432"/>
      <c r="J53" s="432"/>
      <c r="K53" s="433"/>
      <c r="L53" s="439"/>
      <c r="M53" s="440"/>
      <c r="N53" s="442"/>
      <c r="O53" s="495"/>
      <c r="P53" s="495"/>
      <c r="Q53" s="447" t="str">
        <f>IFERROR(VLOOKUP(U53,リスト!$AW$1:$AY$44,2,0),"")</f>
        <v/>
      </c>
      <c r="R53" s="448"/>
      <c r="S53" s="444" t="str">
        <f>IFERROR(VLOOKUP(U53,リスト!$AW$1:$AY$44,3,0),"")</f>
        <v/>
      </c>
      <c r="T53" s="445"/>
      <c r="U53" s="33"/>
      <c r="V53" s="467"/>
      <c r="W53" s="468"/>
      <c r="X53" s="468"/>
      <c r="Y53" s="468"/>
      <c r="Z53" s="469"/>
      <c r="AA53" s="233"/>
      <c r="AB53" s="234"/>
      <c r="AC53" s="234"/>
    </row>
    <row r="54" spans="1:29" s="127" customFormat="1" ht="15" customHeight="1">
      <c r="A54" s="492"/>
      <c r="B54" s="493"/>
      <c r="C54" s="435"/>
      <c r="D54" s="435"/>
      <c r="E54" s="435"/>
      <c r="F54" s="436"/>
      <c r="G54" s="434"/>
      <c r="H54" s="435"/>
      <c r="I54" s="435"/>
      <c r="J54" s="435"/>
      <c r="K54" s="436"/>
      <c r="L54" s="183"/>
      <c r="M54" s="184" t="s">
        <v>312</v>
      </c>
      <c r="N54" s="443"/>
      <c r="O54" s="496"/>
      <c r="P54" s="496"/>
      <c r="Q54" s="449" t="str">
        <f>IFERROR(VLOOKUP(U54,リスト!$AW$1:$AY$44,2,0),"")</f>
        <v/>
      </c>
      <c r="R54" s="450"/>
      <c r="S54" s="473" t="str">
        <f>IFERROR(VLOOKUP(U54,リスト!$AW$1:$AY$44,3,0),"")</f>
        <v/>
      </c>
      <c r="T54" s="474"/>
      <c r="U54" s="34"/>
      <c r="V54" s="470"/>
      <c r="W54" s="471"/>
      <c r="X54" s="471"/>
      <c r="Y54" s="471"/>
      <c r="Z54" s="472"/>
      <c r="AA54" s="233"/>
      <c r="AB54" s="234"/>
      <c r="AC54" s="234"/>
    </row>
    <row r="55" spans="1:29" s="127" customFormat="1" ht="15" customHeight="1">
      <c r="A55" s="475">
        <v>5</v>
      </c>
      <c r="B55" s="477"/>
      <c r="C55" s="429"/>
      <c r="D55" s="429"/>
      <c r="E55" s="429"/>
      <c r="F55" s="430"/>
      <c r="G55" s="428"/>
      <c r="H55" s="429"/>
      <c r="I55" s="429"/>
      <c r="J55" s="429"/>
      <c r="K55" s="430"/>
      <c r="L55" s="437"/>
      <c r="M55" s="438"/>
      <c r="N55" s="441"/>
      <c r="O55" s="494"/>
      <c r="P55" s="494"/>
      <c r="Q55" s="447" t="str">
        <f>IFERROR(VLOOKUP(U55,リスト!$AW$1:$AY$44,2,0),"")</f>
        <v/>
      </c>
      <c r="R55" s="451"/>
      <c r="S55" s="444" t="str">
        <f>IFERROR(VLOOKUP(U55,リスト!$AW$1:$AY$44,3,0),"")</f>
        <v/>
      </c>
      <c r="T55" s="445"/>
      <c r="U55" s="32"/>
      <c r="V55" s="464"/>
      <c r="W55" s="465"/>
      <c r="X55" s="465"/>
      <c r="Y55" s="465"/>
      <c r="Z55" s="466"/>
      <c r="AA55" s="231"/>
      <c r="AB55" s="232"/>
      <c r="AC55" s="232"/>
    </row>
    <row r="56" spans="1:29" s="127" customFormat="1" ht="15" customHeight="1">
      <c r="A56" s="476"/>
      <c r="B56" s="478"/>
      <c r="C56" s="432"/>
      <c r="D56" s="432"/>
      <c r="E56" s="432"/>
      <c r="F56" s="433"/>
      <c r="G56" s="431"/>
      <c r="H56" s="432"/>
      <c r="I56" s="432"/>
      <c r="J56" s="432"/>
      <c r="K56" s="433"/>
      <c r="L56" s="439"/>
      <c r="M56" s="440"/>
      <c r="N56" s="442"/>
      <c r="O56" s="495"/>
      <c r="P56" s="495"/>
      <c r="Q56" s="447" t="str">
        <f>IFERROR(VLOOKUP(U56,リスト!$AW$1:$AY$44,2,0),"")</f>
        <v/>
      </c>
      <c r="R56" s="448"/>
      <c r="S56" s="444" t="str">
        <f>IFERROR(VLOOKUP(U56,リスト!$AW$1:$AY$44,3,0),"")</f>
        <v/>
      </c>
      <c r="T56" s="446"/>
      <c r="U56" s="33"/>
      <c r="V56" s="467"/>
      <c r="W56" s="468"/>
      <c r="X56" s="468"/>
      <c r="Y56" s="468"/>
      <c r="Z56" s="469"/>
      <c r="AA56" s="233"/>
      <c r="AB56" s="234"/>
      <c r="AC56" s="234"/>
    </row>
    <row r="57" spans="1:29" s="127" customFormat="1" ht="15" customHeight="1">
      <c r="A57" s="476"/>
      <c r="B57" s="478"/>
      <c r="C57" s="432"/>
      <c r="D57" s="432"/>
      <c r="E57" s="432"/>
      <c r="F57" s="433"/>
      <c r="G57" s="431"/>
      <c r="H57" s="432"/>
      <c r="I57" s="432"/>
      <c r="J57" s="432"/>
      <c r="K57" s="433"/>
      <c r="L57" s="439"/>
      <c r="M57" s="440"/>
      <c r="N57" s="442"/>
      <c r="O57" s="495"/>
      <c r="P57" s="495"/>
      <c r="Q57" s="447" t="str">
        <f>IFERROR(VLOOKUP(U57,リスト!$AW$1:$AY$44,2,0),"")</f>
        <v/>
      </c>
      <c r="R57" s="451"/>
      <c r="S57" s="444" t="str">
        <f>IFERROR(VLOOKUP(U57,リスト!$AW$1:$AY$44,3,0),"")</f>
        <v/>
      </c>
      <c r="T57" s="445"/>
      <c r="U57" s="33"/>
      <c r="V57" s="467"/>
      <c r="W57" s="468"/>
      <c r="X57" s="468"/>
      <c r="Y57" s="468"/>
      <c r="Z57" s="469"/>
      <c r="AA57" s="233"/>
      <c r="AB57" s="234"/>
      <c r="AC57" s="234"/>
    </row>
    <row r="58" spans="1:29" s="127" customFormat="1" ht="15" customHeight="1">
      <c r="A58" s="476"/>
      <c r="B58" s="478"/>
      <c r="C58" s="432"/>
      <c r="D58" s="432"/>
      <c r="E58" s="432"/>
      <c r="F58" s="433"/>
      <c r="G58" s="431"/>
      <c r="H58" s="432"/>
      <c r="I58" s="432"/>
      <c r="J58" s="432"/>
      <c r="K58" s="433"/>
      <c r="L58" s="439"/>
      <c r="M58" s="440"/>
      <c r="N58" s="442"/>
      <c r="O58" s="495"/>
      <c r="P58" s="495"/>
      <c r="Q58" s="447" t="str">
        <f>IFERROR(VLOOKUP(U58,リスト!$AW$1:$AY$44,2,0),"")</f>
        <v/>
      </c>
      <c r="R58" s="451"/>
      <c r="S58" s="444" t="str">
        <f>IFERROR(VLOOKUP(U58,リスト!$AW$1:$AY$44,3,0),"")</f>
        <v/>
      </c>
      <c r="T58" s="446"/>
      <c r="U58" s="33"/>
      <c r="V58" s="467"/>
      <c r="W58" s="468"/>
      <c r="X58" s="468"/>
      <c r="Y58" s="468"/>
      <c r="Z58" s="469"/>
      <c r="AA58" s="233"/>
      <c r="AB58" s="234"/>
      <c r="AC58" s="234"/>
    </row>
    <row r="59" spans="1:29" s="127" customFormat="1" ht="15" customHeight="1">
      <c r="A59" s="476"/>
      <c r="B59" s="478"/>
      <c r="C59" s="432"/>
      <c r="D59" s="432"/>
      <c r="E59" s="432"/>
      <c r="F59" s="433"/>
      <c r="G59" s="431"/>
      <c r="H59" s="432"/>
      <c r="I59" s="432"/>
      <c r="J59" s="432"/>
      <c r="K59" s="433"/>
      <c r="L59" s="439"/>
      <c r="M59" s="440"/>
      <c r="N59" s="442"/>
      <c r="O59" s="495"/>
      <c r="P59" s="495"/>
      <c r="Q59" s="447" t="str">
        <f>IFERROR(VLOOKUP(U59,リスト!$AW$1:$AY$44,2,0),"")</f>
        <v/>
      </c>
      <c r="R59" s="448"/>
      <c r="S59" s="444" t="str">
        <f>IFERROR(VLOOKUP(U59,リスト!$AW$1:$AY$44,3,0),"")</f>
        <v/>
      </c>
      <c r="T59" s="445"/>
      <c r="U59" s="33"/>
      <c r="V59" s="467"/>
      <c r="W59" s="468"/>
      <c r="X59" s="468"/>
      <c r="Y59" s="468"/>
      <c r="Z59" s="469"/>
      <c r="AA59" s="233"/>
      <c r="AB59" s="234"/>
      <c r="AC59" s="234"/>
    </row>
    <row r="60" spans="1:29" s="127" customFormat="1" ht="15" customHeight="1">
      <c r="A60" s="492"/>
      <c r="B60" s="493"/>
      <c r="C60" s="435"/>
      <c r="D60" s="435"/>
      <c r="E60" s="435"/>
      <c r="F60" s="436"/>
      <c r="G60" s="434"/>
      <c r="H60" s="435"/>
      <c r="I60" s="435"/>
      <c r="J60" s="435"/>
      <c r="K60" s="436"/>
      <c r="L60" s="183"/>
      <c r="M60" s="184" t="s">
        <v>312</v>
      </c>
      <c r="N60" s="443"/>
      <c r="O60" s="496"/>
      <c r="P60" s="496"/>
      <c r="Q60" s="449" t="str">
        <f>IFERROR(VLOOKUP(U60,リスト!$AW$1:$AY$44,2,0),"")</f>
        <v/>
      </c>
      <c r="R60" s="450"/>
      <c r="S60" s="473" t="str">
        <f>IFERROR(VLOOKUP(U60,リスト!$AW$1:$AY$44,3,0),"")</f>
        <v/>
      </c>
      <c r="T60" s="474"/>
      <c r="U60" s="34"/>
      <c r="V60" s="470"/>
      <c r="W60" s="471"/>
      <c r="X60" s="471"/>
      <c r="Y60" s="471"/>
      <c r="Z60" s="472"/>
      <c r="AA60" s="233"/>
      <c r="AB60" s="234"/>
      <c r="AC60" s="234"/>
    </row>
    <row r="61" spans="1:29" s="127" customFormat="1" ht="15" customHeight="1">
      <c r="A61" s="475">
        <v>6</v>
      </c>
      <c r="B61" s="477"/>
      <c r="C61" s="429"/>
      <c r="D61" s="429"/>
      <c r="E61" s="429"/>
      <c r="F61" s="430"/>
      <c r="G61" s="428"/>
      <c r="H61" s="429"/>
      <c r="I61" s="429"/>
      <c r="J61" s="429"/>
      <c r="K61" s="430"/>
      <c r="L61" s="437"/>
      <c r="M61" s="438"/>
      <c r="N61" s="441"/>
      <c r="O61" s="494"/>
      <c r="P61" s="494"/>
      <c r="Q61" s="447" t="str">
        <f>IFERROR(VLOOKUP(U61,リスト!$AW$1:$AY$44,2,0),"")</f>
        <v/>
      </c>
      <c r="R61" s="451"/>
      <c r="S61" s="444" t="str">
        <f>IFERROR(VLOOKUP(U61,リスト!$AW$1:$AY$44,3,0),"")</f>
        <v/>
      </c>
      <c r="T61" s="445"/>
      <c r="U61" s="32"/>
      <c r="V61" s="464"/>
      <c r="W61" s="465"/>
      <c r="X61" s="465"/>
      <c r="Y61" s="465"/>
      <c r="Z61" s="466"/>
      <c r="AA61" s="231"/>
      <c r="AB61" s="232"/>
      <c r="AC61" s="232"/>
    </row>
    <row r="62" spans="1:29" s="127" customFormat="1" ht="15" customHeight="1">
      <c r="A62" s="476"/>
      <c r="B62" s="478"/>
      <c r="C62" s="432"/>
      <c r="D62" s="432"/>
      <c r="E62" s="432"/>
      <c r="F62" s="433"/>
      <c r="G62" s="431"/>
      <c r="H62" s="432"/>
      <c r="I62" s="432"/>
      <c r="J62" s="432"/>
      <c r="K62" s="433"/>
      <c r="L62" s="439"/>
      <c r="M62" s="440"/>
      <c r="N62" s="442"/>
      <c r="O62" s="495"/>
      <c r="P62" s="495"/>
      <c r="Q62" s="447" t="str">
        <f>IFERROR(VLOOKUP(U62,リスト!$AW$1:$AY$44,2,0),"")</f>
        <v/>
      </c>
      <c r="R62" s="448"/>
      <c r="S62" s="444" t="str">
        <f>IFERROR(VLOOKUP(U62,リスト!$AW$1:$AY$44,3,0),"")</f>
        <v/>
      </c>
      <c r="T62" s="446"/>
      <c r="U62" s="33"/>
      <c r="V62" s="467"/>
      <c r="W62" s="468"/>
      <c r="X62" s="468"/>
      <c r="Y62" s="468"/>
      <c r="Z62" s="469"/>
      <c r="AA62" s="233"/>
      <c r="AB62" s="234"/>
      <c r="AC62" s="234"/>
    </row>
    <row r="63" spans="1:29" s="127" customFormat="1" ht="15" customHeight="1">
      <c r="A63" s="476"/>
      <c r="B63" s="478"/>
      <c r="C63" s="432"/>
      <c r="D63" s="432"/>
      <c r="E63" s="432"/>
      <c r="F63" s="433"/>
      <c r="G63" s="431"/>
      <c r="H63" s="432"/>
      <c r="I63" s="432"/>
      <c r="J63" s="432"/>
      <c r="K63" s="433"/>
      <c r="L63" s="439"/>
      <c r="M63" s="440"/>
      <c r="N63" s="442"/>
      <c r="O63" s="495"/>
      <c r="P63" s="495"/>
      <c r="Q63" s="447" t="str">
        <f>IFERROR(VLOOKUP(U63,リスト!$AW$1:$AY$44,2,0),"")</f>
        <v/>
      </c>
      <c r="R63" s="451"/>
      <c r="S63" s="444" t="str">
        <f>IFERROR(VLOOKUP(U63,リスト!$AW$1:$AY$44,3,0),"")</f>
        <v/>
      </c>
      <c r="T63" s="445"/>
      <c r="U63" s="33"/>
      <c r="V63" s="467"/>
      <c r="W63" s="468"/>
      <c r="X63" s="468"/>
      <c r="Y63" s="468"/>
      <c r="Z63" s="469"/>
      <c r="AA63" s="233"/>
      <c r="AB63" s="234"/>
      <c r="AC63" s="234"/>
    </row>
    <row r="64" spans="1:29" s="127" customFormat="1" ht="15" customHeight="1">
      <c r="A64" s="476"/>
      <c r="B64" s="478"/>
      <c r="C64" s="432"/>
      <c r="D64" s="432"/>
      <c r="E64" s="432"/>
      <c r="F64" s="433"/>
      <c r="G64" s="431"/>
      <c r="H64" s="432"/>
      <c r="I64" s="432"/>
      <c r="J64" s="432"/>
      <c r="K64" s="433"/>
      <c r="L64" s="439"/>
      <c r="M64" s="440"/>
      <c r="N64" s="442"/>
      <c r="O64" s="495"/>
      <c r="P64" s="495"/>
      <c r="Q64" s="447" t="str">
        <f>IFERROR(VLOOKUP(U64,リスト!$AW$1:$AY$44,2,0),"")</f>
        <v/>
      </c>
      <c r="R64" s="451"/>
      <c r="S64" s="444" t="str">
        <f>IFERROR(VLOOKUP(U64,リスト!$AW$1:$AY$44,3,0),"")</f>
        <v/>
      </c>
      <c r="T64" s="446"/>
      <c r="U64" s="33"/>
      <c r="V64" s="467"/>
      <c r="W64" s="468"/>
      <c r="X64" s="468"/>
      <c r="Y64" s="468"/>
      <c r="Z64" s="469"/>
      <c r="AA64" s="233"/>
      <c r="AB64" s="234"/>
      <c r="AC64" s="234"/>
    </row>
    <row r="65" spans="1:29" s="127" customFormat="1" ht="15" customHeight="1">
      <c r="A65" s="476"/>
      <c r="B65" s="478"/>
      <c r="C65" s="432"/>
      <c r="D65" s="432"/>
      <c r="E65" s="432"/>
      <c r="F65" s="433"/>
      <c r="G65" s="431"/>
      <c r="H65" s="432"/>
      <c r="I65" s="432"/>
      <c r="J65" s="432"/>
      <c r="K65" s="433"/>
      <c r="L65" s="439"/>
      <c r="M65" s="440"/>
      <c r="N65" s="442"/>
      <c r="O65" s="495"/>
      <c r="P65" s="495"/>
      <c r="Q65" s="447" t="str">
        <f>IFERROR(VLOOKUP(U65,リスト!$AW$1:$AY$44,2,0),"")</f>
        <v/>
      </c>
      <c r="R65" s="448"/>
      <c r="S65" s="444" t="str">
        <f>IFERROR(VLOOKUP(U65,リスト!$AW$1:$AY$44,3,0),"")</f>
        <v/>
      </c>
      <c r="T65" s="445"/>
      <c r="U65" s="33"/>
      <c r="V65" s="467"/>
      <c r="W65" s="468"/>
      <c r="X65" s="468"/>
      <c r="Y65" s="468"/>
      <c r="Z65" s="469"/>
      <c r="AA65" s="233"/>
      <c r="AB65" s="234"/>
      <c r="AC65" s="234"/>
    </row>
    <row r="66" spans="1:29" s="127" customFormat="1" ht="15" customHeight="1">
      <c r="A66" s="492"/>
      <c r="B66" s="493"/>
      <c r="C66" s="435"/>
      <c r="D66" s="435"/>
      <c r="E66" s="435"/>
      <c r="F66" s="436"/>
      <c r="G66" s="434"/>
      <c r="H66" s="435"/>
      <c r="I66" s="435"/>
      <c r="J66" s="435"/>
      <c r="K66" s="436"/>
      <c r="L66" s="183"/>
      <c r="M66" s="184" t="s">
        <v>312</v>
      </c>
      <c r="N66" s="443"/>
      <c r="O66" s="496"/>
      <c r="P66" s="496"/>
      <c r="Q66" s="449" t="str">
        <f>IFERROR(VLOOKUP(U66,リスト!$AW$1:$AY$44,2,0),"")</f>
        <v/>
      </c>
      <c r="R66" s="450"/>
      <c r="S66" s="473" t="str">
        <f>IFERROR(VLOOKUP(U66,リスト!$AW$1:$AY$44,3,0),"")</f>
        <v/>
      </c>
      <c r="T66" s="474"/>
      <c r="U66" s="34"/>
      <c r="V66" s="470"/>
      <c r="W66" s="471"/>
      <c r="X66" s="471"/>
      <c r="Y66" s="471"/>
      <c r="Z66" s="472"/>
      <c r="AA66" s="233"/>
      <c r="AB66" s="234"/>
      <c r="AC66" s="234"/>
    </row>
    <row r="67" spans="1:29" s="127" customFormat="1" ht="15" customHeight="1">
      <c r="A67" s="475">
        <v>7</v>
      </c>
      <c r="B67" s="477"/>
      <c r="C67" s="429"/>
      <c r="D67" s="429"/>
      <c r="E67" s="429"/>
      <c r="F67" s="430"/>
      <c r="G67" s="428"/>
      <c r="H67" s="429"/>
      <c r="I67" s="429"/>
      <c r="J67" s="429"/>
      <c r="K67" s="430"/>
      <c r="L67" s="437"/>
      <c r="M67" s="438"/>
      <c r="N67" s="441"/>
      <c r="O67" s="494"/>
      <c r="P67" s="494"/>
      <c r="Q67" s="447" t="str">
        <f>IFERROR(VLOOKUP(U67,リスト!$AW$1:$AY$44,2,0),"")</f>
        <v/>
      </c>
      <c r="R67" s="451"/>
      <c r="S67" s="444" t="str">
        <f>IFERROR(VLOOKUP(U67,リスト!$AW$1:$AY$44,3,0),"")</f>
        <v/>
      </c>
      <c r="T67" s="445"/>
      <c r="U67" s="32"/>
      <c r="V67" s="464"/>
      <c r="W67" s="465"/>
      <c r="X67" s="465"/>
      <c r="Y67" s="465"/>
      <c r="Z67" s="466"/>
      <c r="AA67" s="231"/>
      <c r="AB67" s="232"/>
      <c r="AC67" s="232"/>
    </row>
    <row r="68" spans="1:29" s="127" customFormat="1" ht="15" customHeight="1">
      <c r="A68" s="476"/>
      <c r="B68" s="478"/>
      <c r="C68" s="432"/>
      <c r="D68" s="432"/>
      <c r="E68" s="432"/>
      <c r="F68" s="433"/>
      <c r="G68" s="431"/>
      <c r="H68" s="432"/>
      <c r="I68" s="432"/>
      <c r="J68" s="432"/>
      <c r="K68" s="433"/>
      <c r="L68" s="439"/>
      <c r="M68" s="440"/>
      <c r="N68" s="442"/>
      <c r="O68" s="495"/>
      <c r="P68" s="495"/>
      <c r="Q68" s="447" t="str">
        <f>IFERROR(VLOOKUP(U68,リスト!$AW$1:$AY$44,2,0),"")</f>
        <v/>
      </c>
      <c r="R68" s="448"/>
      <c r="S68" s="444" t="str">
        <f>IFERROR(VLOOKUP(U68,リスト!$AW$1:$AY$44,3,0),"")</f>
        <v/>
      </c>
      <c r="T68" s="446"/>
      <c r="U68" s="33"/>
      <c r="V68" s="467"/>
      <c r="W68" s="468"/>
      <c r="X68" s="468"/>
      <c r="Y68" s="468"/>
      <c r="Z68" s="469"/>
      <c r="AA68" s="233"/>
      <c r="AB68" s="234"/>
      <c r="AC68" s="234"/>
    </row>
    <row r="69" spans="1:29" s="127" customFormat="1" ht="15" customHeight="1">
      <c r="A69" s="476"/>
      <c r="B69" s="478"/>
      <c r="C69" s="432"/>
      <c r="D69" s="432"/>
      <c r="E69" s="432"/>
      <c r="F69" s="433"/>
      <c r="G69" s="431"/>
      <c r="H69" s="432"/>
      <c r="I69" s="432"/>
      <c r="J69" s="432"/>
      <c r="K69" s="433"/>
      <c r="L69" s="439"/>
      <c r="M69" s="440"/>
      <c r="N69" s="442"/>
      <c r="O69" s="495"/>
      <c r="P69" s="495"/>
      <c r="Q69" s="447" t="str">
        <f>IFERROR(VLOOKUP(U69,リスト!$AW$1:$AY$44,2,0),"")</f>
        <v/>
      </c>
      <c r="R69" s="451"/>
      <c r="S69" s="444" t="str">
        <f>IFERROR(VLOOKUP(U69,リスト!$AW$1:$AY$44,3,0),"")</f>
        <v/>
      </c>
      <c r="T69" s="445"/>
      <c r="U69" s="33"/>
      <c r="V69" s="467"/>
      <c r="W69" s="468"/>
      <c r="X69" s="468"/>
      <c r="Y69" s="468"/>
      <c r="Z69" s="469"/>
      <c r="AA69" s="233"/>
      <c r="AB69" s="234"/>
      <c r="AC69" s="234"/>
    </row>
    <row r="70" spans="1:29" s="127" customFormat="1" ht="15" customHeight="1">
      <c r="A70" s="476"/>
      <c r="B70" s="478"/>
      <c r="C70" s="432"/>
      <c r="D70" s="432"/>
      <c r="E70" s="432"/>
      <c r="F70" s="433"/>
      <c r="G70" s="431"/>
      <c r="H70" s="432"/>
      <c r="I70" s="432"/>
      <c r="J70" s="432"/>
      <c r="K70" s="433"/>
      <c r="L70" s="439"/>
      <c r="M70" s="440"/>
      <c r="N70" s="442"/>
      <c r="O70" s="495"/>
      <c r="P70" s="495"/>
      <c r="Q70" s="447" t="str">
        <f>IFERROR(VLOOKUP(U70,リスト!$AW$1:$AY$44,2,0),"")</f>
        <v/>
      </c>
      <c r="R70" s="451"/>
      <c r="S70" s="444" t="str">
        <f>IFERROR(VLOOKUP(U70,リスト!$AW$1:$AY$44,3,0),"")</f>
        <v/>
      </c>
      <c r="T70" s="446"/>
      <c r="U70" s="33"/>
      <c r="V70" s="467"/>
      <c r="W70" s="468"/>
      <c r="X70" s="468"/>
      <c r="Y70" s="468"/>
      <c r="Z70" s="469"/>
      <c r="AA70" s="233"/>
      <c r="AB70" s="234"/>
      <c r="AC70" s="234"/>
    </row>
    <row r="71" spans="1:29" s="127" customFormat="1" ht="15" customHeight="1">
      <c r="A71" s="476"/>
      <c r="B71" s="478"/>
      <c r="C71" s="432"/>
      <c r="D71" s="432"/>
      <c r="E71" s="432"/>
      <c r="F71" s="433"/>
      <c r="G71" s="431"/>
      <c r="H71" s="432"/>
      <c r="I71" s="432"/>
      <c r="J71" s="432"/>
      <c r="K71" s="433"/>
      <c r="L71" s="439"/>
      <c r="M71" s="440"/>
      <c r="N71" s="442"/>
      <c r="O71" s="495"/>
      <c r="P71" s="495"/>
      <c r="Q71" s="447" t="str">
        <f>IFERROR(VLOOKUP(U71,リスト!$AW$1:$AY$44,2,0),"")</f>
        <v/>
      </c>
      <c r="R71" s="448"/>
      <c r="S71" s="444" t="str">
        <f>IFERROR(VLOOKUP(U71,リスト!$AW$1:$AY$44,3,0),"")</f>
        <v/>
      </c>
      <c r="T71" s="445"/>
      <c r="U71" s="33"/>
      <c r="V71" s="467"/>
      <c r="W71" s="468"/>
      <c r="X71" s="468"/>
      <c r="Y71" s="468"/>
      <c r="Z71" s="469"/>
      <c r="AA71" s="233"/>
      <c r="AB71" s="234"/>
      <c r="AC71" s="234"/>
    </row>
    <row r="72" spans="1:29" s="127" customFormat="1" ht="15" customHeight="1">
      <c r="A72" s="492"/>
      <c r="B72" s="493"/>
      <c r="C72" s="435"/>
      <c r="D72" s="435"/>
      <c r="E72" s="435"/>
      <c r="F72" s="436"/>
      <c r="G72" s="434"/>
      <c r="H72" s="435"/>
      <c r="I72" s="435"/>
      <c r="J72" s="435"/>
      <c r="K72" s="436"/>
      <c r="L72" s="183"/>
      <c r="M72" s="184" t="s">
        <v>312</v>
      </c>
      <c r="N72" s="443"/>
      <c r="O72" s="496"/>
      <c r="P72" s="496"/>
      <c r="Q72" s="449" t="str">
        <f>IFERROR(VLOOKUP(U72,リスト!$AW$1:$AY$44,2,0),"")</f>
        <v/>
      </c>
      <c r="R72" s="450"/>
      <c r="S72" s="473" t="str">
        <f>IFERROR(VLOOKUP(U72,リスト!$AW$1:$AY$44,3,0),"")</f>
        <v/>
      </c>
      <c r="T72" s="474"/>
      <c r="U72" s="34"/>
      <c r="V72" s="470"/>
      <c r="W72" s="471"/>
      <c r="X72" s="471"/>
      <c r="Y72" s="471"/>
      <c r="Z72" s="472"/>
      <c r="AA72" s="233"/>
      <c r="AB72" s="234"/>
      <c r="AC72" s="234"/>
    </row>
    <row r="73" spans="1:29" s="127" customFormat="1" ht="15" customHeight="1">
      <c r="A73" s="475">
        <v>8</v>
      </c>
      <c r="B73" s="477"/>
      <c r="C73" s="429"/>
      <c r="D73" s="429"/>
      <c r="E73" s="429"/>
      <c r="F73" s="430"/>
      <c r="G73" s="428"/>
      <c r="H73" s="429"/>
      <c r="I73" s="429"/>
      <c r="J73" s="429"/>
      <c r="K73" s="430"/>
      <c r="L73" s="437"/>
      <c r="M73" s="438"/>
      <c r="N73" s="441"/>
      <c r="O73" s="494"/>
      <c r="P73" s="494"/>
      <c r="Q73" s="447" t="str">
        <f>IFERROR(VLOOKUP(U73,リスト!$AW$1:$AY$44,2,0),"")</f>
        <v/>
      </c>
      <c r="R73" s="451"/>
      <c r="S73" s="444" t="str">
        <f>IFERROR(VLOOKUP(U73,リスト!$AW$1:$AY$44,3,0),"")</f>
        <v/>
      </c>
      <c r="T73" s="445"/>
      <c r="U73" s="32"/>
      <c r="V73" s="464"/>
      <c r="W73" s="465"/>
      <c r="X73" s="465"/>
      <c r="Y73" s="465"/>
      <c r="Z73" s="466"/>
      <c r="AA73" s="231"/>
      <c r="AB73" s="232"/>
      <c r="AC73" s="232"/>
    </row>
    <row r="74" spans="1:29" s="127" customFormat="1" ht="15" customHeight="1">
      <c r="A74" s="476"/>
      <c r="B74" s="478"/>
      <c r="C74" s="432"/>
      <c r="D74" s="432"/>
      <c r="E74" s="432"/>
      <c r="F74" s="433"/>
      <c r="G74" s="431"/>
      <c r="H74" s="432"/>
      <c r="I74" s="432"/>
      <c r="J74" s="432"/>
      <c r="K74" s="433"/>
      <c r="L74" s="439"/>
      <c r="M74" s="440"/>
      <c r="N74" s="442"/>
      <c r="O74" s="495"/>
      <c r="P74" s="495"/>
      <c r="Q74" s="447" t="str">
        <f>IFERROR(VLOOKUP(U74,リスト!$AW$1:$AY$44,2,0),"")</f>
        <v/>
      </c>
      <c r="R74" s="448"/>
      <c r="S74" s="444" t="str">
        <f>IFERROR(VLOOKUP(U74,リスト!$AW$1:$AY$44,3,0),"")</f>
        <v/>
      </c>
      <c r="T74" s="446"/>
      <c r="U74" s="33"/>
      <c r="V74" s="467"/>
      <c r="W74" s="468"/>
      <c r="X74" s="468"/>
      <c r="Y74" s="468"/>
      <c r="Z74" s="469"/>
      <c r="AA74" s="233"/>
      <c r="AB74" s="234"/>
      <c r="AC74" s="234"/>
    </row>
    <row r="75" spans="1:29" s="127" customFormat="1" ht="15" customHeight="1">
      <c r="A75" s="476"/>
      <c r="B75" s="478"/>
      <c r="C75" s="432"/>
      <c r="D75" s="432"/>
      <c r="E75" s="432"/>
      <c r="F75" s="433"/>
      <c r="G75" s="431"/>
      <c r="H75" s="432"/>
      <c r="I75" s="432"/>
      <c r="J75" s="432"/>
      <c r="K75" s="433"/>
      <c r="L75" s="439"/>
      <c r="M75" s="440"/>
      <c r="N75" s="442"/>
      <c r="O75" s="495"/>
      <c r="P75" s="495"/>
      <c r="Q75" s="447" t="str">
        <f>IFERROR(VLOOKUP(U75,リスト!$AW$1:$AY$44,2,0),"")</f>
        <v/>
      </c>
      <c r="R75" s="451"/>
      <c r="S75" s="444" t="str">
        <f>IFERROR(VLOOKUP(U75,リスト!$AW$1:$AY$44,3,0),"")</f>
        <v/>
      </c>
      <c r="T75" s="445"/>
      <c r="U75" s="33"/>
      <c r="V75" s="467"/>
      <c r="W75" s="468"/>
      <c r="X75" s="468"/>
      <c r="Y75" s="468"/>
      <c r="Z75" s="469"/>
      <c r="AA75" s="233"/>
      <c r="AB75" s="234"/>
      <c r="AC75" s="234"/>
    </row>
    <row r="76" spans="1:29" s="127" customFormat="1" ht="15" customHeight="1">
      <c r="A76" s="476"/>
      <c r="B76" s="478"/>
      <c r="C76" s="432"/>
      <c r="D76" s="432"/>
      <c r="E76" s="432"/>
      <c r="F76" s="433"/>
      <c r="G76" s="431"/>
      <c r="H76" s="432"/>
      <c r="I76" s="432"/>
      <c r="J76" s="432"/>
      <c r="K76" s="433"/>
      <c r="L76" s="439"/>
      <c r="M76" s="440"/>
      <c r="N76" s="442"/>
      <c r="O76" s="495"/>
      <c r="P76" s="495"/>
      <c r="Q76" s="447" t="str">
        <f>IFERROR(VLOOKUP(U76,リスト!$AW$1:$AY$44,2,0),"")</f>
        <v/>
      </c>
      <c r="R76" s="451"/>
      <c r="S76" s="444" t="str">
        <f>IFERROR(VLOOKUP(U76,リスト!$AW$1:$AY$44,3,0),"")</f>
        <v/>
      </c>
      <c r="T76" s="446"/>
      <c r="U76" s="33"/>
      <c r="V76" s="467"/>
      <c r="W76" s="468"/>
      <c r="X76" s="468"/>
      <c r="Y76" s="468"/>
      <c r="Z76" s="469"/>
      <c r="AA76" s="233"/>
      <c r="AB76" s="234"/>
      <c r="AC76" s="234"/>
    </row>
    <row r="77" spans="1:29" s="127" customFormat="1" ht="15" customHeight="1">
      <c r="A77" s="476"/>
      <c r="B77" s="478"/>
      <c r="C77" s="432"/>
      <c r="D77" s="432"/>
      <c r="E77" s="432"/>
      <c r="F77" s="433"/>
      <c r="G77" s="431"/>
      <c r="H77" s="432"/>
      <c r="I77" s="432"/>
      <c r="J77" s="432"/>
      <c r="K77" s="433"/>
      <c r="L77" s="439"/>
      <c r="M77" s="440"/>
      <c r="N77" s="442"/>
      <c r="O77" s="495"/>
      <c r="P77" s="495"/>
      <c r="Q77" s="447" t="str">
        <f>IFERROR(VLOOKUP(U77,リスト!$AW$1:$AY$44,2,0),"")</f>
        <v/>
      </c>
      <c r="R77" s="448"/>
      <c r="S77" s="444" t="str">
        <f>IFERROR(VLOOKUP(U77,リスト!$AW$1:$AY$44,3,0),"")</f>
        <v/>
      </c>
      <c r="T77" s="445"/>
      <c r="U77" s="33"/>
      <c r="V77" s="467"/>
      <c r="W77" s="468"/>
      <c r="X77" s="468"/>
      <c r="Y77" s="468"/>
      <c r="Z77" s="469"/>
      <c r="AA77" s="233"/>
      <c r="AB77" s="234"/>
      <c r="AC77" s="234"/>
    </row>
    <row r="78" spans="1:29" s="127" customFormat="1" ht="15" customHeight="1">
      <c r="A78" s="492"/>
      <c r="B78" s="493"/>
      <c r="C78" s="435"/>
      <c r="D78" s="435"/>
      <c r="E78" s="435"/>
      <c r="F78" s="436"/>
      <c r="G78" s="434"/>
      <c r="H78" s="435"/>
      <c r="I78" s="435"/>
      <c r="J78" s="435"/>
      <c r="K78" s="436"/>
      <c r="L78" s="183"/>
      <c r="M78" s="184" t="s">
        <v>312</v>
      </c>
      <c r="N78" s="443"/>
      <c r="O78" s="496"/>
      <c r="P78" s="496"/>
      <c r="Q78" s="449" t="str">
        <f>IFERROR(VLOOKUP(U78,リスト!$AW$1:$AY$44,2,0),"")</f>
        <v/>
      </c>
      <c r="R78" s="450"/>
      <c r="S78" s="473" t="str">
        <f>IFERROR(VLOOKUP(U78,リスト!$AW$1:$AY$44,3,0),"")</f>
        <v/>
      </c>
      <c r="T78" s="474"/>
      <c r="U78" s="34"/>
      <c r="V78" s="470"/>
      <c r="W78" s="471"/>
      <c r="X78" s="471"/>
      <c r="Y78" s="471"/>
      <c r="Z78" s="472"/>
      <c r="AA78" s="233"/>
      <c r="AB78" s="234"/>
      <c r="AC78" s="234"/>
    </row>
    <row r="79" spans="1:29" s="127" customFormat="1" ht="15" customHeight="1">
      <c r="A79" s="475">
        <v>9</v>
      </c>
      <c r="B79" s="477"/>
      <c r="C79" s="429"/>
      <c r="D79" s="429"/>
      <c r="E79" s="429"/>
      <c r="F79" s="430"/>
      <c r="G79" s="428"/>
      <c r="H79" s="429"/>
      <c r="I79" s="429"/>
      <c r="J79" s="429"/>
      <c r="K79" s="430"/>
      <c r="L79" s="437"/>
      <c r="M79" s="438"/>
      <c r="N79" s="441"/>
      <c r="O79" s="494"/>
      <c r="P79" s="494"/>
      <c r="Q79" s="447" t="str">
        <f>IFERROR(VLOOKUP(U79,リスト!$AW$1:$AY$44,2,0),"")</f>
        <v/>
      </c>
      <c r="R79" s="451"/>
      <c r="S79" s="444" t="str">
        <f>IFERROR(VLOOKUP(U79,リスト!$AW$1:$AY$44,3,0),"")</f>
        <v/>
      </c>
      <c r="T79" s="445"/>
      <c r="U79" s="32"/>
      <c r="V79" s="464"/>
      <c r="W79" s="465"/>
      <c r="X79" s="465"/>
      <c r="Y79" s="465"/>
      <c r="Z79" s="466"/>
      <c r="AA79" s="231"/>
      <c r="AB79" s="232"/>
      <c r="AC79" s="232"/>
    </row>
    <row r="80" spans="1:29" s="127" customFormat="1" ht="15" customHeight="1">
      <c r="A80" s="476"/>
      <c r="B80" s="478"/>
      <c r="C80" s="432"/>
      <c r="D80" s="432"/>
      <c r="E80" s="432"/>
      <c r="F80" s="433"/>
      <c r="G80" s="431"/>
      <c r="H80" s="432"/>
      <c r="I80" s="432"/>
      <c r="J80" s="432"/>
      <c r="K80" s="433"/>
      <c r="L80" s="439"/>
      <c r="M80" s="440"/>
      <c r="N80" s="442"/>
      <c r="O80" s="495"/>
      <c r="P80" s="495"/>
      <c r="Q80" s="447" t="str">
        <f>IFERROR(VLOOKUP(U80,リスト!$AW$1:$AY$44,2,0),"")</f>
        <v/>
      </c>
      <c r="R80" s="448"/>
      <c r="S80" s="444" t="str">
        <f>IFERROR(VLOOKUP(U80,リスト!$AW$1:$AY$44,3,0),"")</f>
        <v/>
      </c>
      <c r="T80" s="446"/>
      <c r="U80" s="33"/>
      <c r="V80" s="467"/>
      <c r="W80" s="468"/>
      <c r="X80" s="468"/>
      <c r="Y80" s="468"/>
      <c r="Z80" s="469"/>
      <c r="AA80" s="233"/>
      <c r="AB80" s="234"/>
      <c r="AC80" s="234"/>
    </row>
    <row r="81" spans="1:29" s="127" customFormat="1" ht="15" customHeight="1">
      <c r="A81" s="476"/>
      <c r="B81" s="478"/>
      <c r="C81" s="432"/>
      <c r="D81" s="432"/>
      <c r="E81" s="432"/>
      <c r="F81" s="433"/>
      <c r="G81" s="431"/>
      <c r="H81" s="432"/>
      <c r="I81" s="432"/>
      <c r="J81" s="432"/>
      <c r="K81" s="433"/>
      <c r="L81" s="439"/>
      <c r="M81" s="440"/>
      <c r="N81" s="442"/>
      <c r="O81" s="495"/>
      <c r="P81" s="495"/>
      <c r="Q81" s="447" t="str">
        <f>IFERROR(VLOOKUP(U81,リスト!$AW$1:$AY$44,2,0),"")</f>
        <v/>
      </c>
      <c r="R81" s="451"/>
      <c r="S81" s="444" t="str">
        <f>IFERROR(VLOOKUP(U81,リスト!$AW$1:$AY$44,3,0),"")</f>
        <v/>
      </c>
      <c r="T81" s="445"/>
      <c r="U81" s="33"/>
      <c r="V81" s="467"/>
      <c r="W81" s="468"/>
      <c r="X81" s="468"/>
      <c r="Y81" s="468"/>
      <c r="Z81" s="469"/>
      <c r="AA81" s="233"/>
      <c r="AB81" s="234"/>
      <c r="AC81" s="234"/>
    </row>
    <row r="82" spans="1:29" s="127" customFormat="1" ht="15" customHeight="1">
      <c r="A82" s="476"/>
      <c r="B82" s="478"/>
      <c r="C82" s="432"/>
      <c r="D82" s="432"/>
      <c r="E82" s="432"/>
      <c r="F82" s="433"/>
      <c r="G82" s="431"/>
      <c r="H82" s="432"/>
      <c r="I82" s="432"/>
      <c r="J82" s="432"/>
      <c r="K82" s="433"/>
      <c r="L82" s="439"/>
      <c r="M82" s="440"/>
      <c r="N82" s="442"/>
      <c r="O82" s="495"/>
      <c r="P82" s="495"/>
      <c r="Q82" s="447" t="str">
        <f>IFERROR(VLOOKUP(U82,リスト!$AW$1:$AY$44,2,0),"")</f>
        <v/>
      </c>
      <c r="R82" s="451"/>
      <c r="S82" s="444" t="str">
        <f>IFERROR(VLOOKUP(U82,リスト!$AW$1:$AY$44,3,0),"")</f>
        <v/>
      </c>
      <c r="T82" s="446"/>
      <c r="U82" s="33"/>
      <c r="V82" s="467"/>
      <c r="W82" s="468"/>
      <c r="X82" s="468"/>
      <c r="Y82" s="468"/>
      <c r="Z82" s="469"/>
      <c r="AA82" s="233"/>
      <c r="AB82" s="234"/>
      <c r="AC82" s="234"/>
    </row>
    <row r="83" spans="1:29" s="127" customFormat="1" ht="15" customHeight="1">
      <c r="A83" s="476"/>
      <c r="B83" s="478"/>
      <c r="C83" s="432"/>
      <c r="D83" s="432"/>
      <c r="E83" s="432"/>
      <c r="F83" s="433"/>
      <c r="G83" s="431"/>
      <c r="H83" s="432"/>
      <c r="I83" s="432"/>
      <c r="J83" s="432"/>
      <c r="K83" s="433"/>
      <c r="L83" s="439"/>
      <c r="M83" s="440"/>
      <c r="N83" s="442"/>
      <c r="O83" s="495"/>
      <c r="P83" s="495"/>
      <c r="Q83" s="447" t="str">
        <f>IFERROR(VLOOKUP(U83,リスト!$AW$1:$AY$44,2,0),"")</f>
        <v/>
      </c>
      <c r="R83" s="448"/>
      <c r="S83" s="444" t="str">
        <f>IFERROR(VLOOKUP(U83,リスト!$AW$1:$AY$44,3,0),"")</f>
        <v/>
      </c>
      <c r="T83" s="445"/>
      <c r="U83" s="33"/>
      <c r="V83" s="467"/>
      <c r="W83" s="468"/>
      <c r="X83" s="468"/>
      <c r="Y83" s="468"/>
      <c r="Z83" s="469"/>
      <c r="AA83" s="233"/>
      <c r="AB83" s="234"/>
      <c r="AC83" s="234"/>
    </row>
    <row r="84" spans="1:29" s="127" customFormat="1" ht="15" customHeight="1">
      <c r="A84" s="492"/>
      <c r="B84" s="493"/>
      <c r="C84" s="435"/>
      <c r="D84" s="435"/>
      <c r="E84" s="435"/>
      <c r="F84" s="436"/>
      <c r="G84" s="434"/>
      <c r="H84" s="435"/>
      <c r="I84" s="435"/>
      <c r="J84" s="435"/>
      <c r="K84" s="436"/>
      <c r="L84" s="183"/>
      <c r="M84" s="184" t="s">
        <v>312</v>
      </c>
      <c r="N84" s="443"/>
      <c r="O84" s="496"/>
      <c r="P84" s="496"/>
      <c r="Q84" s="449" t="str">
        <f>IFERROR(VLOOKUP(U84,リスト!$AW$1:$AY$44,2,0),"")</f>
        <v/>
      </c>
      <c r="R84" s="450"/>
      <c r="S84" s="473" t="str">
        <f>IFERROR(VLOOKUP(U84,リスト!$AW$1:$AY$44,3,0),"")</f>
        <v/>
      </c>
      <c r="T84" s="474"/>
      <c r="U84" s="34"/>
      <c r="V84" s="470"/>
      <c r="W84" s="471"/>
      <c r="X84" s="471"/>
      <c r="Y84" s="471"/>
      <c r="Z84" s="472"/>
      <c r="AA84" s="233"/>
      <c r="AB84" s="234"/>
      <c r="AC84" s="234"/>
    </row>
    <row r="85" spans="1:29" s="127" customFormat="1" ht="15" customHeight="1">
      <c r="A85" s="475">
        <v>10</v>
      </c>
      <c r="B85" s="477"/>
      <c r="C85" s="429"/>
      <c r="D85" s="429"/>
      <c r="E85" s="429"/>
      <c r="F85" s="430"/>
      <c r="G85" s="428"/>
      <c r="H85" s="429"/>
      <c r="I85" s="429"/>
      <c r="J85" s="429"/>
      <c r="K85" s="430"/>
      <c r="L85" s="437"/>
      <c r="M85" s="438"/>
      <c r="N85" s="441"/>
      <c r="O85" s="494"/>
      <c r="P85" s="494"/>
      <c r="Q85" s="447" t="str">
        <f>IFERROR(VLOOKUP(U85,リスト!$AW$1:$AY$44,2,0),"")</f>
        <v/>
      </c>
      <c r="R85" s="451"/>
      <c r="S85" s="444" t="str">
        <f>IFERROR(VLOOKUP(U85,リスト!$AW$1:$AY$44,3,0),"")</f>
        <v/>
      </c>
      <c r="T85" s="445"/>
      <c r="U85" s="32"/>
      <c r="V85" s="464"/>
      <c r="W85" s="465"/>
      <c r="X85" s="465"/>
      <c r="Y85" s="465"/>
      <c r="Z85" s="466"/>
      <c r="AA85" s="231"/>
      <c r="AB85" s="232"/>
      <c r="AC85" s="232"/>
    </row>
    <row r="86" spans="1:29" s="127" customFormat="1" ht="15" customHeight="1">
      <c r="A86" s="476"/>
      <c r="B86" s="478"/>
      <c r="C86" s="432"/>
      <c r="D86" s="432"/>
      <c r="E86" s="432"/>
      <c r="F86" s="433"/>
      <c r="G86" s="431"/>
      <c r="H86" s="432"/>
      <c r="I86" s="432"/>
      <c r="J86" s="432"/>
      <c r="K86" s="433"/>
      <c r="L86" s="439"/>
      <c r="M86" s="440"/>
      <c r="N86" s="442"/>
      <c r="O86" s="495"/>
      <c r="P86" s="495"/>
      <c r="Q86" s="447" t="str">
        <f>IFERROR(VLOOKUP(U86,リスト!$AW$1:$AY$44,2,0),"")</f>
        <v/>
      </c>
      <c r="R86" s="448"/>
      <c r="S86" s="444" t="str">
        <f>IFERROR(VLOOKUP(U86,リスト!$AW$1:$AY$44,3,0),"")</f>
        <v/>
      </c>
      <c r="T86" s="446"/>
      <c r="U86" s="33"/>
      <c r="V86" s="467"/>
      <c r="W86" s="468"/>
      <c r="X86" s="468"/>
      <c r="Y86" s="468"/>
      <c r="Z86" s="469"/>
      <c r="AA86" s="233"/>
      <c r="AB86" s="234"/>
      <c r="AC86" s="234"/>
    </row>
    <row r="87" spans="1:29" s="127" customFormat="1" ht="15" customHeight="1">
      <c r="A87" s="476"/>
      <c r="B87" s="478"/>
      <c r="C87" s="432"/>
      <c r="D87" s="432"/>
      <c r="E87" s="432"/>
      <c r="F87" s="433"/>
      <c r="G87" s="431"/>
      <c r="H87" s="432"/>
      <c r="I87" s="432"/>
      <c r="J87" s="432"/>
      <c r="K87" s="433"/>
      <c r="L87" s="439"/>
      <c r="M87" s="440"/>
      <c r="N87" s="442"/>
      <c r="O87" s="495"/>
      <c r="P87" s="495"/>
      <c r="Q87" s="447" t="str">
        <f>IFERROR(VLOOKUP(U87,リスト!$AW$1:$AY$44,2,0),"")</f>
        <v/>
      </c>
      <c r="R87" s="451"/>
      <c r="S87" s="444" t="str">
        <f>IFERROR(VLOOKUP(U87,リスト!$AW$1:$AY$44,3,0),"")</f>
        <v/>
      </c>
      <c r="T87" s="445"/>
      <c r="U87" s="33"/>
      <c r="V87" s="467"/>
      <c r="W87" s="468"/>
      <c r="X87" s="468"/>
      <c r="Y87" s="468"/>
      <c r="Z87" s="469"/>
      <c r="AA87" s="233"/>
      <c r="AB87" s="234"/>
      <c r="AC87" s="234"/>
    </row>
    <row r="88" spans="1:29" s="127" customFormat="1" ht="15" customHeight="1">
      <c r="A88" s="476"/>
      <c r="B88" s="478"/>
      <c r="C88" s="432"/>
      <c r="D88" s="432"/>
      <c r="E88" s="432"/>
      <c r="F88" s="433"/>
      <c r="G88" s="431"/>
      <c r="H88" s="432"/>
      <c r="I88" s="432"/>
      <c r="J88" s="432"/>
      <c r="K88" s="433"/>
      <c r="L88" s="439"/>
      <c r="M88" s="440"/>
      <c r="N88" s="442"/>
      <c r="O88" s="495"/>
      <c r="P88" s="495"/>
      <c r="Q88" s="447" t="str">
        <f>IFERROR(VLOOKUP(U88,リスト!$AW$1:$AY$44,2,0),"")</f>
        <v/>
      </c>
      <c r="R88" s="451"/>
      <c r="S88" s="444" t="str">
        <f>IFERROR(VLOOKUP(U88,リスト!$AW$1:$AY$44,3,0),"")</f>
        <v/>
      </c>
      <c r="T88" s="446"/>
      <c r="U88" s="33"/>
      <c r="V88" s="467"/>
      <c r="W88" s="468"/>
      <c r="X88" s="468"/>
      <c r="Y88" s="468"/>
      <c r="Z88" s="469"/>
      <c r="AA88" s="233"/>
      <c r="AB88" s="234"/>
      <c r="AC88" s="234"/>
    </row>
    <row r="89" spans="1:29" s="127" customFormat="1" ht="15" customHeight="1">
      <c r="A89" s="476"/>
      <c r="B89" s="478"/>
      <c r="C89" s="432"/>
      <c r="D89" s="432"/>
      <c r="E89" s="432"/>
      <c r="F89" s="433"/>
      <c r="G89" s="431"/>
      <c r="H89" s="432"/>
      <c r="I89" s="432"/>
      <c r="J89" s="432"/>
      <c r="K89" s="433"/>
      <c r="L89" s="439"/>
      <c r="M89" s="440"/>
      <c r="N89" s="442"/>
      <c r="O89" s="495"/>
      <c r="P89" s="495"/>
      <c r="Q89" s="447" t="str">
        <f>IFERROR(VLOOKUP(U89,リスト!$AW$1:$AY$44,2,0),"")</f>
        <v/>
      </c>
      <c r="R89" s="448"/>
      <c r="S89" s="444" t="str">
        <f>IFERROR(VLOOKUP(U89,リスト!$AW$1:$AY$44,3,0),"")</f>
        <v/>
      </c>
      <c r="T89" s="445"/>
      <c r="U89" s="33"/>
      <c r="V89" s="467"/>
      <c r="W89" s="468"/>
      <c r="X89" s="468"/>
      <c r="Y89" s="468"/>
      <c r="Z89" s="469"/>
      <c r="AA89" s="233"/>
      <c r="AB89" s="234"/>
      <c r="AC89" s="234"/>
    </row>
    <row r="90" spans="1:29" s="127" customFormat="1" ht="15" customHeight="1">
      <c r="A90" s="476"/>
      <c r="B90" s="478"/>
      <c r="C90" s="432"/>
      <c r="D90" s="432"/>
      <c r="E90" s="432"/>
      <c r="F90" s="433"/>
      <c r="G90" s="431"/>
      <c r="H90" s="432"/>
      <c r="I90" s="432"/>
      <c r="J90" s="432"/>
      <c r="K90" s="433"/>
      <c r="L90" s="183"/>
      <c r="M90" s="184" t="s">
        <v>312</v>
      </c>
      <c r="N90" s="443"/>
      <c r="O90" s="496"/>
      <c r="P90" s="496"/>
      <c r="Q90" s="449" t="str">
        <f>IFERROR(VLOOKUP(U90,リスト!$AW$1:$AY$44,2,0),"")</f>
        <v/>
      </c>
      <c r="R90" s="450"/>
      <c r="S90" s="444" t="str">
        <f>IFERROR(VLOOKUP(U90,リスト!$AW$1:$AY$44,3,0),"")</f>
        <v/>
      </c>
      <c r="T90" s="446"/>
      <c r="U90" s="34"/>
      <c r="V90" s="470"/>
      <c r="W90" s="471"/>
      <c r="X90" s="471"/>
      <c r="Y90" s="471"/>
      <c r="Z90" s="472"/>
      <c r="AA90" s="233"/>
      <c r="AB90" s="234"/>
      <c r="AC90" s="234"/>
    </row>
    <row r="91" spans="1:29" s="127" customFormat="1" ht="15" hidden="1" customHeight="1" outlineLevel="1">
      <c r="A91" s="475">
        <v>11</v>
      </c>
      <c r="B91" s="477"/>
      <c r="C91" s="429"/>
      <c r="D91" s="429"/>
      <c r="E91" s="429"/>
      <c r="F91" s="430"/>
      <c r="G91" s="428"/>
      <c r="H91" s="429"/>
      <c r="I91" s="429"/>
      <c r="J91" s="429"/>
      <c r="K91" s="430"/>
      <c r="L91" s="437"/>
      <c r="M91" s="438"/>
      <c r="N91" s="441"/>
      <c r="O91" s="494"/>
      <c r="P91" s="494"/>
      <c r="Q91" s="497" t="str">
        <f>IFERROR(VLOOKUP(U91,リスト!$AW$1:$AY$44,2,0),"")</f>
        <v/>
      </c>
      <c r="R91" s="498"/>
      <c r="S91" s="497" t="str">
        <f>IFERROR(VLOOKUP(U91,リスト!$AW$1:$AY$44,3,0),"")</f>
        <v/>
      </c>
      <c r="T91" s="498"/>
      <c r="U91" s="32"/>
      <c r="V91" s="464"/>
      <c r="W91" s="465"/>
      <c r="X91" s="465"/>
      <c r="Y91" s="465"/>
      <c r="Z91" s="466"/>
      <c r="AA91" s="231"/>
      <c r="AB91" s="232"/>
      <c r="AC91" s="232"/>
    </row>
    <row r="92" spans="1:29" s="127" customFormat="1" ht="15" hidden="1" customHeight="1" outlineLevel="1">
      <c r="A92" s="476"/>
      <c r="B92" s="478"/>
      <c r="C92" s="432"/>
      <c r="D92" s="432"/>
      <c r="E92" s="432"/>
      <c r="F92" s="433"/>
      <c r="G92" s="431"/>
      <c r="H92" s="432"/>
      <c r="I92" s="432"/>
      <c r="J92" s="432"/>
      <c r="K92" s="433"/>
      <c r="L92" s="439"/>
      <c r="M92" s="440"/>
      <c r="N92" s="442"/>
      <c r="O92" s="495"/>
      <c r="P92" s="495"/>
      <c r="Q92" s="447" t="str">
        <f>IFERROR(VLOOKUP(U92,リスト!$AW$1:$AY$44,2,0),"")</f>
        <v/>
      </c>
      <c r="R92" s="448"/>
      <c r="S92" s="447" t="str">
        <f>IFERROR(VLOOKUP(U92,リスト!$AW$1:$AY$44,3,0),"")</f>
        <v/>
      </c>
      <c r="T92" s="448"/>
      <c r="U92" s="33"/>
      <c r="V92" s="467"/>
      <c r="W92" s="468"/>
      <c r="X92" s="468"/>
      <c r="Y92" s="468"/>
      <c r="Z92" s="469"/>
      <c r="AA92" s="233"/>
      <c r="AB92" s="234"/>
      <c r="AC92" s="234"/>
    </row>
    <row r="93" spans="1:29" s="127" customFormat="1" ht="14.25" hidden="1" customHeight="1" outlineLevel="1">
      <c r="A93" s="476"/>
      <c r="B93" s="478"/>
      <c r="C93" s="432"/>
      <c r="D93" s="432"/>
      <c r="E93" s="432"/>
      <c r="F93" s="433"/>
      <c r="G93" s="431"/>
      <c r="H93" s="432"/>
      <c r="I93" s="432"/>
      <c r="J93" s="432"/>
      <c r="K93" s="433"/>
      <c r="L93" s="439"/>
      <c r="M93" s="440"/>
      <c r="N93" s="442"/>
      <c r="O93" s="495"/>
      <c r="P93" s="495"/>
      <c r="Q93" s="447" t="str">
        <f>IFERROR(VLOOKUP(U93,リスト!$AW$1:$AY$44,2,0),"")</f>
        <v/>
      </c>
      <c r="R93" s="448"/>
      <c r="S93" s="447" t="str">
        <f>IFERROR(VLOOKUP(U93,リスト!$AW$1:$AY$44,3,0),"")</f>
        <v/>
      </c>
      <c r="T93" s="448"/>
      <c r="U93" s="33"/>
      <c r="V93" s="467"/>
      <c r="W93" s="468"/>
      <c r="X93" s="468"/>
      <c r="Y93" s="468"/>
      <c r="Z93" s="469"/>
      <c r="AA93" s="233"/>
      <c r="AB93" s="234"/>
      <c r="AC93" s="234"/>
    </row>
    <row r="94" spans="1:29" s="127" customFormat="1" ht="15" hidden="1" customHeight="1" outlineLevel="1">
      <c r="A94" s="476"/>
      <c r="B94" s="478"/>
      <c r="C94" s="432"/>
      <c r="D94" s="432"/>
      <c r="E94" s="432"/>
      <c r="F94" s="433"/>
      <c r="G94" s="431"/>
      <c r="H94" s="432"/>
      <c r="I94" s="432"/>
      <c r="J94" s="432"/>
      <c r="K94" s="433"/>
      <c r="L94" s="439"/>
      <c r="M94" s="440"/>
      <c r="N94" s="442"/>
      <c r="O94" s="495"/>
      <c r="P94" s="495"/>
      <c r="Q94" s="447" t="str">
        <f>IFERROR(VLOOKUP(U94,リスト!$AW$1:$AY$44,2,0),"")</f>
        <v/>
      </c>
      <c r="R94" s="448"/>
      <c r="S94" s="447" t="str">
        <f>IFERROR(VLOOKUP(U94,リスト!$AW$1:$AY$44,3,0),"")</f>
        <v/>
      </c>
      <c r="T94" s="448"/>
      <c r="U94" s="33"/>
      <c r="V94" s="467"/>
      <c r="W94" s="468"/>
      <c r="X94" s="468"/>
      <c r="Y94" s="468"/>
      <c r="Z94" s="469"/>
      <c r="AA94" s="233"/>
      <c r="AB94" s="234"/>
      <c r="AC94" s="234"/>
    </row>
    <row r="95" spans="1:29" s="127" customFormat="1" ht="15" hidden="1" customHeight="1" outlineLevel="1">
      <c r="A95" s="476"/>
      <c r="B95" s="478"/>
      <c r="C95" s="432"/>
      <c r="D95" s="432"/>
      <c r="E95" s="432"/>
      <c r="F95" s="433"/>
      <c r="G95" s="431"/>
      <c r="H95" s="432"/>
      <c r="I95" s="432"/>
      <c r="J95" s="432"/>
      <c r="K95" s="433"/>
      <c r="L95" s="439"/>
      <c r="M95" s="440"/>
      <c r="N95" s="442"/>
      <c r="O95" s="495"/>
      <c r="P95" s="495"/>
      <c r="Q95" s="447" t="str">
        <f>IFERROR(VLOOKUP(U95,リスト!$AW$1:$AY$44,2,0),"")</f>
        <v/>
      </c>
      <c r="R95" s="448"/>
      <c r="S95" s="447" t="str">
        <f>IFERROR(VLOOKUP(U95,リスト!$AW$1:$AY$44,3,0),"")</f>
        <v/>
      </c>
      <c r="T95" s="448"/>
      <c r="U95" s="33"/>
      <c r="V95" s="467"/>
      <c r="W95" s="468"/>
      <c r="X95" s="468"/>
      <c r="Y95" s="468"/>
      <c r="Z95" s="469"/>
      <c r="AA95" s="233"/>
      <c r="AB95" s="234"/>
      <c r="AC95" s="234"/>
    </row>
    <row r="96" spans="1:29" s="127" customFormat="1" ht="15" hidden="1" customHeight="1" outlineLevel="1">
      <c r="A96" s="476"/>
      <c r="B96" s="478"/>
      <c r="C96" s="432"/>
      <c r="D96" s="432"/>
      <c r="E96" s="432"/>
      <c r="F96" s="433"/>
      <c r="G96" s="431"/>
      <c r="H96" s="432"/>
      <c r="I96" s="432"/>
      <c r="J96" s="432"/>
      <c r="K96" s="433"/>
      <c r="L96" s="183"/>
      <c r="M96" s="184" t="s">
        <v>312</v>
      </c>
      <c r="N96" s="442"/>
      <c r="O96" s="496"/>
      <c r="P96" s="496"/>
      <c r="Q96" s="447" t="str">
        <f>IFERROR(VLOOKUP(U96,リスト!$AW$1:$AY$44,2,0),"")</f>
        <v/>
      </c>
      <c r="R96" s="448"/>
      <c r="S96" s="449" t="str">
        <f>IFERROR(VLOOKUP(U96,リスト!$AW$1:$AY$44,3,0),"")</f>
        <v/>
      </c>
      <c r="T96" s="499"/>
      <c r="U96" s="34"/>
      <c r="V96" s="470"/>
      <c r="W96" s="471"/>
      <c r="X96" s="471"/>
      <c r="Y96" s="471"/>
      <c r="Z96" s="472"/>
      <c r="AA96" s="233"/>
      <c r="AB96" s="234"/>
      <c r="AC96" s="234"/>
    </row>
    <row r="97" spans="1:29" s="127" customFormat="1" ht="15" hidden="1" customHeight="1" outlineLevel="1">
      <c r="A97" s="475">
        <v>12</v>
      </c>
      <c r="B97" s="477"/>
      <c r="C97" s="429"/>
      <c r="D97" s="429"/>
      <c r="E97" s="429"/>
      <c r="F97" s="430"/>
      <c r="G97" s="428"/>
      <c r="H97" s="429"/>
      <c r="I97" s="429"/>
      <c r="J97" s="429"/>
      <c r="K97" s="430"/>
      <c r="L97" s="437"/>
      <c r="M97" s="438"/>
      <c r="N97" s="441"/>
      <c r="O97" s="494"/>
      <c r="P97" s="494"/>
      <c r="Q97" s="497" t="str">
        <f>IFERROR(VLOOKUP(U97,リスト!$AW$1:$AY$44,2,0),"")</f>
        <v/>
      </c>
      <c r="R97" s="498"/>
      <c r="S97" s="497" t="str">
        <f>IFERROR(VLOOKUP(U97,リスト!$AW$1:$AY$44,3,0),"")</f>
        <v/>
      </c>
      <c r="T97" s="498"/>
      <c r="U97" s="32"/>
      <c r="V97" s="464"/>
      <c r="W97" s="465"/>
      <c r="X97" s="465"/>
      <c r="Y97" s="465"/>
      <c r="Z97" s="466"/>
      <c r="AA97" s="231"/>
      <c r="AB97" s="232"/>
      <c r="AC97" s="232"/>
    </row>
    <row r="98" spans="1:29" s="127" customFormat="1" ht="15" hidden="1" customHeight="1" outlineLevel="1">
      <c r="A98" s="476"/>
      <c r="B98" s="478"/>
      <c r="C98" s="432"/>
      <c r="D98" s="432"/>
      <c r="E98" s="432"/>
      <c r="F98" s="433"/>
      <c r="G98" s="431"/>
      <c r="H98" s="432"/>
      <c r="I98" s="432"/>
      <c r="J98" s="432"/>
      <c r="K98" s="433"/>
      <c r="L98" s="439"/>
      <c r="M98" s="440"/>
      <c r="N98" s="442"/>
      <c r="O98" s="495"/>
      <c r="P98" s="495"/>
      <c r="Q98" s="447" t="str">
        <f>IFERROR(VLOOKUP(U98,リスト!$AW$1:$AY$44,2,0),"")</f>
        <v/>
      </c>
      <c r="R98" s="448"/>
      <c r="S98" s="447" t="str">
        <f>IFERROR(VLOOKUP(U98,リスト!$AW$1:$AY$44,3,0),"")</f>
        <v/>
      </c>
      <c r="T98" s="448"/>
      <c r="U98" s="33"/>
      <c r="V98" s="467"/>
      <c r="W98" s="468"/>
      <c r="X98" s="468"/>
      <c r="Y98" s="468"/>
      <c r="Z98" s="469"/>
      <c r="AA98" s="233"/>
      <c r="AB98" s="234"/>
      <c r="AC98" s="234"/>
    </row>
    <row r="99" spans="1:29" s="127" customFormat="1" ht="15" hidden="1" customHeight="1" outlineLevel="1">
      <c r="A99" s="476"/>
      <c r="B99" s="478"/>
      <c r="C99" s="432"/>
      <c r="D99" s="432"/>
      <c r="E99" s="432"/>
      <c r="F99" s="433"/>
      <c r="G99" s="431"/>
      <c r="H99" s="432"/>
      <c r="I99" s="432"/>
      <c r="J99" s="432"/>
      <c r="K99" s="433"/>
      <c r="L99" s="439"/>
      <c r="M99" s="440"/>
      <c r="N99" s="442"/>
      <c r="O99" s="495"/>
      <c r="P99" s="495"/>
      <c r="Q99" s="447" t="str">
        <f>IFERROR(VLOOKUP(U99,リスト!$AW$1:$AY$44,2,0),"")</f>
        <v/>
      </c>
      <c r="R99" s="448"/>
      <c r="S99" s="447" t="str">
        <f>IFERROR(VLOOKUP(U99,リスト!$AW$1:$AY$44,3,0),"")</f>
        <v/>
      </c>
      <c r="T99" s="448"/>
      <c r="U99" s="33"/>
      <c r="V99" s="467"/>
      <c r="W99" s="468"/>
      <c r="X99" s="468"/>
      <c r="Y99" s="468"/>
      <c r="Z99" s="469"/>
      <c r="AA99" s="233"/>
      <c r="AB99" s="234"/>
      <c r="AC99" s="234"/>
    </row>
    <row r="100" spans="1:29" s="127" customFormat="1" ht="15" hidden="1" customHeight="1" outlineLevel="1">
      <c r="A100" s="476"/>
      <c r="B100" s="478"/>
      <c r="C100" s="432"/>
      <c r="D100" s="432"/>
      <c r="E100" s="432"/>
      <c r="F100" s="433"/>
      <c r="G100" s="431"/>
      <c r="H100" s="432"/>
      <c r="I100" s="432"/>
      <c r="J100" s="432"/>
      <c r="K100" s="433"/>
      <c r="L100" s="439"/>
      <c r="M100" s="440"/>
      <c r="N100" s="442"/>
      <c r="O100" s="495"/>
      <c r="P100" s="495"/>
      <c r="Q100" s="447" t="str">
        <f>IFERROR(VLOOKUP(U100,リスト!$AW$1:$AY$44,2,0),"")</f>
        <v/>
      </c>
      <c r="R100" s="448"/>
      <c r="S100" s="447" t="str">
        <f>IFERROR(VLOOKUP(U100,リスト!$AW$1:$AY$44,3,0),"")</f>
        <v/>
      </c>
      <c r="T100" s="448"/>
      <c r="U100" s="33"/>
      <c r="V100" s="467"/>
      <c r="W100" s="468"/>
      <c r="X100" s="468"/>
      <c r="Y100" s="468"/>
      <c r="Z100" s="469"/>
      <c r="AA100" s="233"/>
      <c r="AB100" s="234"/>
      <c r="AC100" s="234"/>
    </row>
    <row r="101" spans="1:29" s="127" customFormat="1" ht="15" hidden="1" customHeight="1" outlineLevel="1">
      <c r="A101" s="476"/>
      <c r="B101" s="478"/>
      <c r="C101" s="432"/>
      <c r="D101" s="432"/>
      <c r="E101" s="432"/>
      <c r="F101" s="433"/>
      <c r="G101" s="431"/>
      <c r="H101" s="432"/>
      <c r="I101" s="432"/>
      <c r="J101" s="432"/>
      <c r="K101" s="433"/>
      <c r="L101" s="439"/>
      <c r="M101" s="440"/>
      <c r="N101" s="442"/>
      <c r="O101" s="495"/>
      <c r="P101" s="495"/>
      <c r="Q101" s="447" t="str">
        <f>IFERROR(VLOOKUP(U101,リスト!$AW$1:$AY$44,2,0),"")</f>
        <v/>
      </c>
      <c r="R101" s="448"/>
      <c r="S101" s="447" t="str">
        <f>IFERROR(VLOOKUP(U101,リスト!$AW$1:$AY$44,3,0),"")</f>
        <v/>
      </c>
      <c r="T101" s="448"/>
      <c r="U101" s="33"/>
      <c r="V101" s="467"/>
      <c r="W101" s="468"/>
      <c r="X101" s="468"/>
      <c r="Y101" s="468"/>
      <c r="Z101" s="469"/>
      <c r="AA101" s="233"/>
      <c r="AB101" s="234"/>
      <c r="AC101" s="234"/>
    </row>
    <row r="102" spans="1:29" s="127" customFormat="1" ht="15" hidden="1" customHeight="1" outlineLevel="1">
      <c r="A102" s="476"/>
      <c r="B102" s="478"/>
      <c r="C102" s="432"/>
      <c r="D102" s="432"/>
      <c r="E102" s="432"/>
      <c r="F102" s="433"/>
      <c r="G102" s="431"/>
      <c r="H102" s="432"/>
      <c r="I102" s="432"/>
      <c r="J102" s="432"/>
      <c r="K102" s="433"/>
      <c r="L102" s="183"/>
      <c r="M102" s="184" t="s">
        <v>312</v>
      </c>
      <c r="N102" s="442"/>
      <c r="O102" s="496"/>
      <c r="P102" s="496"/>
      <c r="Q102" s="447" t="str">
        <f>IFERROR(VLOOKUP(U102,リスト!$AW$1:$AY$44,2,0),"")</f>
        <v/>
      </c>
      <c r="R102" s="448"/>
      <c r="S102" s="449" t="str">
        <f>IFERROR(VLOOKUP(U102,リスト!$AW$1:$AY$44,3,0),"")</f>
        <v/>
      </c>
      <c r="T102" s="499"/>
      <c r="U102" s="34"/>
      <c r="V102" s="470"/>
      <c r="W102" s="471"/>
      <c r="X102" s="471"/>
      <c r="Y102" s="471"/>
      <c r="Z102" s="472"/>
      <c r="AA102" s="233"/>
      <c r="AB102" s="234"/>
      <c r="AC102" s="234"/>
    </row>
    <row r="103" spans="1:29" s="127" customFormat="1" ht="15" hidden="1" customHeight="1" outlineLevel="1">
      <c r="A103" s="475">
        <v>13</v>
      </c>
      <c r="B103" s="477"/>
      <c r="C103" s="429"/>
      <c r="D103" s="429"/>
      <c r="E103" s="429"/>
      <c r="F103" s="430"/>
      <c r="G103" s="428"/>
      <c r="H103" s="429"/>
      <c r="I103" s="429"/>
      <c r="J103" s="429"/>
      <c r="K103" s="430"/>
      <c r="L103" s="437"/>
      <c r="M103" s="438"/>
      <c r="N103" s="441"/>
      <c r="O103" s="494"/>
      <c r="P103" s="494"/>
      <c r="Q103" s="497" t="str">
        <f>IFERROR(VLOOKUP(U103,リスト!$AW$1:$AY$44,2,0),"")</f>
        <v/>
      </c>
      <c r="R103" s="498"/>
      <c r="S103" s="497" t="str">
        <f>IFERROR(VLOOKUP(U103,リスト!$AW$1:$AY$44,3,0),"")</f>
        <v/>
      </c>
      <c r="T103" s="498"/>
      <c r="U103" s="32"/>
      <c r="V103" s="464"/>
      <c r="W103" s="465"/>
      <c r="X103" s="465"/>
      <c r="Y103" s="465"/>
      <c r="Z103" s="466"/>
      <c r="AA103" s="231"/>
      <c r="AB103" s="232"/>
      <c r="AC103" s="232"/>
    </row>
    <row r="104" spans="1:29" s="127" customFormat="1" ht="15" hidden="1" customHeight="1" outlineLevel="1">
      <c r="A104" s="476"/>
      <c r="B104" s="478"/>
      <c r="C104" s="432"/>
      <c r="D104" s="432"/>
      <c r="E104" s="432"/>
      <c r="F104" s="433"/>
      <c r="G104" s="431"/>
      <c r="H104" s="432"/>
      <c r="I104" s="432"/>
      <c r="J104" s="432"/>
      <c r="K104" s="433"/>
      <c r="L104" s="439"/>
      <c r="M104" s="440"/>
      <c r="N104" s="442"/>
      <c r="O104" s="495"/>
      <c r="P104" s="495"/>
      <c r="Q104" s="447" t="str">
        <f>IFERROR(VLOOKUP(U104,リスト!$AW$1:$AY$44,2,0),"")</f>
        <v/>
      </c>
      <c r="R104" s="448"/>
      <c r="S104" s="447" t="str">
        <f>IFERROR(VLOOKUP(U104,リスト!$AW$1:$AY$44,3,0),"")</f>
        <v/>
      </c>
      <c r="T104" s="448"/>
      <c r="U104" s="33"/>
      <c r="V104" s="467"/>
      <c r="W104" s="468"/>
      <c r="X104" s="468"/>
      <c r="Y104" s="468"/>
      <c r="Z104" s="469"/>
      <c r="AA104" s="233"/>
      <c r="AB104" s="234"/>
      <c r="AC104" s="234"/>
    </row>
    <row r="105" spans="1:29" s="127" customFormat="1" ht="15" hidden="1" customHeight="1" outlineLevel="1">
      <c r="A105" s="476"/>
      <c r="B105" s="478"/>
      <c r="C105" s="432"/>
      <c r="D105" s="432"/>
      <c r="E105" s="432"/>
      <c r="F105" s="433"/>
      <c r="G105" s="431"/>
      <c r="H105" s="432"/>
      <c r="I105" s="432"/>
      <c r="J105" s="432"/>
      <c r="K105" s="433"/>
      <c r="L105" s="439"/>
      <c r="M105" s="440"/>
      <c r="N105" s="442"/>
      <c r="O105" s="495"/>
      <c r="P105" s="495"/>
      <c r="Q105" s="447" t="str">
        <f>IFERROR(VLOOKUP(U105,リスト!$AW$1:$AY$44,2,0),"")</f>
        <v/>
      </c>
      <c r="R105" s="448"/>
      <c r="S105" s="447" t="str">
        <f>IFERROR(VLOOKUP(U105,リスト!$AW$1:$AY$44,3,0),"")</f>
        <v/>
      </c>
      <c r="T105" s="448"/>
      <c r="U105" s="33"/>
      <c r="V105" s="467"/>
      <c r="W105" s="468"/>
      <c r="X105" s="468"/>
      <c r="Y105" s="468"/>
      <c r="Z105" s="469"/>
      <c r="AA105" s="233"/>
      <c r="AB105" s="234"/>
      <c r="AC105" s="234"/>
    </row>
    <row r="106" spans="1:29" s="127" customFormat="1" ht="15" hidden="1" customHeight="1" outlineLevel="1">
      <c r="A106" s="476"/>
      <c r="B106" s="478"/>
      <c r="C106" s="432"/>
      <c r="D106" s="432"/>
      <c r="E106" s="432"/>
      <c r="F106" s="433"/>
      <c r="G106" s="431"/>
      <c r="H106" s="432"/>
      <c r="I106" s="432"/>
      <c r="J106" s="432"/>
      <c r="K106" s="433"/>
      <c r="L106" s="439"/>
      <c r="M106" s="440"/>
      <c r="N106" s="442"/>
      <c r="O106" s="495"/>
      <c r="P106" s="495"/>
      <c r="Q106" s="447" t="str">
        <f>IFERROR(VLOOKUP(U106,リスト!$AW$1:$AY$44,2,0),"")</f>
        <v/>
      </c>
      <c r="R106" s="448"/>
      <c r="S106" s="447" t="str">
        <f>IFERROR(VLOOKUP(U106,リスト!$AW$1:$AY$44,3,0),"")</f>
        <v/>
      </c>
      <c r="T106" s="448"/>
      <c r="U106" s="33"/>
      <c r="V106" s="467"/>
      <c r="W106" s="468"/>
      <c r="X106" s="468"/>
      <c r="Y106" s="468"/>
      <c r="Z106" s="469"/>
      <c r="AA106" s="233"/>
      <c r="AB106" s="234"/>
      <c r="AC106" s="234"/>
    </row>
    <row r="107" spans="1:29" s="127" customFormat="1" ht="15" hidden="1" customHeight="1" outlineLevel="1">
      <c r="A107" s="476"/>
      <c r="B107" s="478"/>
      <c r="C107" s="432"/>
      <c r="D107" s="432"/>
      <c r="E107" s="432"/>
      <c r="F107" s="433"/>
      <c r="G107" s="431"/>
      <c r="H107" s="432"/>
      <c r="I107" s="432"/>
      <c r="J107" s="432"/>
      <c r="K107" s="433"/>
      <c r="L107" s="439"/>
      <c r="M107" s="440"/>
      <c r="N107" s="442"/>
      <c r="O107" s="495"/>
      <c r="P107" s="495"/>
      <c r="Q107" s="447" t="str">
        <f>IFERROR(VLOOKUP(U107,リスト!$AW$1:$AY$44,2,0),"")</f>
        <v/>
      </c>
      <c r="R107" s="448"/>
      <c r="S107" s="447" t="str">
        <f>IFERROR(VLOOKUP(U107,リスト!$AW$1:$AY$44,3,0),"")</f>
        <v/>
      </c>
      <c r="T107" s="448"/>
      <c r="U107" s="33"/>
      <c r="V107" s="467"/>
      <c r="W107" s="468"/>
      <c r="X107" s="468"/>
      <c r="Y107" s="468"/>
      <c r="Z107" s="469"/>
      <c r="AA107" s="233"/>
      <c r="AB107" s="234"/>
      <c r="AC107" s="234"/>
    </row>
    <row r="108" spans="1:29" s="127" customFormat="1" ht="15" hidden="1" customHeight="1" outlineLevel="1">
      <c r="A108" s="476"/>
      <c r="B108" s="478"/>
      <c r="C108" s="432"/>
      <c r="D108" s="432"/>
      <c r="E108" s="432"/>
      <c r="F108" s="433"/>
      <c r="G108" s="431"/>
      <c r="H108" s="432"/>
      <c r="I108" s="432"/>
      <c r="J108" s="432"/>
      <c r="K108" s="433"/>
      <c r="L108" s="183"/>
      <c r="M108" s="184" t="s">
        <v>312</v>
      </c>
      <c r="N108" s="442"/>
      <c r="O108" s="496"/>
      <c r="P108" s="496"/>
      <c r="Q108" s="447" t="str">
        <f>IFERROR(VLOOKUP(U108,リスト!$AW$1:$AY$44,2,0),"")</f>
        <v/>
      </c>
      <c r="R108" s="448"/>
      <c r="S108" s="449" t="str">
        <f>IFERROR(VLOOKUP(U108,リスト!$AW$1:$AY$44,3,0),"")</f>
        <v/>
      </c>
      <c r="T108" s="499"/>
      <c r="U108" s="34"/>
      <c r="V108" s="470"/>
      <c r="W108" s="471"/>
      <c r="X108" s="471"/>
      <c r="Y108" s="471"/>
      <c r="Z108" s="472"/>
      <c r="AA108" s="233"/>
      <c r="AB108" s="234"/>
      <c r="AC108" s="234"/>
    </row>
    <row r="109" spans="1:29" s="127" customFormat="1" ht="15" hidden="1" customHeight="1" outlineLevel="1">
      <c r="A109" s="475">
        <v>14</v>
      </c>
      <c r="B109" s="477"/>
      <c r="C109" s="429"/>
      <c r="D109" s="429"/>
      <c r="E109" s="429"/>
      <c r="F109" s="430"/>
      <c r="G109" s="428"/>
      <c r="H109" s="429"/>
      <c r="I109" s="429"/>
      <c r="J109" s="429"/>
      <c r="K109" s="430"/>
      <c r="L109" s="437"/>
      <c r="M109" s="438"/>
      <c r="N109" s="441"/>
      <c r="O109" s="494"/>
      <c r="P109" s="494"/>
      <c r="Q109" s="497" t="str">
        <f>IFERROR(VLOOKUP(U109,リスト!$AW$1:$AY$44,2,0),"")</f>
        <v/>
      </c>
      <c r="R109" s="498"/>
      <c r="S109" s="497" t="str">
        <f>IFERROR(VLOOKUP(U109,リスト!$AW$1:$AY$44,3,0),"")</f>
        <v/>
      </c>
      <c r="T109" s="498"/>
      <c r="U109" s="32"/>
      <c r="V109" s="464"/>
      <c r="W109" s="465"/>
      <c r="X109" s="465"/>
      <c r="Y109" s="465"/>
      <c r="Z109" s="466"/>
      <c r="AA109" s="231"/>
      <c r="AB109" s="232"/>
      <c r="AC109" s="232"/>
    </row>
    <row r="110" spans="1:29" s="127" customFormat="1" ht="15" hidden="1" customHeight="1" outlineLevel="1">
      <c r="A110" s="476"/>
      <c r="B110" s="478"/>
      <c r="C110" s="432"/>
      <c r="D110" s="432"/>
      <c r="E110" s="432"/>
      <c r="F110" s="433"/>
      <c r="G110" s="431"/>
      <c r="H110" s="432"/>
      <c r="I110" s="432"/>
      <c r="J110" s="432"/>
      <c r="K110" s="433"/>
      <c r="L110" s="439"/>
      <c r="M110" s="440"/>
      <c r="N110" s="442"/>
      <c r="O110" s="495"/>
      <c r="P110" s="495"/>
      <c r="Q110" s="447" t="str">
        <f>IFERROR(VLOOKUP(U110,リスト!$AW$1:$AY$44,2,0),"")</f>
        <v/>
      </c>
      <c r="R110" s="448"/>
      <c r="S110" s="447" t="str">
        <f>IFERROR(VLOOKUP(U110,リスト!$AW$1:$AY$44,3,0),"")</f>
        <v/>
      </c>
      <c r="T110" s="448"/>
      <c r="U110" s="33"/>
      <c r="V110" s="467"/>
      <c r="W110" s="468"/>
      <c r="X110" s="468"/>
      <c r="Y110" s="468"/>
      <c r="Z110" s="469"/>
      <c r="AA110" s="233"/>
      <c r="AB110" s="234"/>
      <c r="AC110" s="234"/>
    </row>
    <row r="111" spans="1:29" s="127" customFormat="1" ht="15" hidden="1" customHeight="1" outlineLevel="1">
      <c r="A111" s="476"/>
      <c r="B111" s="478"/>
      <c r="C111" s="432"/>
      <c r="D111" s="432"/>
      <c r="E111" s="432"/>
      <c r="F111" s="433"/>
      <c r="G111" s="431"/>
      <c r="H111" s="432"/>
      <c r="I111" s="432"/>
      <c r="J111" s="432"/>
      <c r="K111" s="433"/>
      <c r="L111" s="439"/>
      <c r="M111" s="440"/>
      <c r="N111" s="442"/>
      <c r="O111" s="495"/>
      <c r="P111" s="495"/>
      <c r="Q111" s="447" t="str">
        <f>IFERROR(VLOOKUP(U111,リスト!$AW$1:$AY$44,2,0),"")</f>
        <v/>
      </c>
      <c r="R111" s="448"/>
      <c r="S111" s="447" t="str">
        <f>IFERROR(VLOOKUP(U111,リスト!$AW$1:$AY$44,3,0),"")</f>
        <v/>
      </c>
      <c r="T111" s="448"/>
      <c r="U111" s="33"/>
      <c r="V111" s="467"/>
      <c r="W111" s="468"/>
      <c r="X111" s="468"/>
      <c r="Y111" s="468"/>
      <c r="Z111" s="469"/>
      <c r="AA111" s="233"/>
      <c r="AB111" s="234"/>
      <c r="AC111" s="234"/>
    </row>
    <row r="112" spans="1:29" s="127" customFormat="1" ht="15" hidden="1" customHeight="1" outlineLevel="1">
      <c r="A112" s="476"/>
      <c r="B112" s="478"/>
      <c r="C112" s="432"/>
      <c r="D112" s="432"/>
      <c r="E112" s="432"/>
      <c r="F112" s="433"/>
      <c r="G112" s="431"/>
      <c r="H112" s="432"/>
      <c r="I112" s="432"/>
      <c r="J112" s="432"/>
      <c r="K112" s="433"/>
      <c r="L112" s="439"/>
      <c r="M112" s="440"/>
      <c r="N112" s="442"/>
      <c r="O112" s="495"/>
      <c r="P112" s="495"/>
      <c r="Q112" s="447" t="str">
        <f>IFERROR(VLOOKUP(U112,リスト!$AW$1:$AY$44,2,0),"")</f>
        <v/>
      </c>
      <c r="R112" s="448"/>
      <c r="S112" s="447" t="str">
        <f>IFERROR(VLOOKUP(U112,リスト!$AW$1:$AY$44,3,0),"")</f>
        <v/>
      </c>
      <c r="T112" s="448"/>
      <c r="U112" s="33"/>
      <c r="V112" s="467"/>
      <c r="W112" s="468"/>
      <c r="X112" s="468"/>
      <c r="Y112" s="468"/>
      <c r="Z112" s="469"/>
      <c r="AA112" s="233"/>
      <c r="AB112" s="234"/>
      <c r="AC112" s="234"/>
    </row>
    <row r="113" spans="1:29" s="127" customFormat="1" ht="15" hidden="1" customHeight="1" outlineLevel="1">
      <c r="A113" s="476"/>
      <c r="B113" s="478"/>
      <c r="C113" s="432"/>
      <c r="D113" s="432"/>
      <c r="E113" s="432"/>
      <c r="F113" s="433"/>
      <c r="G113" s="431"/>
      <c r="H113" s="432"/>
      <c r="I113" s="432"/>
      <c r="J113" s="432"/>
      <c r="K113" s="433"/>
      <c r="L113" s="439"/>
      <c r="M113" s="440"/>
      <c r="N113" s="442"/>
      <c r="O113" s="495"/>
      <c r="P113" s="495"/>
      <c r="Q113" s="447" t="str">
        <f>IFERROR(VLOOKUP(U113,リスト!$AW$1:$AY$44,2,0),"")</f>
        <v/>
      </c>
      <c r="R113" s="448"/>
      <c r="S113" s="447" t="str">
        <f>IFERROR(VLOOKUP(U113,リスト!$AW$1:$AY$44,3,0),"")</f>
        <v/>
      </c>
      <c r="T113" s="448"/>
      <c r="U113" s="33"/>
      <c r="V113" s="467"/>
      <c r="W113" s="468"/>
      <c r="X113" s="468"/>
      <c r="Y113" s="468"/>
      <c r="Z113" s="469"/>
      <c r="AA113" s="233"/>
      <c r="AB113" s="234"/>
      <c r="AC113" s="234"/>
    </row>
    <row r="114" spans="1:29" s="127" customFormat="1" ht="15" hidden="1" customHeight="1" outlineLevel="1">
      <c r="A114" s="476"/>
      <c r="B114" s="478"/>
      <c r="C114" s="432"/>
      <c r="D114" s="432"/>
      <c r="E114" s="432"/>
      <c r="F114" s="433"/>
      <c r="G114" s="431"/>
      <c r="H114" s="432"/>
      <c r="I114" s="432"/>
      <c r="J114" s="432"/>
      <c r="K114" s="433"/>
      <c r="L114" s="183"/>
      <c r="M114" s="184" t="s">
        <v>312</v>
      </c>
      <c r="N114" s="442"/>
      <c r="O114" s="496"/>
      <c r="P114" s="496"/>
      <c r="Q114" s="449" t="str">
        <f>IFERROR(VLOOKUP(U114,リスト!$AW$1:$AY$44,2,0),"")</f>
        <v/>
      </c>
      <c r="R114" s="499"/>
      <c r="S114" s="449" t="str">
        <f>IFERROR(VLOOKUP(U114,リスト!$AW$1:$AY$44,3,0),"")</f>
        <v/>
      </c>
      <c r="T114" s="499"/>
      <c r="U114" s="34"/>
      <c r="V114" s="470"/>
      <c r="W114" s="471"/>
      <c r="X114" s="471"/>
      <c r="Y114" s="471"/>
      <c r="Z114" s="472"/>
      <c r="AA114" s="233"/>
      <c r="AB114" s="234"/>
      <c r="AC114" s="234"/>
    </row>
    <row r="115" spans="1:29" s="127" customFormat="1" ht="15" hidden="1" customHeight="1" outlineLevel="1">
      <c r="A115" s="475">
        <v>15</v>
      </c>
      <c r="B115" s="477"/>
      <c r="C115" s="429"/>
      <c r="D115" s="429"/>
      <c r="E115" s="429"/>
      <c r="F115" s="430"/>
      <c r="G115" s="428"/>
      <c r="H115" s="429"/>
      <c r="I115" s="429"/>
      <c r="J115" s="429"/>
      <c r="K115" s="430"/>
      <c r="L115" s="437"/>
      <c r="M115" s="438"/>
      <c r="N115" s="441"/>
      <c r="O115" s="494"/>
      <c r="P115" s="494"/>
      <c r="Q115" s="497" t="str">
        <f>IFERROR(VLOOKUP(U115,リスト!$AW$1:$AY$44,2,0),"")</f>
        <v/>
      </c>
      <c r="R115" s="498"/>
      <c r="S115" s="497" t="str">
        <f>IFERROR(VLOOKUP(U115,リスト!$AW$1:$AY$44,3,0),"")</f>
        <v/>
      </c>
      <c r="T115" s="498"/>
      <c r="U115" s="32"/>
      <c r="V115" s="464"/>
      <c r="W115" s="465"/>
      <c r="X115" s="465"/>
      <c r="Y115" s="465"/>
      <c r="Z115" s="466"/>
      <c r="AA115" s="231"/>
      <c r="AB115" s="232"/>
      <c r="AC115" s="232"/>
    </row>
    <row r="116" spans="1:29" s="127" customFormat="1" ht="15" hidden="1" customHeight="1" outlineLevel="1">
      <c r="A116" s="476"/>
      <c r="B116" s="478"/>
      <c r="C116" s="432"/>
      <c r="D116" s="432"/>
      <c r="E116" s="432"/>
      <c r="F116" s="433"/>
      <c r="G116" s="431"/>
      <c r="H116" s="432"/>
      <c r="I116" s="432"/>
      <c r="J116" s="432"/>
      <c r="K116" s="433"/>
      <c r="L116" s="439"/>
      <c r="M116" s="440"/>
      <c r="N116" s="442"/>
      <c r="O116" s="495"/>
      <c r="P116" s="495"/>
      <c r="Q116" s="447" t="str">
        <f>IFERROR(VLOOKUP(U116,リスト!$AW$1:$AY$44,2,0),"")</f>
        <v/>
      </c>
      <c r="R116" s="448"/>
      <c r="S116" s="447" t="str">
        <f>IFERROR(VLOOKUP(U116,リスト!$AW$1:$AY$44,3,0),"")</f>
        <v/>
      </c>
      <c r="T116" s="448"/>
      <c r="U116" s="33"/>
      <c r="V116" s="467"/>
      <c r="W116" s="468"/>
      <c r="X116" s="468"/>
      <c r="Y116" s="468"/>
      <c r="Z116" s="469"/>
      <c r="AA116" s="233"/>
      <c r="AB116" s="234"/>
      <c r="AC116" s="234"/>
    </row>
    <row r="117" spans="1:29" s="127" customFormat="1" ht="14.25" hidden="1" customHeight="1" outlineLevel="1">
      <c r="A117" s="476"/>
      <c r="B117" s="478"/>
      <c r="C117" s="432"/>
      <c r="D117" s="432"/>
      <c r="E117" s="432"/>
      <c r="F117" s="433"/>
      <c r="G117" s="431"/>
      <c r="H117" s="432"/>
      <c r="I117" s="432"/>
      <c r="J117" s="432"/>
      <c r="K117" s="433"/>
      <c r="L117" s="439"/>
      <c r="M117" s="440"/>
      <c r="N117" s="442"/>
      <c r="O117" s="495"/>
      <c r="P117" s="495"/>
      <c r="Q117" s="447" t="str">
        <f>IFERROR(VLOOKUP(U117,リスト!$AW$1:$AY$44,2,0),"")</f>
        <v/>
      </c>
      <c r="R117" s="448"/>
      <c r="S117" s="447" t="str">
        <f>IFERROR(VLOOKUP(U117,リスト!$AW$1:$AY$44,3,0),"")</f>
        <v/>
      </c>
      <c r="T117" s="448"/>
      <c r="U117" s="33"/>
      <c r="V117" s="467"/>
      <c r="W117" s="468"/>
      <c r="X117" s="468"/>
      <c r="Y117" s="468"/>
      <c r="Z117" s="469"/>
      <c r="AA117" s="233"/>
      <c r="AB117" s="234"/>
      <c r="AC117" s="234"/>
    </row>
    <row r="118" spans="1:29" s="127" customFormat="1" ht="15" hidden="1" customHeight="1" outlineLevel="1">
      <c r="A118" s="476"/>
      <c r="B118" s="478"/>
      <c r="C118" s="432"/>
      <c r="D118" s="432"/>
      <c r="E118" s="432"/>
      <c r="F118" s="433"/>
      <c r="G118" s="431"/>
      <c r="H118" s="432"/>
      <c r="I118" s="432"/>
      <c r="J118" s="432"/>
      <c r="K118" s="433"/>
      <c r="L118" s="439"/>
      <c r="M118" s="440"/>
      <c r="N118" s="442"/>
      <c r="O118" s="495"/>
      <c r="P118" s="495"/>
      <c r="Q118" s="447" t="str">
        <f>IFERROR(VLOOKUP(U118,リスト!$AW$1:$AY$44,2,0),"")</f>
        <v/>
      </c>
      <c r="R118" s="448"/>
      <c r="S118" s="447" t="str">
        <f>IFERROR(VLOOKUP(U118,リスト!$AW$1:$AY$44,3,0),"")</f>
        <v/>
      </c>
      <c r="T118" s="448"/>
      <c r="U118" s="33"/>
      <c r="V118" s="467"/>
      <c r="W118" s="468"/>
      <c r="X118" s="468"/>
      <c r="Y118" s="468"/>
      <c r="Z118" s="469"/>
      <c r="AA118" s="233"/>
      <c r="AB118" s="234"/>
      <c r="AC118" s="234"/>
    </row>
    <row r="119" spans="1:29" s="127" customFormat="1" ht="15" hidden="1" customHeight="1" outlineLevel="1">
      <c r="A119" s="476"/>
      <c r="B119" s="478"/>
      <c r="C119" s="432"/>
      <c r="D119" s="432"/>
      <c r="E119" s="432"/>
      <c r="F119" s="433"/>
      <c r="G119" s="431"/>
      <c r="H119" s="432"/>
      <c r="I119" s="432"/>
      <c r="J119" s="432"/>
      <c r="K119" s="433"/>
      <c r="L119" s="439"/>
      <c r="M119" s="440"/>
      <c r="N119" s="442"/>
      <c r="O119" s="495"/>
      <c r="P119" s="495"/>
      <c r="Q119" s="447" t="str">
        <f>IFERROR(VLOOKUP(U119,リスト!$AW$1:$AY$44,2,0),"")</f>
        <v/>
      </c>
      <c r="R119" s="448"/>
      <c r="S119" s="447" t="str">
        <f>IFERROR(VLOOKUP(U119,リスト!$AW$1:$AY$44,3,0),"")</f>
        <v/>
      </c>
      <c r="T119" s="448"/>
      <c r="U119" s="33"/>
      <c r="V119" s="467"/>
      <c r="W119" s="468"/>
      <c r="X119" s="468"/>
      <c r="Y119" s="468"/>
      <c r="Z119" s="469"/>
      <c r="AA119" s="233"/>
      <c r="AB119" s="234"/>
      <c r="AC119" s="234"/>
    </row>
    <row r="120" spans="1:29" s="127" customFormat="1" ht="15" hidden="1" customHeight="1" outlineLevel="1">
      <c r="A120" s="476"/>
      <c r="B120" s="478"/>
      <c r="C120" s="432"/>
      <c r="D120" s="432"/>
      <c r="E120" s="432"/>
      <c r="F120" s="433"/>
      <c r="G120" s="431"/>
      <c r="H120" s="432"/>
      <c r="I120" s="432"/>
      <c r="J120" s="432"/>
      <c r="K120" s="433"/>
      <c r="L120" s="183"/>
      <c r="M120" s="184" t="s">
        <v>312</v>
      </c>
      <c r="N120" s="442"/>
      <c r="O120" s="495"/>
      <c r="P120" s="495"/>
      <c r="Q120" s="447" t="str">
        <f>IFERROR(VLOOKUP(U120,リスト!$AW$1:$AY$44,2,0),"")</f>
        <v/>
      </c>
      <c r="R120" s="448"/>
      <c r="S120" s="447" t="str">
        <f>IFERROR(VLOOKUP(U120,リスト!$AW$1:$AY$44,3,0),"")</f>
        <v/>
      </c>
      <c r="T120" s="448"/>
      <c r="U120" s="33"/>
      <c r="V120" s="467"/>
      <c r="W120" s="468"/>
      <c r="X120" s="468"/>
      <c r="Y120" s="468"/>
      <c r="Z120" s="469"/>
      <c r="AA120" s="233"/>
      <c r="AB120" s="234"/>
      <c r="AC120" s="234"/>
    </row>
    <row r="121" spans="1:29" ht="19.5" customHeight="1" collapsed="1">
      <c r="A121" s="484" t="s">
        <v>345</v>
      </c>
      <c r="B121" s="484"/>
      <c r="C121" s="484"/>
      <c r="D121" s="484"/>
      <c r="E121" s="484"/>
      <c r="F121" s="484"/>
      <c r="G121" s="484"/>
      <c r="H121" s="484"/>
      <c r="I121" s="484"/>
      <c r="J121" s="484"/>
      <c r="K121" s="485"/>
      <c r="L121" s="488">
        <f>SUM(L31:M120)</f>
        <v>0</v>
      </c>
      <c r="M121" s="489"/>
      <c r="N121" s="235" t="str">
        <f>IF(ロール対応表ｰ2001!$T$57=0,"","「ロール対応表」シートと一致していないスキル項目があります")</f>
        <v/>
      </c>
      <c r="O121" s="236"/>
      <c r="P121" s="236"/>
      <c r="Q121" s="236"/>
      <c r="R121" s="236"/>
      <c r="S121" s="236"/>
      <c r="T121" s="236"/>
      <c r="U121" s="236"/>
      <c r="V121" s="236"/>
      <c r="W121" s="236"/>
      <c r="X121" s="236"/>
      <c r="Y121" s="236"/>
      <c r="Z121" s="236"/>
      <c r="AA121" s="236"/>
      <c r="AB121" s="236"/>
      <c r="AC121" s="237"/>
    </row>
    <row r="122" spans="1:29" ht="10.5" customHeight="1">
      <c r="A122" s="486"/>
      <c r="B122" s="486"/>
      <c r="C122" s="486"/>
      <c r="D122" s="486"/>
      <c r="E122" s="486"/>
      <c r="F122" s="486"/>
      <c r="G122" s="486"/>
      <c r="H122" s="486"/>
      <c r="I122" s="486"/>
      <c r="J122" s="486"/>
      <c r="K122" s="487"/>
      <c r="L122" s="490" t="s">
        <v>312</v>
      </c>
      <c r="M122" s="491"/>
      <c r="N122" s="238"/>
      <c r="O122" s="239"/>
      <c r="P122" s="239"/>
      <c r="Q122" s="239"/>
      <c r="R122" s="239"/>
      <c r="S122" s="239"/>
      <c r="T122" s="239"/>
      <c r="U122" s="239"/>
      <c r="V122" s="239"/>
      <c r="W122" s="239"/>
      <c r="X122" s="239"/>
      <c r="Y122" s="239"/>
      <c r="Z122" s="239"/>
      <c r="AA122" s="239"/>
      <c r="AB122" s="239"/>
      <c r="AC122" s="240"/>
    </row>
    <row r="123" spans="1:29" ht="15" customHeight="1">
      <c r="A123" s="427" t="s">
        <v>612</v>
      </c>
      <c r="B123" s="427"/>
      <c r="C123" s="427"/>
      <c r="D123" s="427"/>
      <c r="E123" s="427"/>
      <c r="F123" s="427"/>
      <c r="G123" s="427"/>
      <c r="H123" s="427"/>
      <c r="I123" s="427"/>
      <c r="J123" s="427"/>
      <c r="K123" s="427"/>
      <c r="L123" s="427"/>
      <c r="M123" s="427"/>
      <c r="N123" s="288"/>
      <c r="O123" s="288"/>
      <c r="P123" s="288"/>
      <c r="Q123" s="288"/>
      <c r="R123" s="288"/>
      <c r="S123" s="288"/>
      <c r="T123" s="288"/>
      <c r="U123" s="288"/>
      <c r="V123" s="288"/>
      <c r="W123" s="288"/>
      <c r="X123" s="288"/>
      <c r="Y123" s="288"/>
      <c r="Z123" s="288"/>
    </row>
    <row r="124" spans="1:29" ht="1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spans="1:29" ht="1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spans="1:29" ht="1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spans="1:29" ht="9" customHeight="1">
      <c r="A127" s="114"/>
      <c r="B127" s="114"/>
      <c r="C127" s="114"/>
      <c r="D127" s="114"/>
      <c r="E127" s="49"/>
      <c r="F127" s="49"/>
      <c r="G127" s="49"/>
      <c r="H127" s="49"/>
      <c r="I127" s="49"/>
      <c r="J127" s="49"/>
      <c r="K127" s="49"/>
      <c r="L127" s="49"/>
      <c r="M127" s="49"/>
      <c r="N127" s="49"/>
      <c r="O127" s="49"/>
      <c r="P127" s="49"/>
      <c r="Q127" s="49"/>
      <c r="R127" s="49"/>
    </row>
    <row r="128" spans="1:29" ht="23.25" customHeight="1">
      <c r="A128" s="203" t="s">
        <v>623</v>
      </c>
      <c r="B128" s="114"/>
      <c r="C128" s="114"/>
      <c r="D128" s="114"/>
      <c r="E128" s="114"/>
      <c r="F128" s="114"/>
      <c r="G128" s="114"/>
      <c r="H128" s="114"/>
      <c r="I128" s="114"/>
      <c r="J128" s="114"/>
      <c r="K128" s="114"/>
      <c r="L128" s="114"/>
      <c r="M128" s="114"/>
      <c r="N128" s="114"/>
      <c r="O128" s="114"/>
      <c r="P128" s="114"/>
      <c r="Q128" s="114"/>
      <c r="R128" s="114"/>
    </row>
    <row r="129" spans="1:26" ht="15" customHeight="1">
      <c r="A129" s="453" t="s">
        <v>611</v>
      </c>
      <c r="B129" s="453"/>
      <c r="C129" s="453"/>
      <c r="D129" s="453"/>
      <c r="E129" s="454"/>
      <c r="F129" s="570" t="s">
        <v>346</v>
      </c>
      <c r="G129" s="570"/>
      <c r="H129" s="570"/>
      <c r="I129" s="570"/>
      <c r="J129" s="570"/>
      <c r="K129" s="570"/>
      <c r="L129" s="570"/>
      <c r="M129" s="570"/>
      <c r="N129" s="570"/>
      <c r="O129" s="570"/>
      <c r="P129" s="570"/>
      <c r="Q129" s="570"/>
      <c r="R129" s="570"/>
    </row>
    <row r="130" spans="1:26" ht="50.1" customHeight="1">
      <c r="A130" s="421"/>
      <c r="B130" s="421"/>
      <c r="C130" s="421"/>
      <c r="D130" s="421"/>
      <c r="E130" s="454"/>
      <c r="F130" s="571"/>
      <c r="G130" s="571"/>
      <c r="H130" s="571"/>
      <c r="I130" s="571"/>
      <c r="J130" s="571"/>
      <c r="K130" s="571"/>
      <c r="L130" s="571"/>
      <c r="M130" s="571"/>
      <c r="N130" s="571"/>
      <c r="O130" s="571"/>
      <c r="P130" s="571"/>
      <c r="Q130" s="571"/>
      <c r="R130" s="571"/>
    </row>
    <row r="131" spans="1:26" ht="16.5" customHeight="1">
      <c r="A131" s="118" t="s">
        <v>610</v>
      </c>
      <c r="B131" s="114"/>
      <c r="C131" s="114"/>
      <c r="D131" s="114"/>
      <c r="E131" s="114"/>
      <c r="F131" s="114"/>
      <c r="G131" s="114"/>
      <c r="H131" s="114"/>
      <c r="I131" s="114"/>
      <c r="J131" s="114"/>
      <c r="K131" s="114"/>
      <c r="L131" s="114"/>
      <c r="M131" s="114"/>
      <c r="N131" s="114"/>
      <c r="O131" s="114"/>
      <c r="P131" s="114"/>
      <c r="Q131" s="114"/>
      <c r="R131" s="114"/>
    </row>
    <row r="132" spans="1:26" ht="3.75" customHeight="1">
      <c r="A132" s="46"/>
    </row>
    <row r="133" spans="1:26" ht="74.25" customHeight="1">
      <c r="A133" s="400" t="s">
        <v>347</v>
      </c>
      <c r="B133" s="400"/>
      <c r="C133" s="400"/>
      <c r="D133" s="401"/>
      <c r="E133" s="423"/>
      <c r="F133" s="424"/>
      <c r="G133" s="424"/>
      <c r="H133" s="424"/>
      <c r="I133" s="424"/>
      <c r="J133" s="424"/>
      <c r="K133" s="424"/>
      <c r="L133" s="424"/>
      <c r="M133" s="424"/>
      <c r="N133" s="424"/>
      <c r="O133" s="424"/>
      <c r="P133" s="424"/>
      <c r="Q133" s="424"/>
      <c r="R133" s="425"/>
      <c r="S133" s="49"/>
      <c r="T133" s="49"/>
      <c r="U133" s="49"/>
      <c r="V133" s="49"/>
      <c r="W133" s="50"/>
      <c r="X133" s="49"/>
    </row>
    <row r="134" spans="1:26" ht="74.25" customHeight="1">
      <c r="A134" s="400" t="s">
        <v>348</v>
      </c>
      <c r="B134" s="400"/>
      <c r="C134" s="400"/>
      <c r="D134" s="401"/>
      <c r="E134" s="426"/>
      <c r="F134" s="426"/>
      <c r="G134" s="426"/>
      <c r="H134" s="426"/>
      <c r="I134" s="426"/>
      <c r="J134" s="426"/>
      <c r="K134" s="426"/>
      <c r="L134" s="426"/>
      <c r="M134" s="426"/>
      <c r="N134" s="426"/>
      <c r="O134" s="426"/>
      <c r="P134" s="426"/>
      <c r="Q134" s="426"/>
      <c r="R134" s="426"/>
      <c r="S134" s="49"/>
      <c r="T134" s="49"/>
      <c r="U134" s="49"/>
      <c r="V134" s="49"/>
      <c r="W134" s="50"/>
      <c r="X134" s="49"/>
      <c r="Y134" s="49"/>
    </row>
    <row r="135" spans="1:26" ht="36" customHeight="1">
      <c r="A135" s="572" t="s">
        <v>601</v>
      </c>
      <c r="B135" s="572"/>
      <c r="C135" s="572"/>
      <c r="D135" s="572"/>
      <c r="E135" s="573"/>
      <c r="F135" s="573"/>
      <c r="G135" s="573"/>
      <c r="H135" s="573"/>
      <c r="I135" s="573"/>
      <c r="J135" s="573"/>
      <c r="K135" s="573"/>
      <c r="L135" s="573"/>
      <c r="M135" s="573"/>
      <c r="N135" s="573"/>
      <c r="O135" s="573"/>
      <c r="P135" s="573"/>
      <c r="Q135" s="573"/>
      <c r="R135" s="573"/>
      <c r="S135" s="1"/>
      <c r="X135" s="1"/>
    </row>
    <row r="136" spans="1:26" ht="35.1" customHeight="1">
      <c r="A136" s="406" t="s">
        <v>615</v>
      </c>
      <c r="B136" s="407"/>
      <c r="C136" s="407"/>
      <c r="D136" s="408"/>
      <c r="E136" s="402" t="s">
        <v>349</v>
      </c>
      <c r="F136" s="574"/>
      <c r="G136" s="404"/>
      <c r="H136" s="405"/>
      <c r="I136" s="402" t="s">
        <v>350</v>
      </c>
      <c r="J136" s="403"/>
      <c r="K136" s="404"/>
      <c r="L136" s="575"/>
      <c r="M136" s="575"/>
      <c r="N136" s="405"/>
      <c r="O136" s="402" t="s">
        <v>351</v>
      </c>
      <c r="P136" s="403"/>
      <c r="Q136" s="404"/>
      <c r="R136" s="405"/>
      <c r="S136" s="49"/>
      <c r="T136" s="49"/>
      <c r="U136" s="49"/>
      <c r="V136" s="49"/>
      <c r="W136" s="50"/>
      <c r="X136" s="49"/>
    </row>
    <row r="137" spans="1:26" ht="15" customHeight="1">
      <c r="A137" s="409"/>
      <c r="B137" s="276"/>
      <c r="C137" s="276"/>
      <c r="D137" s="277"/>
      <c r="E137" s="393" t="s">
        <v>352</v>
      </c>
      <c r="F137" s="394"/>
      <c r="G137" s="394"/>
      <c r="H137" s="394"/>
      <c r="I137" s="394"/>
      <c r="J137" s="394"/>
      <c r="K137" s="394"/>
      <c r="L137" s="394"/>
      <c r="M137" s="394"/>
      <c r="N137" s="394"/>
      <c r="O137" s="394"/>
      <c r="P137" s="394"/>
      <c r="Q137" s="394"/>
      <c r="R137" s="395"/>
      <c r="S137" s="49"/>
      <c r="T137" s="49"/>
      <c r="U137" s="49"/>
      <c r="V137" s="49"/>
      <c r="W137" s="50"/>
      <c r="X137" s="49"/>
    </row>
    <row r="138" spans="1:26" ht="50.1" customHeight="1">
      <c r="A138" s="410"/>
      <c r="B138" s="411"/>
      <c r="C138" s="411"/>
      <c r="D138" s="412"/>
      <c r="E138" s="396"/>
      <c r="F138" s="397"/>
      <c r="G138" s="397"/>
      <c r="H138" s="397"/>
      <c r="I138" s="397"/>
      <c r="J138" s="397"/>
      <c r="K138" s="397"/>
      <c r="L138" s="397"/>
      <c r="M138" s="397"/>
      <c r="N138" s="397"/>
      <c r="O138" s="397"/>
      <c r="P138" s="397"/>
      <c r="Q138" s="397"/>
      <c r="R138" s="398"/>
      <c r="S138" s="49"/>
      <c r="T138" s="49"/>
      <c r="U138" s="49"/>
      <c r="V138" s="49"/>
      <c r="W138" s="50"/>
      <c r="X138" s="49"/>
    </row>
    <row r="139" spans="1:26" ht="35.1" customHeight="1">
      <c r="A139" s="406" t="s">
        <v>616</v>
      </c>
      <c r="B139" s="407"/>
      <c r="C139" s="407"/>
      <c r="D139" s="408"/>
      <c r="E139" s="413" t="s">
        <v>349</v>
      </c>
      <c r="F139" s="414"/>
      <c r="G139" s="391"/>
      <c r="H139" s="392"/>
      <c r="I139" s="413" t="s">
        <v>350</v>
      </c>
      <c r="J139" s="415"/>
      <c r="K139" s="391"/>
      <c r="L139" s="416"/>
      <c r="M139" s="416"/>
      <c r="N139" s="392"/>
      <c r="O139" s="413" t="s">
        <v>351</v>
      </c>
      <c r="P139" s="415"/>
      <c r="Q139" s="391"/>
      <c r="R139" s="392"/>
      <c r="S139" s="49"/>
      <c r="T139" s="49"/>
      <c r="U139" s="49"/>
      <c r="V139" s="49"/>
      <c r="W139" s="50"/>
      <c r="X139" s="49"/>
      <c r="Y139" s="49"/>
      <c r="Z139" s="49"/>
    </row>
    <row r="140" spans="1:26" ht="15" customHeight="1">
      <c r="A140" s="409"/>
      <c r="B140" s="276"/>
      <c r="C140" s="276"/>
      <c r="D140" s="277"/>
      <c r="E140" s="393" t="s">
        <v>352</v>
      </c>
      <c r="F140" s="394"/>
      <c r="G140" s="394"/>
      <c r="H140" s="394"/>
      <c r="I140" s="394"/>
      <c r="J140" s="394"/>
      <c r="K140" s="394"/>
      <c r="L140" s="394"/>
      <c r="M140" s="394"/>
      <c r="N140" s="394"/>
      <c r="O140" s="394"/>
      <c r="P140" s="394"/>
      <c r="Q140" s="394"/>
      <c r="R140" s="395"/>
      <c r="S140" s="49"/>
      <c r="T140" s="49"/>
      <c r="U140" s="49"/>
      <c r="V140" s="49"/>
      <c r="W140" s="50"/>
      <c r="X140" s="49"/>
      <c r="Y140" s="49"/>
      <c r="Z140" s="49"/>
    </row>
    <row r="141" spans="1:26" ht="50.1" customHeight="1">
      <c r="A141" s="410"/>
      <c r="B141" s="411"/>
      <c r="C141" s="411"/>
      <c r="D141" s="412"/>
      <c r="E141" s="396"/>
      <c r="F141" s="397"/>
      <c r="G141" s="397"/>
      <c r="H141" s="397"/>
      <c r="I141" s="397"/>
      <c r="J141" s="397"/>
      <c r="K141" s="397"/>
      <c r="L141" s="397"/>
      <c r="M141" s="397"/>
      <c r="N141" s="397"/>
      <c r="O141" s="397"/>
      <c r="P141" s="397"/>
      <c r="Q141" s="397"/>
      <c r="R141" s="398"/>
      <c r="S141" s="49"/>
      <c r="T141" s="49"/>
      <c r="U141" s="49"/>
      <c r="V141" s="49"/>
      <c r="W141" s="50"/>
      <c r="X141" s="49"/>
      <c r="Y141" s="49"/>
      <c r="Z141" s="49"/>
    </row>
    <row r="142" spans="1:26" ht="64.5" customHeight="1">
      <c r="A142" s="399" t="s">
        <v>617</v>
      </c>
      <c r="B142" s="399"/>
      <c r="C142" s="400"/>
      <c r="D142" s="401"/>
      <c r="E142" s="382"/>
      <c r="F142" s="382"/>
      <c r="G142" s="382"/>
      <c r="H142" s="382"/>
      <c r="I142" s="382"/>
      <c r="J142" s="382"/>
      <c r="K142" s="382"/>
      <c r="L142" s="382"/>
      <c r="M142" s="382"/>
      <c r="N142" s="382"/>
      <c r="O142" s="382"/>
      <c r="P142" s="382"/>
      <c r="Q142" s="382"/>
      <c r="R142" s="382"/>
      <c r="S142" s="1"/>
      <c r="T142" s="49"/>
      <c r="U142" s="49"/>
      <c r="V142" s="49"/>
      <c r="W142" s="50"/>
      <c r="X142" s="49"/>
    </row>
    <row r="143" spans="1:26" ht="64.5" customHeight="1">
      <c r="A143" s="379" t="s">
        <v>618</v>
      </c>
      <c r="B143" s="379"/>
      <c r="C143" s="380"/>
      <c r="D143" s="381"/>
      <c r="E143" s="382"/>
      <c r="F143" s="382"/>
      <c r="G143" s="382"/>
      <c r="H143" s="382"/>
      <c r="I143" s="382"/>
      <c r="J143" s="382"/>
      <c r="K143" s="382"/>
      <c r="L143" s="382"/>
      <c r="M143" s="382"/>
      <c r="N143" s="382"/>
      <c r="O143" s="382"/>
      <c r="P143" s="382"/>
      <c r="Q143" s="382"/>
      <c r="R143" s="382"/>
      <c r="S143" s="1"/>
      <c r="T143" s="49"/>
      <c r="U143" s="49"/>
      <c r="V143" s="49"/>
      <c r="W143" s="50"/>
      <c r="X143" s="49"/>
    </row>
    <row r="144" spans="1:26" ht="22.5" customHeight="1">
      <c r="A144" s="383" t="s">
        <v>619</v>
      </c>
      <c r="B144" s="384"/>
      <c r="C144" s="387" t="s">
        <v>353</v>
      </c>
      <c r="D144" s="388"/>
      <c r="E144" s="382"/>
      <c r="F144" s="382"/>
      <c r="G144" s="382"/>
      <c r="H144" s="382"/>
      <c r="I144" s="382"/>
      <c r="J144" s="382"/>
      <c r="K144" s="382"/>
      <c r="L144" s="382"/>
      <c r="M144" s="382"/>
      <c r="N144" s="382"/>
      <c r="O144" s="382"/>
      <c r="P144" s="382"/>
      <c r="Q144" s="382"/>
      <c r="R144" s="382"/>
      <c r="S144" s="1"/>
      <c r="T144" s="49"/>
      <c r="U144" s="49"/>
      <c r="V144" s="49"/>
      <c r="W144" s="50"/>
      <c r="X144" s="49"/>
    </row>
    <row r="145" spans="1:26" ht="64.5" customHeight="1">
      <c r="A145" s="385"/>
      <c r="B145" s="386"/>
      <c r="C145" s="389" t="s">
        <v>354</v>
      </c>
      <c r="D145" s="390"/>
      <c r="E145" s="382"/>
      <c r="F145" s="382"/>
      <c r="G145" s="382"/>
      <c r="H145" s="382"/>
      <c r="I145" s="382"/>
      <c r="J145" s="382"/>
      <c r="K145" s="382"/>
      <c r="L145" s="382"/>
      <c r="M145" s="382"/>
      <c r="N145" s="382"/>
      <c r="O145" s="382"/>
      <c r="P145" s="382"/>
      <c r="Q145" s="382"/>
      <c r="R145" s="382"/>
      <c r="S145" s="1"/>
      <c r="T145" s="49"/>
      <c r="U145" s="49"/>
      <c r="V145" s="49"/>
      <c r="W145" s="50"/>
      <c r="X145" s="49"/>
    </row>
    <row r="146" spans="1:26" ht="12" customHeight="1">
      <c r="A146" s="54"/>
      <c r="B146" s="54"/>
      <c r="C146" s="114"/>
      <c r="D146" s="114"/>
      <c r="E146" s="49"/>
      <c r="F146" s="49"/>
      <c r="G146" s="49"/>
      <c r="H146" s="49"/>
      <c r="I146" s="49"/>
      <c r="J146" s="49"/>
      <c r="K146" s="50"/>
      <c r="L146" s="49"/>
      <c r="M146" s="49"/>
      <c r="N146" s="49"/>
      <c r="O146" s="49"/>
      <c r="P146" s="49"/>
      <c r="Q146" s="49"/>
      <c r="R146" s="50"/>
      <c r="S146" s="49"/>
      <c r="X146" s="1"/>
      <c r="Y146" s="49"/>
      <c r="Z146" s="49"/>
    </row>
    <row r="147" spans="1:26" ht="21" customHeight="1">
      <c r="A147" s="118" t="s">
        <v>620</v>
      </c>
      <c r="B147" s="114"/>
      <c r="C147" s="114"/>
      <c r="D147" s="114"/>
      <c r="E147" s="40"/>
      <c r="F147" s="40"/>
      <c r="G147" s="48"/>
      <c r="H147" s="48"/>
      <c r="I147" s="48"/>
      <c r="J147" s="48"/>
      <c r="K147" s="48"/>
      <c r="L147" s="48"/>
      <c r="M147" s="48"/>
      <c r="N147" s="48"/>
      <c r="O147" s="48"/>
      <c r="P147" s="48"/>
      <c r="Q147" s="48"/>
      <c r="R147" s="48"/>
    </row>
    <row r="148" spans="1:26" ht="3.75" customHeight="1">
      <c r="A148" s="46"/>
    </row>
    <row r="149" spans="1:26" ht="18.75" customHeight="1">
      <c r="A149" s="353" t="s">
        <v>355</v>
      </c>
      <c r="B149" s="355" t="s">
        <v>356</v>
      </c>
      <c r="C149" s="356"/>
      <c r="D149" s="357"/>
      <c r="E149" s="370" t="s">
        <v>357</v>
      </c>
      <c r="F149" s="356"/>
      <c r="G149" s="356"/>
      <c r="H149" s="356"/>
      <c r="I149" s="356"/>
      <c r="J149" s="357"/>
      <c r="K149" s="370" t="s">
        <v>358</v>
      </c>
      <c r="L149" s="356"/>
      <c r="M149" s="356"/>
      <c r="N149" s="356"/>
      <c r="O149" s="356"/>
      <c r="P149" s="356"/>
      <c r="Q149" s="356"/>
      <c r="R149" s="372"/>
      <c r="S149" s="580" t="s">
        <v>621</v>
      </c>
      <c r="T149" s="581"/>
    </row>
    <row r="150" spans="1:26" ht="18.75" customHeight="1">
      <c r="A150" s="354"/>
      <c r="B150" s="358"/>
      <c r="C150" s="359"/>
      <c r="D150" s="360"/>
      <c r="E150" s="371"/>
      <c r="F150" s="359"/>
      <c r="G150" s="359"/>
      <c r="H150" s="359"/>
      <c r="I150" s="359"/>
      <c r="J150" s="360"/>
      <c r="K150" s="371"/>
      <c r="L150" s="359"/>
      <c r="M150" s="359"/>
      <c r="N150" s="359"/>
      <c r="O150" s="359"/>
      <c r="P150" s="359"/>
      <c r="Q150" s="359"/>
      <c r="R150" s="373"/>
      <c r="S150" s="371"/>
      <c r="T150" s="373"/>
    </row>
    <row r="151" spans="1:26" s="127" customFormat="1" ht="37.5" customHeight="1">
      <c r="A151" s="185">
        <v>1</v>
      </c>
      <c r="B151" s="374"/>
      <c r="C151" s="375"/>
      <c r="D151" s="376"/>
      <c r="E151" s="375"/>
      <c r="F151" s="375"/>
      <c r="G151" s="375"/>
      <c r="H151" s="375"/>
      <c r="I151" s="375"/>
      <c r="J151" s="376"/>
      <c r="K151" s="377"/>
      <c r="L151" s="375"/>
      <c r="M151" s="375"/>
      <c r="N151" s="375"/>
      <c r="O151" s="375"/>
      <c r="P151" s="375"/>
      <c r="Q151" s="375"/>
      <c r="R151" s="378"/>
      <c r="S151" s="582"/>
      <c r="T151" s="583"/>
    </row>
    <row r="152" spans="1:26" s="127" customFormat="1" ht="37.5" customHeight="1">
      <c r="A152" s="186">
        <v>2</v>
      </c>
      <c r="B152" s="348"/>
      <c r="C152" s="349"/>
      <c r="D152" s="350"/>
      <c r="E152" s="349"/>
      <c r="F152" s="349"/>
      <c r="G152" s="349"/>
      <c r="H152" s="349"/>
      <c r="I152" s="349"/>
      <c r="J152" s="350"/>
      <c r="K152" s="351"/>
      <c r="L152" s="349"/>
      <c r="M152" s="349"/>
      <c r="N152" s="349"/>
      <c r="O152" s="349"/>
      <c r="P152" s="349"/>
      <c r="Q152" s="349"/>
      <c r="R152" s="352"/>
      <c r="S152" s="578"/>
      <c r="T152" s="584"/>
    </row>
    <row r="153" spans="1:26" ht="18.75" customHeight="1">
      <c r="A153" s="353" t="s">
        <v>359</v>
      </c>
      <c r="B153" s="355" t="s">
        <v>356</v>
      </c>
      <c r="C153" s="356"/>
      <c r="D153" s="357"/>
      <c r="E153" s="370" t="s">
        <v>357</v>
      </c>
      <c r="F153" s="356"/>
      <c r="G153" s="356"/>
      <c r="H153" s="356"/>
      <c r="I153" s="356"/>
      <c r="J153" s="357"/>
      <c r="K153" s="370" t="s">
        <v>360</v>
      </c>
      <c r="L153" s="356"/>
      <c r="M153" s="356"/>
      <c r="N153" s="356"/>
      <c r="O153" s="356"/>
      <c r="P153" s="356"/>
      <c r="Q153" s="356"/>
      <c r="R153" s="372"/>
      <c r="S153" s="580" t="s">
        <v>621</v>
      </c>
      <c r="T153" s="585"/>
      <c r="U153" s="564" t="s">
        <v>622</v>
      </c>
    </row>
    <row r="154" spans="1:26" ht="18.75" customHeight="1">
      <c r="A154" s="354"/>
      <c r="B154" s="358"/>
      <c r="C154" s="359"/>
      <c r="D154" s="360"/>
      <c r="E154" s="371"/>
      <c r="F154" s="359"/>
      <c r="G154" s="359"/>
      <c r="H154" s="359"/>
      <c r="I154" s="359"/>
      <c r="J154" s="360"/>
      <c r="K154" s="371"/>
      <c r="L154" s="359"/>
      <c r="M154" s="359"/>
      <c r="N154" s="359"/>
      <c r="O154" s="359"/>
      <c r="P154" s="359"/>
      <c r="Q154" s="359"/>
      <c r="R154" s="373"/>
      <c r="S154" s="371"/>
      <c r="T154" s="360"/>
      <c r="U154" s="565"/>
    </row>
    <row r="155" spans="1:26" s="127" customFormat="1" ht="37.5" customHeight="1">
      <c r="A155" s="185">
        <v>11</v>
      </c>
      <c r="B155" s="374"/>
      <c r="C155" s="375"/>
      <c r="D155" s="376"/>
      <c r="E155" s="375"/>
      <c r="F155" s="375"/>
      <c r="G155" s="375"/>
      <c r="H155" s="375"/>
      <c r="I155" s="375"/>
      <c r="J155" s="376"/>
      <c r="K155" s="377"/>
      <c r="L155" s="375"/>
      <c r="M155" s="375"/>
      <c r="N155" s="375"/>
      <c r="O155" s="375"/>
      <c r="P155" s="375"/>
      <c r="Q155" s="375"/>
      <c r="R155" s="378"/>
      <c r="S155" s="566"/>
      <c r="T155" s="567"/>
      <c r="U155" s="222"/>
    </row>
    <row r="156" spans="1:26" s="127" customFormat="1" ht="37.5" customHeight="1">
      <c r="A156" s="185">
        <v>12</v>
      </c>
      <c r="B156" s="365"/>
      <c r="C156" s="366"/>
      <c r="D156" s="367"/>
      <c r="E156" s="366"/>
      <c r="F156" s="366"/>
      <c r="G156" s="366"/>
      <c r="H156" s="366"/>
      <c r="I156" s="366"/>
      <c r="J156" s="367"/>
      <c r="K156" s="368"/>
      <c r="L156" s="366"/>
      <c r="M156" s="366"/>
      <c r="N156" s="366"/>
      <c r="O156" s="366"/>
      <c r="P156" s="366"/>
      <c r="Q156" s="366"/>
      <c r="R156" s="369"/>
      <c r="S156" s="568"/>
      <c r="T156" s="569"/>
      <c r="U156" s="223"/>
    </row>
    <row r="157" spans="1:26" s="127" customFormat="1" ht="37.5" customHeight="1">
      <c r="A157" s="185">
        <v>13</v>
      </c>
      <c r="B157" s="365"/>
      <c r="C157" s="366"/>
      <c r="D157" s="367"/>
      <c r="E157" s="366"/>
      <c r="F157" s="366"/>
      <c r="G157" s="366"/>
      <c r="H157" s="366"/>
      <c r="I157" s="366"/>
      <c r="J157" s="367"/>
      <c r="K157" s="368"/>
      <c r="L157" s="366"/>
      <c r="M157" s="366"/>
      <c r="N157" s="366"/>
      <c r="O157" s="366"/>
      <c r="P157" s="366"/>
      <c r="Q157" s="366"/>
      <c r="R157" s="369"/>
      <c r="S157" s="568"/>
      <c r="T157" s="569"/>
      <c r="U157" s="223"/>
    </row>
    <row r="158" spans="1:26" s="127" customFormat="1" ht="37.5" customHeight="1">
      <c r="A158" s="185">
        <v>14</v>
      </c>
      <c r="B158" s="365"/>
      <c r="C158" s="366"/>
      <c r="D158" s="367"/>
      <c r="E158" s="366"/>
      <c r="F158" s="366"/>
      <c r="G158" s="366"/>
      <c r="H158" s="366"/>
      <c r="I158" s="366"/>
      <c r="J158" s="367"/>
      <c r="K158" s="368"/>
      <c r="L158" s="366"/>
      <c r="M158" s="366"/>
      <c r="N158" s="366"/>
      <c r="O158" s="366"/>
      <c r="P158" s="366"/>
      <c r="Q158" s="366"/>
      <c r="R158" s="369"/>
      <c r="S158" s="568"/>
      <c r="T158" s="569"/>
      <c r="U158" s="223"/>
    </row>
    <row r="159" spans="1:26" s="127" customFormat="1" ht="37.5" customHeight="1">
      <c r="A159" s="185">
        <v>15</v>
      </c>
      <c r="B159" s="365"/>
      <c r="C159" s="366"/>
      <c r="D159" s="367"/>
      <c r="E159" s="366"/>
      <c r="F159" s="366"/>
      <c r="G159" s="366"/>
      <c r="H159" s="366"/>
      <c r="I159" s="366"/>
      <c r="J159" s="367"/>
      <c r="K159" s="368"/>
      <c r="L159" s="366"/>
      <c r="M159" s="366"/>
      <c r="N159" s="366"/>
      <c r="O159" s="366"/>
      <c r="P159" s="366"/>
      <c r="Q159" s="366"/>
      <c r="R159" s="369"/>
      <c r="S159" s="568"/>
      <c r="T159" s="569"/>
      <c r="U159" s="223"/>
    </row>
    <row r="160" spans="1:26" s="127" customFormat="1" ht="37.5" customHeight="1">
      <c r="A160" s="185">
        <v>16</v>
      </c>
      <c r="B160" s="365"/>
      <c r="C160" s="366"/>
      <c r="D160" s="367"/>
      <c r="E160" s="366"/>
      <c r="F160" s="366"/>
      <c r="G160" s="366"/>
      <c r="H160" s="366"/>
      <c r="I160" s="366"/>
      <c r="J160" s="367"/>
      <c r="K160" s="368"/>
      <c r="L160" s="366"/>
      <c r="M160" s="366"/>
      <c r="N160" s="366"/>
      <c r="O160" s="366"/>
      <c r="P160" s="366"/>
      <c r="Q160" s="366"/>
      <c r="R160" s="369"/>
      <c r="S160" s="576"/>
      <c r="T160" s="577"/>
      <c r="U160" s="223"/>
    </row>
    <row r="161" spans="1:102" s="127" customFormat="1" ht="37.5" customHeight="1">
      <c r="A161" s="185">
        <v>17</v>
      </c>
      <c r="B161" s="365"/>
      <c r="C161" s="366"/>
      <c r="D161" s="367"/>
      <c r="E161" s="366"/>
      <c r="F161" s="366"/>
      <c r="G161" s="366"/>
      <c r="H161" s="366"/>
      <c r="I161" s="366"/>
      <c r="J161" s="367"/>
      <c r="K161" s="368"/>
      <c r="L161" s="366"/>
      <c r="M161" s="366"/>
      <c r="N161" s="366"/>
      <c r="O161" s="366"/>
      <c r="P161" s="366"/>
      <c r="Q161" s="366"/>
      <c r="R161" s="369"/>
      <c r="S161" s="576"/>
      <c r="T161" s="577"/>
      <c r="U161" s="223"/>
    </row>
    <row r="162" spans="1:102" s="127" customFormat="1" ht="37.5" customHeight="1">
      <c r="A162" s="185">
        <v>18</v>
      </c>
      <c r="B162" s="365"/>
      <c r="C162" s="366"/>
      <c r="D162" s="367"/>
      <c r="E162" s="366"/>
      <c r="F162" s="366"/>
      <c r="G162" s="366"/>
      <c r="H162" s="366"/>
      <c r="I162" s="366"/>
      <c r="J162" s="367"/>
      <c r="K162" s="368"/>
      <c r="L162" s="366"/>
      <c r="M162" s="366"/>
      <c r="N162" s="366"/>
      <c r="O162" s="366"/>
      <c r="P162" s="366"/>
      <c r="Q162" s="366"/>
      <c r="R162" s="369"/>
      <c r="S162" s="576"/>
      <c r="T162" s="577"/>
      <c r="U162" s="223"/>
    </row>
    <row r="163" spans="1:102" s="127" customFormat="1" ht="37.5" customHeight="1">
      <c r="A163" s="185">
        <v>19</v>
      </c>
      <c r="B163" s="365"/>
      <c r="C163" s="366"/>
      <c r="D163" s="367"/>
      <c r="E163" s="366"/>
      <c r="F163" s="366"/>
      <c r="G163" s="366"/>
      <c r="H163" s="366"/>
      <c r="I163" s="366"/>
      <c r="J163" s="367"/>
      <c r="K163" s="368"/>
      <c r="L163" s="366"/>
      <c r="M163" s="366"/>
      <c r="N163" s="366"/>
      <c r="O163" s="366"/>
      <c r="P163" s="366"/>
      <c r="Q163" s="366"/>
      <c r="R163" s="369"/>
      <c r="S163" s="576"/>
      <c r="T163" s="577"/>
      <c r="U163" s="223"/>
    </row>
    <row r="164" spans="1:102" s="127" customFormat="1" ht="37.5" customHeight="1">
      <c r="A164" s="186">
        <v>20</v>
      </c>
      <c r="B164" s="348"/>
      <c r="C164" s="349"/>
      <c r="D164" s="350"/>
      <c r="E164" s="351"/>
      <c r="F164" s="349"/>
      <c r="G164" s="349"/>
      <c r="H164" s="349"/>
      <c r="I164" s="349"/>
      <c r="J164" s="350"/>
      <c r="K164" s="351"/>
      <c r="L164" s="349"/>
      <c r="M164" s="349"/>
      <c r="N164" s="349"/>
      <c r="O164" s="349"/>
      <c r="P164" s="349"/>
      <c r="Q164" s="349"/>
      <c r="R164" s="352"/>
      <c r="S164" s="578"/>
      <c r="T164" s="579"/>
      <c r="U164" s="224"/>
    </row>
    <row r="165" spans="1:102" ht="18.75" customHeight="1">
      <c r="A165" s="353" t="s">
        <v>361</v>
      </c>
      <c r="B165" s="355" t="s">
        <v>362</v>
      </c>
      <c r="C165" s="356"/>
      <c r="D165" s="357"/>
      <c r="E165" s="361" t="s">
        <v>363</v>
      </c>
      <c r="F165" s="362"/>
      <c r="G165" s="362"/>
      <c r="H165" s="362"/>
      <c r="I165" s="362"/>
      <c r="J165" s="362"/>
      <c r="K165" s="362"/>
      <c r="L165" s="362"/>
      <c r="M165" s="362"/>
      <c r="N165" s="362"/>
      <c r="O165" s="362"/>
      <c r="P165" s="362"/>
      <c r="Q165" s="362"/>
      <c r="R165" s="362"/>
    </row>
    <row r="166" spans="1:102" ht="18.75" customHeight="1">
      <c r="A166" s="354"/>
      <c r="B166" s="358"/>
      <c r="C166" s="359"/>
      <c r="D166" s="360"/>
      <c r="E166" s="363"/>
      <c r="F166" s="364"/>
      <c r="G166" s="364"/>
      <c r="H166" s="364"/>
      <c r="I166" s="364"/>
      <c r="J166" s="364"/>
      <c r="K166" s="364"/>
      <c r="L166" s="364"/>
      <c r="M166" s="364"/>
      <c r="N166" s="364"/>
      <c r="O166" s="364"/>
      <c r="P166" s="364"/>
      <c r="Q166" s="364"/>
      <c r="R166" s="364"/>
    </row>
    <row r="167" spans="1:102" ht="37.5" customHeight="1">
      <c r="A167" s="117"/>
      <c r="B167" s="344"/>
      <c r="C167" s="345"/>
      <c r="D167" s="55" t="s">
        <v>311</v>
      </c>
      <c r="E167" s="346"/>
      <c r="F167" s="347"/>
      <c r="G167" s="347"/>
      <c r="H167" s="347"/>
      <c r="I167" s="347"/>
      <c r="J167" s="347"/>
      <c r="K167" s="347"/>
      <c r="L167" s="347"/>
      <c r="M167" s="347"/>
      <c r="N167" s="347"/>
      <c r="O167" s="347"/>
      <c r="P167" s="347"/>
      <c r="Q167" s="347"/>
      <c r="R167" s="345"/>
    </row>
    <row r="168" spans="1:102" ht="4.5" customHeight="1">
      <c r="A168" s="114"/>
      <c r="B168" s="114"/>
      <c r="C168" s="114"/>
      <c r="D168" s="114"/>
      <c r="E168" s="126"/>
      <c r="F168" s="126"/>
      <c r="G168" s="126"/>
      <c r="H168" s="126"/>
      <c r="I168" s="126"/>
      <c r="J168" s="126"/>
      <c r="K168" s="126"/>
      <c r="L168" s="126"/>
      <c r="M168" s="126"/>
      <c r="N168" s="126"/>
      <c r="O168" s="126"/>
      <c r="P168" s="126"/>
      <c r="Q168" s="126"/>
      <c r="R168" s="126"/>
    </row>
    <row r="169" spans="1:102" ht="33.75" customHeight="1">
      <c r="A169" s="56" t="s">
        <v>364</v>
      </c>
      <c r="B169" s="57"/>
      <c r="C169" s="57"/>
      <c r="D169" s="57"/>
      <c r="E169" s="57"/>
      <c r="F169" s="57"/>
      <c r="G169" s="57"/>
      <c r="H169" s="57"/>
      <c r="I169" s="57"/>
      <c r="J169" s="57"/>
      <c r="K169" s="57"/>
      <c r="L169" s="58"/>
      <c r="M169" s="58"/>
      <c r="N169" s="58"/>
      <c r="O169" s="58"/>
    </row>
    <row r="170" spans="1:102" ht="33.75" customHeight="1">
      <c r="A170" s="334" t="s">
        <v>365</v>
      </c>
      <c r="B170" s="334"/>
      <c r="C170" s="334"/>
      <c r="D170" s="334"/>
      <c r="E170" s="334"/>
      <c r="F170" s="334"/>
      <c r="G170" s="334"/>
      <c r="H170" s="334"/>
      <c r="I170" s="334"/>
      <c r="J170" s="334"/>
      <c r="K170" s="334"/>
      <c r="L170" s="334"/>
      <c r="M170" s="334"/>
      <c r="N170" s="334"/>
    </row>
    <row r="171" spans="1:102" ht="60" customHeight="1">
      <c r="A171" s="335" t="s">
        <v>366</v>
      </c>
      <c r="B171" s="336"/>
      <c r="C171" s="336"/>
      <c r="D171" s="336"/>
      <c r="E171" s="336"/>
      <c r="F171" s="336"/>
      <c r="G171" s="336"/>
      <c r="H171" s="336"/>
      <c r="I171" s="336"/>
      <c r="J171" s="336"/>
      <c r="K171" s="337"/>
      <c r="L171" s="338"/>
      <c r="M171" s="339"/>
      <c r="N171" s="340"/>
    </row>
    <row r="172" spans="1:102" ht="50.1" customHeight="1">
      <c r="A172" s="335" t="s">
        <v>367</v>
      </c>
      <c r="B172" s="336"/>
      <c r="C172" s="336"/>
      <c r="D172" s="336"/>
      <c r="E172" s="336"/>
      <c r="F172" s="336"/>
      <c r="G172" s="336"/>
      <c r="H172" s="336"/>
      <c r="I172" s="336"/>
      <c r="J172" s="336"/>
      <c r="K172" s="337"/>
      <c r="L172" s="338"/>
      <c r="M172" s="339"/>
      <c r="N172" s="340"/>
      <c r="S172" s="127"/>
      <c r="CP172" s="39" t="s">
        <v>368</v>
      </c>
      <c r="CX172" s="39" t="s">
        <v>369</v>
      </c>
    </row>
    <row r="173" spans="1:102" ht="50.1" customHeight="1">
      <c r="A173" s="335" t="s">
        <v>370</v>
      </c>
      <c r="B173" s="336"/>
      <c r="C173" s="336"/>
      <c r="D173" s="336"/>
      <c r="E173" s="336"/>
      <c r="F173" s="336"/>
      <c r="G173" s="336"/>
      <c r="H173" s="336"/>
      <c r="I173" s="336"/>
      <c r="J173" s="336"/>
      <c r="K173" s="337"/>
      <c r="L173" s="338"/>
      <c r="M173" s="339"/>
      <c r="N173" s="340"/>
      <c r="CP173" s="39" t="s">
        <v>368</v>
      </c>
      <c r="CX173" s="39" t="s">
        <v>369</v>
      </c>
    </row>
    <row r="174" spans="1:102" ht="50.1" customHeight="1">
      <c r="A174" s="335" t="s">
        <v>371</v>
      </c>
      <c r="B174" s="336"/>
      <c r="C174" s="336"/>
      <c r="D174" s="336"/>
      <c r="E174" s="336"/>
      <c r="F174" s="336"/>
      <c r="G174" s="336"/>
      <c r="H174" s="336"/>
      <c r="I174" s="336"/>
      <c r="J174" s="336"/>
      <c r="K174" s="337"/>
      <c r="L174" s="338"/>
      <c r="M174" s="339"/>
      <c r="N174" s="340"/>
      <c r="CP174" s="39" t="s">
        <v>368</v>
      </c>
      <c r="CX174" s="39" t="s">
        <v>369</v>
      </c>
    </row>
    <row r="175" spans="1:102" s="3" customFormat="1" ht="50.1" customHeight="1">
      <c r="A175" s="335" t="s">
        <v>372</v>
      </c>
      <c r="B175" s="336"/>
      <c r="C175" s="336"/>
      <c r="D175" s="336"/>
      <c r="E175" s="336"/>
      <c r="F175" s="336"/>
      <c r="G175" s="336"/>
      <c r="H175" s="336"/>
      <c r="I175" s="336"/>
      <c r="J175" s="336"/>
      <c r="K175" s="337"/>
      <c r="L175" s="338"/>
      <c r="M175" s="339"/>
      <c r="N175" s="340"/>
      <c r="O175" s="26"/>
      <c r="P175" s="26"/>
      <c r="Q175" s="26"/>
      <c r="CP175" s="3" t="s">
        <v>368</v>
      </c>
      <c r="CX175" s="3" t="s">
        <v>369</v>
      </c>
    </row>
    <row r="176" spans="1:102" s="3" customFormat="1">
      <c r="A176" s="334" t="s">
        <v>373</v>
      </c>
      <c r="B176" s="334"/>
      <c r="C176" s="334"/>
      <c r="D176" s="334"/>
      <c r="E176" s="334"/>
      <c r="L176" s="26"/>
      <c r="M176" s="26"/>
      <c r="N176" s="26"/>
      <c r="O176" s="26"/>
      <c r="P176" s="26"/>
      <c r="Q176" s="26"/>
    </row>
    <row r="177" spans="1:25" s="3" customFormat="1">
      <c r="A177" s="334"/>
      <c r="B177" s="334"/>
      <c r="C177" s="334"/>
      <c r="D177" s="334"/>
      <c r="E177" s="334"/>
      <c r="L177" s="26"/>
      <c r="M177" s="26"/>
      <c r="N177" s="26"/>
      <c r="O177" s="26"/>
      <c r="P177" s="26"/>
      <c r="Q177" s="26"/>
    </row>
    <row r="178" spans="1:25" s="3" customFormat="1">
      <c r="A178" s="3" t="s">
        <v>374</v>
      </c>
      <c r="L178" s="26"/>
      <c r="M178" s="26"/>
      <c r="N178" s="26"/>
      <c r="O178" s="26"/>
      <c r="P178" s="26"/>
      <c r="Q178" s="26"/>
    </row>
    <row r="179" spans="1:25" s="3" customFormat="1">
      <c r="A179" s="3" t="s">
        <v>375</v>
      </c>
      <c r="L179" s="26"/>
      <c r="M179" s="26"/>
      <c r="N179" s="26"/>
      <c r="O179" s="26"/>
      <c r="P179" s="26"/>
      <c r="Q179" s="26"/>
    </row>
    <row r="180" spans="1:25" s="3" customFormat="1">
      <c r="L180" s="26"/>
      <c r="M180" s="26"/>
      <c r="N180" s="26"/>
      <c r="O180" s="26"/>
      <c r="P180" s="26"/>
      <c r="Q180" s="26"/>
    </row>
    <row r="181" spans="1:25" s="3" customFormat="1" ht="11.25" customHeight="1">
      <c r="A181" s="341" t="s">
        <v>376</v>
      </c>
      <c r="B181" s="342"/>
      <c r="C181" s="342"/>
      <c r="D181" s="342"/>
      <c r="E181" s="343"/>
      <c r="L181" s="26"/>
      <c r="M181" s="26"/>
      <c r="N181" s="26"/>
      <c r="O181" s="26"/>
      <c r="P181" s="26"/>
      <c r="Q181" s="26"/>
    </row>
    <row r="182" spans="1:25" s="3" customFormat="1">
      <c r="A182" s="309"/>
      <c r="B182" s="310"/>
      <c r="C182" s="310"/>
      <c r="D182" s="310"/>
      <c r="E182" s="311"/>
      <c r="L182" s="26"/>
      <c r="M182" s="26"/>
      <c r="N182" s="26"/>
      <c r="O182" s="26"/>
      <c r="P182" s="26"/>
      <c r="Q182" s="26"/>
    </row>
    <row r="183" spans="1:25" s="3" customFormat="1" ht="12" customHeight="1">
      <c r="A183" s="312"/>
      <c r="B183" s="313"/>
      <c r="C183" s="313"/>
      <c r="D183" s="313"/>
      <c r="E183" s="314"/>
      <c r="L183" s="26"/>
      <c r="M183" s="241" t="s">
        <v>377</v>
      </c>
      <c r="N183" s="242"/>
      <c r="O183" s="242"/>
      <c r="P183" s="242"/>
      <c r="Q183" s="242"/>
      <c r="R183" s="242"/>
      <c r="S183" s="242"/>
      <c r="T183" s="242"/>
      <c r="U183" s="242"/>
      <c r="V183" s="242"/>
      <c r="W183" s="242"/>
      <c r="X183" s="242"/>
      <c r="Y183" s="242"/>
    </row>
    <row r="184" spans="1:25" s="3" customFormat="1" ht="12" customHeight="1">
      <c r="A184" s="195"/>
      <c r="L184" s="26"/>
      <c r="M184" s="242"/>
      <c r="N184" s="242"/>
      <c r="O184" s="242"/>
      <c r="P184" s="242"/>
      <c r="Q184" s="242"/>
      <c r="R184" s="242"/>
      <c r="S184" s="242"/>
      <c r="T184" s="242"/>
      <c r="U184" s="242"/>
      <c r="V184" s="242"/>
      <c r="W184" s="242"/>
      <c r="X184" s="242"/>
      <c r="Y184" s="242"/>
    </row>
    <row r="185" spans="1:25" s="3" customFormat="1" ht="12" customHeight="1">
      <c r="A185" s="308" t="s">
        <v>378</v>
      </c>
      <c r="B185" s="308"/>
      <c r="C185" s="308"/>
      <c r="D185" s="308"/>
      <c r="E185" s="308"/>
      <c r="F185" s="308"/>
      <c r="G185" s="309"/>
      <c r="H185" s="310"/>
      <c r="I185" s="311"/>
      <c r="J185" s="315" t="s">
        <v>311</v>
      </c>
      <c r="L185" s="26"/>
      <c r="M185" s="242"/>
      <c r="N185" s="242"/>
      <c r="O185" s="242"/>
      <c r="P185" s="242"/>
      <c r="Q185" s="242"/>
      <c r="R185" s="242"/>
      <c r="S185" s="242"/>
      <c r="T185" s="242"/>
      <c r="U185" s="242"/>
      <c r="V185" s="242"/>
      <c r="W185" s="242"/>
      <c r="X185" s="242"/>
      <c r="Y185" s="242"/>
    </row>
    <row r="186" spans="1:25" s="3" customFormat="1" ht="12" customHeight="1">
      <c r="A186" s="308"/>
      <c r="B186" s="308"/>
      <c r="C186" s="308"/>
      <c r="D186" s="308"/>
      <c r="E186" s="308"/>
      <c r="F186" s="308"/>
      <c r="G186" s="312"/>
      <c r="H186" s="313"/>
      <c r="I186" s="314"/>
      <c r="J186" s="316"/>
      <c r="L186" s="26"/>
      <c r="M186" s="242"/>
      <c r="N186" s="242"/>
      <c r="O186" s="242"/>
      <c r="P186" s="242"/>
      <c r="Q186" s="242"/>
      <c r="R186" s="242"/>
      <c r="S186" s="242"/>
      <c r="T186" s="242"/>
      <c r="U186" s="242"/>
      <c r="V186" s="242"/>
      <c r="W186" s="242"/>
      <c r="X186" s="242"/>
      <c r="Y186" s="242"/>
    </row>
    <row r="187" spans="1:25" s="3" customFormat="1" ht="12" customHeight="1">
      <c r="A187" s="331" t="s">
        <v>379</v>
      </c>
      <c r="B187" s="331"/>
      <c r="C187" s="331"/>
      <c r="D187" s="331"/>
      <c r="E187" s="331"/>
      <c r="F187" s="331"/>
      <c r="G187" s="309"/>
      <c r="H187" s="310"/>
      <c r="I187" s="311"/>
      <c r="J187" s="315" t="s">
        <v>311</v>
      </c>
      <c r="L187" s="26"/>
      <c r="M187" s="242"/>
      <c r="N187" s="242"/>
      <c r="O187" s="242"/>
      <c r="P187" s="242"/>
      <c r="Q187" s="242"/>
      <c r="R187" s="242"/>
      <c r="S187" s="242"/>
      <c r="T187" s="242"/>
      <c r="U187" s="242"/>
      <c r="V187" s="242"/>
      <c r="W187" s="242"/>
      <c r="X187" s="242"/>
      <c r="Y187" s="242"/>
    </row>
    <row r="188" spans="1:25" s="3" customFormat="1" ht="12" customHeight="1">
      <c r="A188" s="331"/>
      <c r="B188" s="331"/>
      <c r="C188" s="331"/>
      <c r="D188" s="331"/>
      <c r="E188" s="331"/>
      <c r="F188" s="331"/>
      <c r="G188" s="312"/>
      <c r="H188" s="313"/>
      <c r="I188" s="314"/>
      <c r="J188" s="316"/>
      <c r="L188" s="26"/>
      <c r="M188" s="242"/>
      <c r="N188" s="242"/>
      <c r="O188" s="242"/>
      <c r="P188" s="242"/>
      <c r="Q188" s="242"/>
      <c r="R188" s="242"/>
      <c r="S188" s="242"/>
      <c r="T188" s="242"/>
      <c r="U188" s="242"/>
      <c r="V188" s="242"/>
      <c r="W188" s="242"/>
      <c r="X188" s="242"/>
      <c r="Y188" s="242"/>
    </row>
    <row r="189" spans="1:25" s="3" customFormat="1" ht="12" customHeight="1">
      <c r="A189" s="331" t="s">
        <v>380</v>
      </c>
      <c r="B189" s="331"/>
      <c r="C189" s="331"/>
      <c r="D189" s="331"/>
      <c r="E189" s="331"/>
      <c r="F189" s="331"/>
      <c r="G189" s="309"/>
      <c r="H189" s="310"/>
      <c r="I189" s="311"/>
      <c r="J189" s="315" t="s">
        <v>311</v>
      </c>
      <c r="L189" s="26"/>
      <c r="M189" s="242"/>
      <c r="N189" s="242"/>
      <c r="O189" s="242"/>
      <c r="P189" s="242"/>
      <c r="Q189" s="242"/>
      <c r="R189" s="242"/>
      <c r="S189" s="242"/>
      <c r="T189" s="242"/>
      <c r="U189" s="242"/>
      <c r="V189" s="242"/>
      <c r="W189" s="242"/>
      <c r="X189" s="242"/>
      <c r="Y189" s="242"/>
    </row>
    <row r="190" spans="1:25" s="3" customFormat="1" ht="12" customHeight="1">
      <c r="A190" s="331"/>
      <c r="B190" s="331"/>
      <c r="C190" s="331"/>
      <c r="D190" s="331"/>
      <c r="E190" s="331"/>
      <c r="F190" s="331"/>
      <c r="G190" s="312"/>
      <c r="H190" s="313"/>
      <c r="I190" s="314"/>
      <c r="J190" s="316"/>
      <c r="L190" s="26"/>
      <c r="M190" s="242"/>
      <c r="N190" s="242"/>
      <c r="O190" s="242"/>
      <c r="P190" s="242"/>
      <c r="Q190" s="242"/>
      <c r="R190" s="242"/>
      <c r="S190" s="242"/>
      <c r="T190" s="242"/>
      <c r="U190" s="242"/>
      <c r="V190" s="242"/>
      <c r="W190" s="242"/>
      <c r="X190" s="242"/>
      <c r="Y190" s="242"/>
    </row>
    <row r="191" spans="1:25" s="3" customFormat="1" ht="12" customHeight="1">
      <c r="A191" s="308" t="s">
        <v>381</v>
      </c>
      <c r="B191" s="308"/>
      <c r="C191" s="308"/>
      <c r="D191" s="308"/>
      <c r="E191" s="308"/>
      <c r="F191" s="308"/>
      <c r="G191" s="309"/>
      <c r="H191" s="310"/>
      <c r="I191" s="311"/>
      <c r="J191" s="315" t="s">
        <v>311</v>
      </c>
      <c r="L191" s="26"/>
      <c r="M191" s="242"/>
      <c r="N191" s="242"/>
      <c r="O191" s="242"/>
      <c r="P191" s="242"/>
      <c r="Q191" s="242"/>
      <c r="R191" s="242"/>
      <c r="S191" s="242"/>
      <c r="T191" s="242"/>
      <c r="U191" s="242"/>
      <c r="V191" s="242"/>
      <c r="W191" s="242"/>
      <c r="X191" s="242"/>
      <c r="Y191" s="242"/>
    </row>
    <row r="192" spans="1:25" s="3" customFormat="1" ht="12" customHeight="1">
      <c r="A192" s="308"/>
      <c r="B192" s="308"/>
      <c r="C192" s="308"/>
      <c r="D192" s="308"/>
      <c r="E192" s="308"/>
      <c r="F192" s="308"/>
      <c r="G192" s="312"/>
      <c r="H192" s="313"/>
      <c r="I192" s="314"/>
      <c r="J192" s="316"/>
      <c r="L192" s="26"/>
      <c r="M192" s="242"/>
      <c r="N192" s="242"/>
      <c r="O192" s="242"/>
      <c r="P192" s="242"/>
      <c r="Q192" s="242"/>
      <c r="R192" s="242"/>
      <c r="S192" s="242"/>
      <c r="T192" s="242"/>
      <c r="U192" s="242"/>
      <c r="V192" s="242"/>
      <c r="W192" s="242"/>
      <c r="X192" s="242"/>
      <c r="Y192" s="242"/>
    </row>
    <row r="193" spans="1:25" s="3" customFormat="1" ht="12" customHeight="1">
      <c r="A193" s="308" t="s">
        <v>382</v>
      </c>
      <c r="B193" s="308"/>
      <c r="C193" s="308"/>
      <c r="D193" s="308"/>
      <c r="E193" s="308"/>
      <c r="F193" s="308"/>
      <c r="G193" s="309"/>
      <c r="H193" s="310"/>
      <c r="I193" s="311"/>
      <c r="J193" s="315" t="s">
        <v>311</v>
      </c>
      <c r="K193" s="196"/>
      <c r="L193" s="196"/>
      <c r="M193" s="242"/>
      <c r="N193" s="242"/>
      <c r="O193" s="242"/>
      <c r="P193" s="242"/>
      <c r="Q193" s="242"/>
      <c r="R193" s="242"/>
      <c r="S193" s="242"/>
      <c r="T193" s="242"/>
      <c r="U193" s="242"/>
      <c r="V193" s="242"/>
      <c r="W193" s="242"/>
      <c r="X193" s="242"/>
      <c r="Y193" s="242"/>
    </row>
    <row r="194" spans="1:25" s="3" customFormat="1" ht="12" customHeight="1">
      <c r="A194" s="308"/>
      <c r="B194" s="308"/>
      <c r="C194" s="308"/>
      <c r="D194" s="308"/>
      <c r="E194" s="308"/>
      <c r="F194" s="308"/>
      <c r="G194" s="312"/>
      <c r="H194" s="313"/>
      <c r="I194" s="314"/>
      <c r="J194" s="316"/>
      <c r="K194" s="332" t="s">
        <v>383</v>
      </c>
      <c r="L194" s="333"/>
      <c r="M194" s="333"/>
      <c r="N194" s="333"/>
      <c r="O194" s="333"/>
      <c r="P194" s="333"/>
      <c r="Q194" s="180"/>
      <c r="R194" s="180"/>
      <c r="S194" s="180"/>
      <c r="T194" s="180"/>
      <c r="U194" s="180"/>
      <c r="V194" s="180"/>
      <c r="W194" s="180"/>
      <c r="X194" s="180"/>
    </row>
    <row r="195" spans="1:25" s="3" customFormat="1" ht="12" customHeight="1">
      <c r="A195" s="308" t="s">
        <v>384</v>
      </c>
      <c r="B195" s="308"/>
      <c r="C195" s="308"/>
      <c r="D195" s="308"/>
      <c r="E195" s="308"/>
      <c r="F195" s="308"/>
      <c r="G195" s="309"/>
      <c r="H195" s="310"/>
      <c r="I195" s="311"/>
      <c r="J195" s="315" t="s">
        <v>311</v>
      </c>
      <c r="K195" s="332"/>
      <c r="L195" s="333"/>
      <c r="M195" s="333"/>
      <c r="N195" s="333"/>
      <c r="O195" s="333"/>
      <c r="P195" s="333"/>
      <c r="Q195" s="26"/>
    </row>
    <row r="196" spans="1:25" s="3" customFormat="1" ht="12" customHeight="1">
      <c r="A196" s="308"/>
      <c r="B196" s="308"/>
      <c r="C196" s="308"/>
      <c r="D196" s="308"/>
      <c r="E196" s="308"/>
      <c r="F196" s="308"/>
      <c r="G196" s="312"/>
      <c r="H196" s="313"/>
      <c r="I196" s="314"/>
      <c r="J196" s="316"/>
      <c r="K196" s="196"/>
      <c r="L196" s="196"/>
      <c r="M196" s="196"/>
      <c r="N196" s="196"/>
      <c r="O196" s="196"/>
      <c r="P196" s="26"/>
      <c r="Q196" s="26"/>
    </row>
    <row r="197" spans="1:25" s="3" customFormat="1">
      <c r="A197" s="308" t="s">
        <v>385</v>
      </c>
      <c r="B197" s="308"/>
      <c r="C197" s="308"/>
      <c r="D197" s="308"/>
      <c r="E197" s="308"/>
      <c r="F197" s="308"/>
      <c r="G197" s="309"/>
      <c r="H197" s="310"/>
      <c r="I197" s="311"/>
      <c r="J197" s="315" t="s">
        <v>311</v>
      </c>
      <c r="L197" s="26"/>
      <c r="M197" s="26"/>
      <c r="N197" s="26"/>
      <c r="O197" s="26"/>
      <c r="P197" s="26"/>
      <c r="Q197" s="26"/>
    </row>
    <row r="198" spans="1:25" s="3" customFormat="1">
      <c r="A198" s="308"/>
      <c r="B198" s="308"/>
      <c r="C198" s="308"/>
      <c r="D198" s="308"/>
      <c r="E198" s="308"/>
      <c r="F198" s="308"/>
      <c r="G198" s="312"/>
      <c r="H198" s="313"/>
      <c r="I198" s="314"/>
      <c r="J198" s="316"/>
      <c r="L198" s="26"/>
      <c r="M198" s="26"/>
      <c r="N198" s="26"/>
      <c r="O198" s="26"/>
      <c r="P198" s="26"/>
      <c r="Q198" s="26"/>
    </row>
    <row r="199" spans="1:25">
      <c r="A199" s="257" t="s">
        <v>386</v>
      </c>
      <c r="B199" s="257"/>
      <c r="C199" s="257"/>
      <c r="D199" s="257"/>
      <c r="E199" s="257"/>
      <c r="F199" s="257"/>
      <c r="G199" s="317" t="str">
        <f>IF(G193="","自動で入力されます",(G191+G193)/G187*100)</f>
        <v>自動で入力されます</v>
      </c>
      <c r="H199" s="318"/>
      <c r="I199" s="319"/>
      <c r="J199" s="323" t="s">
        <v>387</v>
      </c>
    </row>
    <row r="200" spans="1:25">
      <c r="A200" s="257"/>
      <c r="B200" s="257"/>
      <c r="C200" s="257"/>
      <c r="D200" s="257"/>
      <c r="E200" s="257"/>
      <c r="F200" s="257"/>
      <c r="G200" s="320"/>
      <c r="H200" s="321"/>
      <c r="I200" s="322"/>
      <c r="J200" s="324"/>
    </row>
    <row r="201" spans="1:25">
      <c r="A201" s="257" t="s">
        <v>388</v>
      </c>
      <c r="B201" s="257"/>
      <c r="C201" s="257"/>
      <c r="D201" s="257"/>
      <c r="E201" s="257"/>
      <c r="F201" s="257"/>
      <c r="G201" s="325" t="str">
        <f>IF(G189="","自動で入力されます",(G195+G197)/G189*100)</f>
        <v>自動で入力されます</v>
      </c>
      <c r="H201" s="326"/>
      <c r="I201" s="327"/>
      <c r="J201" s="323" t="s">
        <v>387</v>
      </c>
    </row>
    <row r="202" spans="1:25">
      <c r="A202" s="257"/>
      <c r="B202" s="257"/>
      <c r="C202" s="257"/>
      <c r="D202" s="257"/>
      <c r="E202" s="257"/>
      <c r="F202" s="257"/>
      <c r="G202" s="328"/>
      <c r="H202" s="329"/>
      <c r="I202" s="330"/>
      <c r="J202" s="324"/>
    </row>
    <row r="203" spans="1:25">
      <c r="A203" s="68"/>
    </row>
    <row r="204" spans="1:25">
      <c r="A204" s="68"/>
    </row>
    <row r="205" spans="1:25">
      <c r="A205" s="273" t="s">
        <v>389</v>
      </c>
      <c r="B205" s="273"/>
      <c r="C205" s="273"/>
      <c r="D205" s="273"/>
      <c r="E205" s="273"/>
      <c r="F205" s="273"/>
      <c r="G205" s="273"/>
    </row>
    <row r="206" spans="1:25">
      <c r="A206" s="273"/>
      <c r="B206" s="273"/>
      <c r="C206" s="273"/>
      <c r="D206" s="273"/>
      <c r="E206" s="273"/>
      <c r="F206" s="273"/>
      <c r="G206" s="273"/>
    </row>
    <row r="207" spans="1:25" ht="12" customHeight="1">
      <c r="A207" s="300" t="s">
        <v>390</v>
      </c>
      <c r="B207" s="300"/>
      <c r="C207" s="300"/>
      <c r="D207" s="300"/>
    </row>
    <row r="208" spans="1:25" ht="12" customHeight="1">
      <c r="A208" s="300"/>
      <c r="B208" s="300"/>
      <c r="C208" s="300"/>
      <c r="D208" s="300"/>
    </row>
    <row r="209" spans="1:19" ht="20.100000000000001" customHeight="1">
      <c r="A209" s="257" t="s">
        <v>391</v>
      </c>
      <c r="B209" s="257"/>
      <c r="C209" s="257"/>
      <c r="D209" s="257"/>
      <c r="E209" s="297"/>
      <c r="F209" s="278"/>
      <c r="G209" s="278"/>
      <c r="H209" s="278"/>
      <c r="I209" s="278"/>
      <c r="J209" s="278"/>
      <c r="K209" s="278"/>
      <c r="L209" s="278"/>
      <c r="M209" s="278"/>
      <c r="N209" s="278"/>
      <c r="O209" s="278"/>
      <c r="P209" s="278"/>
      <c r="Q209" s="278"/>
      <c r="R209" s="278"/>
      <c r="S209" s="279"/>
    </row>
    <row r="210" spans="1:19" ht="20.100000000000001" customHeight="1">
      <c r="A210" s="257"/>
      <c r="B210" s="257"/>
      <c r="C210" s="257"/>
      <c r="D210" s="257"/>
      <c r="E210" s="298"/>
      <c r="F210" s="282"/>
      <c r="G210" s="282"/>
      <c r="H210" s="282"/>
      <c r="I210" s="282"/>
      <c r="J210" s="282"/>
      <c r="K210" s="282"/>
      <c r="L210" s="282"/>
      <c r="M210" s="282"/>
      <c r="N210" s="282"/>
      <c r="O210" s="282"/>
      <c r="P210" s="282"/>
      <c r="Q210" s="282"/>
      <c r="R210" s="282"/>
      <c r="S210" s="283"/>
    </row>
    <row r="211" spans="1:19" ht="15" customHeight="1">
      <c r="A211" s="257" t="s">
        <v>392</v>
      </c>
      <c r="B211" s="257"/>
      <c r="C211" s="257"/>
      <c r="D211" s="307"/>
      <c r="E211" s="297"/>
      <c r="F211" s="278"/>
      <c r="G211" s="278"/>
      <c r="H211" s="278"/>
      <c r="I211" s="278"/>
      <c r="J211" s="278"/>
      <c r="K211" s="278"/>
      <c r="L211" s="278"/>
      <c r="M211" s="278"/>
      <c r="N211" s="278"/>
      <c r="O211" s="278"/>
      <c r="P211" s="278"/>
      <c r="Q211" s="278"/>
      <c r="R211" s="278"/>
      <c r="S211" s="279"/>
    </row>
    <row r="212" spans="1:19" ht="15" customHeight="1">
      <c r="A212" s="257"/>
      <c r="B212" s="257"/>
      <c r="C212" s="257"/>
      <c r="D212" s="307"/>
      <c r="E212" s="298"/>
      <c r="F212" s="282"/>
      <c r="G212" s="282"/>
      <c r="H212" s="282"/>
      <c r="I212" s="282"/>
      <c r="J212" s="282"/>
      <c r="K212" s="282"/>
      <c r="L212" s="282"/>
      <c r="M212" s="282"/>
      <c r="N212" s="282"/>
      <c r="O212" s="282"/>
      <c r="P212" s="282"/>
      <c r="Q212" s="282"/>
      <c r="R212" s="282"/>
      <c r="S212" s="283"/>
    </row>
    <row r="213" spans="1:19" ht="15" customHeight="1">
      <c r="A213" s="259" t="s">
        <v>393</v>
      </c>
      <c r="B213" s="259"/>
      <c r="C213" s="259"/>
      <c r="D213" s="296"/>
      <c r="E213" s="297"/>
      <c r="F213" s="278"/>
      <c r="G213" s="278"/>
      <c r="H213" s="278"/>
      <c r="I213" s="278"/>
      <c r="J213" s="278"/>
      <c r="K213" s="278"/>
      <c r="L213" s="278"/>
      <c r="M213" s="278"/>
      <c r="N213" s="278"/>
      <c r="O213" s="278"/>
      <c r="P213" s="278"/>
      <c r="Q213" s="278"/>
      <c r="R213" s="278"/>
      <c r="S213" s="279"/>
    </row>
    <row r="214" spans="1:19" ht="15" customHeight="1">
      <c r="A214" s="259"/>
      <c r="B214" s="259"/>
      <c r="C214" s="259"/>
      <c r="D214" s="296"/>
      <c r="E214" s="298"/>
      <c r="F214" s="282"/>
      <c r="G214" s="282"/>
      <c r="H214" s="282"/>
      <c r="I214" s="282"/>
      <c r="J214" s="282"/>
      <c r="K214" s="282"/>
      <c r="L214" s="282"/>
      <c r="M214" s="282"/>
      <c r="N214" s="282"/>
      <c r="O214" s="282"/>
      <c r="P214" s="282"/>
      <c r="Q214" s="282"/>
      <c r="R214" s="282"/>
      <c r="S214" s="283"/>
    </row>
    <row r="215" spans="1:19" ht="15" customHeight="1">
      <c r="A215" s="259" t="s">
        <v>394</v>
      </c>
      <c r="B215" s="259"/>
      <c r="C215" s="259"/>
      <c r="D215" s="296"/>
      <c r="E215" s="297"/>
      <c r="F215" s="278"/>
      <c r="G215" s="278"/>
      <c r="H215" s="278"/>
      <c r="I215" s="278"/>
      <c r="J215" s="278"/>
      <c r="K215" s="278"/>
      <c r="L215" s="278"/>
      <c r="M215" s="278"/>
      <c r="N215" s="278"/>
      <c r="O215" s="278"/>
      <c r="P215" s="278"/>
      <c r="Q215" s="278"/>
      <c r="R215" s="278"/>
      <c r="S215" s="279"/>
    </row>
    <row r="216" spans="1:19" ht="15" customHeight="1">
      <c r="A216" s="259"/>
      <c r="B216" s="259"/>
      <c r="C216" s="259"/>
      <c r="D216" s="296"/>
      <c r="E216" s="298"/>
      <c r="F216" s="282"/>
      <c r="G216" s="282"/>
      <c r="H216" s="282"/>
      <c r="I216" s="282"/>
      <c r="J216" s="282"/>
      <c r="K216" s="282"/>
      <c r="L216" s="282"/>
      <c r="M216" s="282"/>
      <c r="N216" s="282"/>
      <c r="O216" s="282"/>
      <c r="P216" s="282"/>
      <c r="Q216" s="282"/>
      <c r="R216" s="282"/>
      <c r="S216" s="283"/>
    </row>
    <row r="217" spans="1:19" ht="15" customHeight="1">
      <c r="A217" s="259" t="s">
        <v>395</v>
      </c>
      <c r="B217" s="259"/>
      <c r="C217" s="259"/>
      <c r="D217" s="296"/>
      <c r="E217" s="297"/>
      <c r="F217" s="278"/>
      <c r="G217" s="278"/>
      <c r="H217" s="278"/>
      <c r="I217" s="278"/>
      <c r="J217" s="278"/>
      <c r="K217" s="278"/>
      <c r="L217" s="278"/>
      <c r="M217" s="278"/>
      <c r="N217" s="278"/>
      <c r="O217" s="278"/>
      <c r="P217" s="278"/>
      <c r="Q217" s="278"/>
      <c r="R217" s="278"/>
      <c r="S217" s="279"/>
    </row>
    <row r="218" spans="1:19" ht="15" customHeight="1">
      <c r="A218" s="259"/>
      <c r="B218" s="259"/>
      <c r="C218" s="259"/>
      <c r="D218" s="296"/>
      <c r="E218" s="298"/>
      <c r="F218" s="282"/>
      <c r="G218" s="282"/>
      <c r="H218" s="282"/>
      <c r="I218" s="282"/>
      <c r="J218" s="282"/>
      <c r="K218" s="282"/>
      <c r="L218" s="282"/>
      <c r="M218" s="282"/>
      <c r="N218" s="282"/>
      <c r="O218" s="282"/>
      <c r="P218" s="282"/>
      <c r="Q218" s="282"/>
      <c r="R218" s="282"/>
      <c r="S218" s="283"/>
    </row>
    <row r="219" spans="1:19" ht="15" customHeight="1">
      <c r="A219" s="259" t="s">
        <v>396</v>
      </c>
      <c r="B219" s="259"/>
      <c r="C219" s="259"/>
      <c r="D219" s="296"/>
      <c r="E219" s="297"/>
      <c r="F219" s="278"/>
      <c r="G219" s="278"/>
      <c r="H219" s="278"/>
      <c r="I219" s="278"/>
      <c r="J219" s="278"/>
      <c r="K219" s="278"/>
      <c r="L219" s="278"/>
      <c r="M219" s="278"/>
      <c r="N219" s="278"/>
      <c r="O219" s="278"/>
      <c r="P219" s="278"/>
      <c r="Q219" s="278"/>
      <c r="R219" s="278"/>
      <c r="S219" s="279"/>
    </row>
    <row r="220" spans="1:19" ht="15" customHeight="1">
      <c r="A220" s="259"/>
      <c r="B220" s="259"/>
      <c r="C220" s="259"/>
      <c r="D220" s="296"/>
      <c r="E220" s="298"/>
      <c r="F220" s="282"/>
      <c r="G220" s="282"/>
      <c r="H220" s="282"/>
      <c r="I220" s="282"/>
      <c r="J220" s="282"/>
      <c r="K220" s="282"/>
      <c r="L220" s="282"/>
      <c r="M220" s="282"/>
      <c r="N220" s="282"/>
      <c r="O220" s="282"/>
      <c r="P220" s="282"/>
      <c r="Q220" s="282"/>
      <c r="R220" s="282"/>
      <c r="S220" s="283"/>
    </row>
    <row r="221" spans="1:19" ht="15" customHeight="1">
      <c r="A221" s="259" t="s">
        <v>397</v>
      </c>
      <c r="B221" s="259"/>
      <c r="C221" s="259"/>
      <c r="D221" s="296"/>
      <c r="E221" s="297"/>
      <c r="F221" s="278"/>
      <c r="G221" s="278"/>
      <c r="H221" s="278"/>
      <c r="I221" s="278"/>
      <c r="J221" s="278"/>
      <c r="K221" s="278"/>
      <c r="L221" s="278"/>
      <c r="M221" s="278"/>
      <c r="N221" s="278"/>
      <c r="O221" s="278"/>
      <c r="P221" s="278"/>
      <c r="Q221" s="278"/>
      <c r="R221" s="278"/>
      <c r="S221" s="279"/>
    </row>
    <row r="222" spans="1:19" ht="15" customHeight="1">
      <c r="A222" s="259"/>
      <c r="B222" s="259"/>
      <c r="C222" s="259"/>
      <c r="D222" s="296"/>
      <c r="E222" s="298"/>
      <c r="F222" s="282"/>
      <c r="G222" s="282"/>
      <c r="H222" s="282"/>
      <c r="I222" s="282"/>
      <c r="J222" s="282"/>
      <c r="K222" s="282"/>
      <c r="L222" s="282"/>
      <c r="M222" s="282"/>
      <c r="N222" s="282"/>
      <c r="O222" s="282"/>
      <c r="P222" s="282"/>
      <c r="Q222" s="282"/>
      <c r="R222" s="282"/>
      <c r="S222" s="283"/>
    </row>
    <row r="223" spans="1:19" ht="15" customHeight="1">
      <c r="A223" s="259" t="s">
        <v>398</v>
      </c>
      <c r="B223" s="259"/>
      <c r="C223" s="259"/>
      <c r="D223" s="296"/>
      <c r="E223" s="297"/>
      <c r="F223" s="278"/>
      <c r="G223" s="278"/>
      <c r="H223" s="278"/>
      <c r="I223" s="278"/>
      <c r="J223" s="278"/>
      <c r="K223" s="278"/>
      <c r="L223" s="278"/>
      <c r="M223" s="278"/>
      <c r="N223" s="278"/>
      <c r="O223" s="278"/>
      <c r="P223" s="278"/>
      <c r="Q223" s="278"/>
      <c r="R223" s="278"/>
      <c r="S223" s="279"/>
    </row>
    <row r="224" spans="1:19" ht="15" customHeight="1">
      <c r="A224" s="259"/>
      <c r="B224" s="259"/>
      <c r="C224" s="259"/>
      <c r="D224" s="296"/>
      <c r="E224" s="298"/>
      <c r="F224" s="282"/>
      <c r="G224" s="282"/>
      <c r="H224" s="282"/>
      <c r="I224" s="282"/>
      <c r="J224" s="282"/>
      <c r="K224" s="282"/>
      <c r="L224" s="282"/>
      <c r="M224" s="282"/>
      <c r="N224" s="282"/>
      <c r="O224" s="282"/>
      <c r="P224" s="282"/>
      <c r="Q224" s="282"/>
      <c r="R224" s="282"/>
      <c r="S224" s="283"/>
    </row>
    <row r="225" spans="1:132" ht="15" customHeight="1">
      <c r="A225" s="259" t="s">
        <v>399</v>
      </c>
      <c r="B225" s="259"/>
      <c r="C225" s="259"/>
      <c r="D225" s="296"/>
      <c r="E225" s="297"/>
      <c r="F225" s="278"/>
      <c r="G225" s="278"/>
      <c r="H225" s="278"/>
      <c r="I225" s="278"/>
      <c r="J225" s="278"/>
      <c r="K225" s="278"/>
      <c r="L225" s="278"/>
      <c r="M225" s="278"/>
      <c r="N225" s="278"/>
      <c r="O225" s="278"/>
      <c r="P225" s="278"/>
      <c r="Q225" s="278"/>
      <c r="R225" s="278"/>
      <c r="S225" s="279"/>
    </row>
    <row r="226" spans="1:132" ht="15" customHeight="1">
      <c r="A226" s="259"/>
      <c r="B226" s="259"/>
      <c r="C226" s="259"/>
      <c r="D226" s="296"/>
      <c r="E226" s="298"/>
      <c r="F226" s="282"/>
      <c r="G226" s="282"/>
      <c r="H226" s="282"/>
      <c r="I226" s="282"/>
      <c r="J226" s="282"/>
      <c r="K226" s="282"/>
      <c r="L226" s="282"/>
      <c r="M226" s="282"/>
      <c r="N226" s="282"/>
      <c r="O226" s="282"/>
      <c r="P226" s="282"/>
      <c r="Q226" s="282"/>
      <c r="R226" s="282"/>
      <c r="S226" s="283"/>
    </row>
    <row r="227" spans="1:132" s="284" customFormat="1" ht="15" customHeight="1">
      <c r="A227" s="284" t="s">
        <v>400</v>
      </c>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5"/>
      <c r="AY227" s="285"/>
      <c r="AZ227" s="285"/>
      <c r="BA227" s="285"/>
      <c r="BB227" s="285"/>
      <c r="BC227" s="285"/>
      <c r="BD227" s="285"/>
      <c r="BE227" s="285"/>
      <c r="BF227" s="285"/>
      <c r="BG227" s="285"/>
      <c r="BH227" s="285"/>
      <c r="BI227" s="285"/>
      <c r="BJ227" s="285"/>
      <c r="BK227" s="285"/>
      <c r="BL227" s="285"/>
      <c r="BM227" s="285"/>
      <c r="BN227" s="285"/>
      <c r="BO227" s="285"/>
      <c r="BP227" s="285"/>
      <c r="BQ227" s="285"/>
      <c r="BR227" s="285"/>
      <c r="BS227" s="285"/>
      <c r="BT227" s="285"/>
      <c r="BU227" s="285"/>
      <c r="BV227" s="285"/>
      <c r="BW227" s="285"/>
      <c r="BX227" s="285"/>
      <c r="BY227" s="285"/>
      <c r="BZ227" s="285"/>
      <c r="CA227" s="285"/>
      <c r="CB227" s="285"/>
      <c r="CC227" s="285"/>
      <c r="CD227" s="285"/>
      <c r="CE227" s="285"/>
      <c r="CF227" s="285"/>
      <c r="CG227" s="285"/>
      <c r="CH227" s="285"/>
      <c r="CI227" s="285"/>
      <c r="CJ227" s="285"/>
      <c r="CK227" s="285"/>
      <c r="CL227" s="285"/>
      <c r="CM227" s="285"/>
      <c r="CN227" s="285"/>
      <c r="CO227" s="285"/>
      <c r="CP227" s="285"/>
      <c r="CQ227" s="285"/>
      <c r="CR227" s="285"/>
      <c r="CS227" s="285"/>
      <c r="CT227" s="285"/>
      <c r="CU227" s="285"/>
      <c r="CV227" s="285"/>
      <c r="CW227" s="285"/>
      <c r="CX227" s="285"/>
      <c r="CY227" s="285"/>
      <c r="CZ227" s="285"/>
      <c r="DA227" s="285"/>
      <c r="DB227" s="285"/>
      <c r="DC227" s="285"/>
      <c r="DD227" s="285"/>
      <c r="DE227" s="285"/>
      <c r="DF227" s="285"/>
      <c r="DG227" s="285"/>
      <c r="DH227" s="285"/>
      <c r="DI227" s="285"/>
      <c r="DJ227" s="285"/>
      <c r="DK227" s="285"/>
      <c r="DL227" s="285"/>
      <c r="DM227" s="285"/>
      <c r="DN227" s="285"/>
      <c r="DO227" s="285"/>
      <c r="DP227" s="285"/>
      <c r="DQ227" s="285"/>
      <c r="DR227" s="285"/>
      <c r="DS227" s="285"/>
      <c r="DT227" s="285"/>
      <c r="DU227" s="285"/>
      <c r="DV227" s="285"/>
      <c r="DW227" s="285"/>
      <c r="DX227" s="285"/>
      <c r="DY227" s="285"/>
      <c r="DZ227" s="285"/>
      <c r="EA227" s="285"/>
      <c r="EB227" s="285"/>
    </row>
    <row r="228" spans="1:132" s="172" customFormat="1" ht="15" customHeight="1">
      <c r="A228" s="286" t="s">
        <v>401</v>
      </c>
      <c r="B228" s="287"/>
      <c r="C228" s="287"/>
      <c r="D228" s="287"/>
      <c r="E228" s="287"/>
      <c r="F228" s="287"/>
      <c r="G228" s="287"/>
      <c r="H228" s="287"/>
      <c r="I228" s="287"/>
      <c r="J228" s="287"/>
      <c r="K228" s="287"/>
      <c r="L228" s="287"/>
      <c r="M228" s="287"/>
      <c r="N228" s="287"/>
      <c r="O228" s="287"/>
      <c r="P228" s="287"/>
      <c r="Q228" s="287"/>
      <c r="R228" s="287"/>
      <c r="S228" s="287"/>
      <c r="AA228" s="39"/>
      <c r="AB228" s="39"/>
      <c r="AC228" s="39"/>
    </row>
    <row r="229" spans="1:132" s="172" customFormat="1" ht="15" customHeight="1">
      <c r="A229" s="286" t="s">
        <v>402</v>
      </c>
      <c r="B229" s="287"/>
      <c r="C229" s="287"/>
      <c r="D229" s="287"/>
      <c r="E229" s="287"/>
      <c r="F229" s="287"/>
      <c r="G229" s="287"/>
      <c r="H229" s="287"/>
      <c r="I229" s="287"/>
      <c r="J229" s="287"/>
      <c r="K229" s="287"/>
      <c r="L229" s="287"/>
      <c r="M229" s="287"/>
      <c r="N229" s="287"/>
      <c r="O229" s="287"/>
      <c r="P229" s="287"/>
      <c r="Q229" s="287"/>
      <c r="R229" s="287"/>
      <c r="S229" s="287"/>
      <c r="AA229" s="39"/>
      <c r="AB229" s="39"/>
      <c r="AC229" s="39"/>
    </row>
    <row r="230" spans="1:132" s="172" customFormat="1" ht="15" customHeight="1">
      <c r="A230" s="288" t="s">
        <v>403</v>
      </c>
      <c r="B230" s="288"/>
      <c r="C230" s="288"/>
      <c r="D230" s="288"/>
      <c r="E230" s="288"/>
      <c r="F230" s="288"/>
      <c r="AA230" s="39"/>
      <c r="AB230" s="39"/>
      <c r="AC230" s="39"/>
    </row>
    <row r="231" spans="1:132" s="172" customFormat="1" ht="15" customHeight="1">
      <c r="A231" s="289"/>
      <c r="B231" s="289"/>
      <c r="C231" s="289"/>
      <c r="D231" s="289"/>
      <c r="E231" s="289"/>
      <c r="F231" s="289"/>
      <c r="AA231" s="39"/>
      <c r="AB231" s="39"/>
      <c r="AC231" s="39"/>
    </row>
    <row r="232" spans="1:132" s="172" customFormat="1" ht="15" customHeight="1">
      <c r="A232" s="259" t="s">
        <v>404</v>
      </c>
      <c r="B232" s="259"/>
      <c r="C232" s="259"/>
      <c r="D232" s="259"/>
      <c r="E232" s="290" t="s">
        <v>405</v>
      </c>
      <c r="F232" s="290"/>
      <c r="G232" s="291"/>
      <c r="H232" s="291"/>
      <c r="I232" s="291"/>
      <c r="J232" s="291"/>
      <c r="K232" s="291"/>
      <c r="L232" s="291"/>
      <c r="M232" s="291"/>
      <c r="N232" s="267" t="s">
        <v>406</v>
      </c>
      <c r="O232" s="268"/>
      <c r="P232" s="268"/>
      <c r="Q232" s="268"/>
      <c r="R232" s="268"/>
      <c r="S232" s="269"/>
      <c r="AA232" s="39"/>
      <c r="AB232" s="39"/>
      <c r="AC232" s="39"/>
    </row>
    <row r="233" spans="1:132" s="172" customFormat="1" ht="15" customHeight="1">
      <c r="A233" s="259"/>
      <c r="B233" s="259"/>
      <c r="C233" s="259"/>
      <c r="D233" s="259"/>
      <c r="E233" s="292" t="s">
        <v>407</v>
      </c>
      <c r="F233" s="292"/>
      <c r="G233" s="293"/>
      <c r="H233" s="293"/>
      <c r="I233" s="293"/>
      <c r="J233" s="293"/>
      <c r="K233" s="293"/>
      <c r="L233" s="293"/>
      <c r="M233" s="293"/>
      <c r="N233" s="270"/>
      <c r="O233" s="271"/>
      <c r="P233" s="271"/>
      <c r="Q233" s="271"/>
      <c r="R233" s="271"/>
      <c r="S233" s="272"/>
      <c r="AA233" s="39"/>
      <c r="AB233" s="39"/>
      <c r="AC233" s="39"/>
    </row>
    <row r="234" spans="1:132" s="172" customFormat="1" ht="15" customHeight="1">
      <c r="A234" s="259"/>
      <c r="B234" s="259"/>
      <c r="C234" s="259"/>
      <c r="D234" s="259"/>
      <c r="E234" s="292"/>
      <c r="F234" s="292"/>
      <c r="G234" s="293"/>
      <c r="H234" s="293"/>
      <c r="I234" s="293"/>
      <c r="J234" s="293"/>
      <c r="K234" s="293"/>
      <c r="L234" s="293"/>
      <c r="M234" s="293"/>
      <c r="N234" s="267" t="s">
        <v>408</v>
      </c>
      <c r="O234" s="268"/>
      <c r="P234" s="268"/>
      <c r="Q234" s="268"/>
      <c r="R234" s="268"/>
      <c r="S234" s="269"/>
      <c r="AA234" s="39"/>
      <c r="AB234" s="39"/>
      <c r="AC234" s="39"/>
    </row>
    <row r="235" spans="1:132" s="172" customFormat="1" ht="15" customHeight="1">
      <c r="A235" s="259"/>
      <c r="B235" s="259"/>
      <c r="C235" s="259"/>
      <c r="D235" s="259"/>
      <c r="E235" s="294" t="s">
        <v>409</v>
      </c>
      <c r="F235" s="294"/>
      <c r="G235" s="295"/>
      <c r="H235" s="295"/>
      <c r="I235" s="295"/>
      <c r="J235" s="295"/>
      <c r="K235" s="295"/>
      <c r="L235" s="295"/>
      <c r="M235" s="295"/>
      <c r="N235" s="270"/>
      <c r="O235" s="271"/>
      <c r="P235" s="271"/>
      <c r="Q235" s="271"/>
      <c r="R235" s="271"/>
      <c r="S235" s="272"/>
      <c r="AA235" s="39"/>
      <c r="AB235" s="39"/>
      <c r="AC235" s="39"/>
    </row>
    <row r="236" spans="1:132" s="172" customFormat="1" ht="15" customHeight="1">
      <c r="A236" s="259" t="s">
        <v>410</v>
      </c>
      <c r="B236" s="259"/>
      <c r="C236" s="259"/>
      <c r="D236" s="259"/>
      <c r="E236" s="260" t="s">
        <v>411</v>
      </c>
      <c r="F236" s="260"/>
      <c r="G236" s="261"/>
      <c r="H236" s="262"/>
      <c r="I236" s="262"/>
      <c r="J236" s="262"/>
      <c r="K236" s="262"/>
      <c r="L236" s="262"/>
      <c r="M236" s="262"/>
      <c r="N236" s="262"/>
      <c r="O236" s="262"/>
      <c r="P236" s="262"/>
      <c r="Q236" s="262"/>
      <c r="R236" s="262"/>
      <c r="S236" s="263"/>
      <c r="AA236" s="39"/>
      <c r="AB236" s="39"/>
      <c r="AC236" s="39"/>
    </row>
    <row r="237" spans="1:132" s="172" customFormat="1" ht="15" customHeight="1">
      <c r="A237" s="259"/>
      <c r="B237" s="259"/>
      <c r="C237" s="259"/>
      <c r="D237" s="259"/>
      <c r="E237" s="260"/>
      <c r="F237" s="260"/>
      <c r="G237" s="264"/>
      <c r="H237" s="265"/>
      <c r="I237" s="265"/>
      <c r="J237" s="265"/>
      <c r="K237" s="265"/>
      <c r="L237" s="265"/>
      <c r="M237" s="265"/>
      <c r="N237" s="265"/>
      <c r="O237" s="265"/>
      <c r="P237" s="265"/>
      <c r="Q237" s="265"/>
      <c r="R237" s="265"/>
      <c r="S237" s="266"/>
      <c r="AA237" s="39"/>
      <c r="AB237" s="39"/>
      <c r="AC237" s="39"/>
    </row>
    <row r="238" spans="1:132" s="172" customFormat="1" ht="15" customHeight="1">
      <c r="A238" s="259"/>
      <c r="B238" s="259"/>
      <c r="C238" s="259"/>
      <c r="D238" s="259"/>
      <c r="E238" s="260" t="s">
        <v>412</v>
      </c>
      <c r="F238" s="260"/>
      <c r="G238" s="261"/>
      <c r="H238" s="262"/>
      <c r="I238" s="262"/>
      <c r="J238" s="262"/>
      <c r="K238" s="262"/>
      <c r="L238" s="262"/>
      <c r="M238" s="263"/>
      <c r="N238" s="267" t="s">
        <v>406</v>
      </c>
      <c r="O238" s="268"/>
      <c r="P238" s="268"/>
      <c r="Q238" s="268"/>
      <c r="R238" s="268"/>
      <c r="S238" s="269"/>
      <c r="AA238" s="39"/>
      <c r="AB238" s="39"/>
      <c r="AC238" s="39"/>
    </row>
    <row r="239" spans="1:132">
      <c r="A239" s="259"/>
      <c r="B239" s="259"/>
      <c r="C239" s="259"/>
      <c r="D239" s="259"/>
      <c r="E239" s="260"/>
      <c r="F239" s="260"/>
      <c r="G239" s="264"/>
      <c r="H239" s="265"/>
      <c r="I239" s="265"/>
      <c r="J239" s="265"/>
      <c r="K239" s="265"/>
      <c r="L239" s="265"/>
      <c r="M239" s="266"/>
      <c r="N239" s="270"/>
      <c r="O239" s="271"/>
      <c r="P239" s="271"/>
      <c r="Q239" s="271"/>
      <c r="R239" s="271"/>
      <c r="S239" s="272"/>
    </row>
    <row r="241" spans="1:29">
      <c r="A241" s="273" t="s">
        <v>413</v>
      </c>
      <c r="B241" s="273"/>
      <c r="C241" s="273"/>
      <c r="D241" s="273"/>
      <c r="E241" s="273"/>
      <c r="F241" s="273"/>
      <c r="G241" s="273"/>
    </row>
    <row r="242" spans="1:29">
      <c r="A242" s="273"/>
      <c r="B242" s="273"/>
      <c r="C242" s="273"/>
      <c r="D242" s="273"/>
      <c r="E242" s="274"/>
      <c r="F242" s="274"/>
      <c r="G242" s="274"/>
    </row>
    <row r="243" spans="1:29" ht="12" customHeight="1">
      <c r="A243" s="249" t="s">
        <v>414</v>
      </c>
      <c r="B243" s="250"/>
      <c r="C243" s="250"/>
      <c r="D243" s="251"/>
      <c r="E243" s="278"/>
      <c r="F243" s="278"/>
      <c r="G243" s="278"/>
      <c r="H243" s="278"/>
      <c r="I243" s="278"/>
      <c r="J243" s="278"/>
      <c r="K243" s="278"/>
      <c r="L243" s="278"/>
      <c r="M243" s="278"/>
      <c r="N243" s="278"/>
      <c r="O243" s="278"/>
      <c r="P243" s="278"/>
      <c r="Q243" s="278"/>
      <c r="R243" s="278"/>
      <c r="S243" s="279"/>
      <c r="T243" s="299"/>
      <c r="U243" s="300"/>
      <c r="V243" s="300"/>
      <c r="W243" s="300"/>
      <c r="X243" s="300"/>
      <c r="Y243" s="300"/>
      <c r="Z243" s="300"/>
    </row>
    <row r="244" spans="1:29">
      <c r="A244" s="275"/>
      <c r="B244" s="276"/>
      <c r="C244" s="276"/>
      <c r="D244" s="277"/>
      <c r="E244" s="280"/>
      <c r="F244" s="280"/>
      <c r="G244" s="280"/>
      <c r="H244" s="280"/>
      <c r="I244" s="280"/>
      <c r="J244" s="280"/>
      <c r="K244" s="280"/>
      <c r="L244" s="280"/>
      <c r="M244" s="280"/>
      <c r="N244" s="280"/>
      <c r="O244" s="280"/>
      <c r="P244" s="280"/>
      <c r="Q244" s="280"/>
      <c r="R244" s="280"/>
      <c r="S244" s="281"/>
      <c r="T244" s="301"/>
      <c r="U244" s="300"/>
      <c r="V244" s="300"/>
      <c r="W244" s="300"/>
      <c r="X244" s="300"/>
      <c r="Y244" s="300"/>
      <c r="Z244" s="300"/>
    </row>
    <row r="245" spans="1:29" ht="20.25" customHeight="1">
      <c r="A245" s="275"/>
      <c r="B245" s="276"/>
      <c r="C245" s="276"/>
      <c r="D245" s="277"/>
      <c r="E245" s="282"/>
      <c r="F245" s="282"/>
      <c r="G245" s="282"/>
      <c r="H245" s="282"/>
      <c r="I245" s="282"/>
      <c r="J245" s="282"/>
      <c r="K245" s="282"/>
      <c r="L245" s="282"/>
      <c r="M245" s="282"/>
      <c r="N245" s="282"/>
      <c r="O245" s="282"/>
      <c r="P245" s="282"/>
      <c r="Q245" s="282"/>
      <c r="R245" s="282"/>
      <c r="S245" s="283"/>
      <c r="T245" s="301"/>
      <c r="U245" s="300"/>
      <c r="V245" s="300"/>
      <c r="W245" s="300"/>
      <c r="X245" s="300"/>
      <c r="Y245" s="300"/>
      <c r="Z245" s="300"/>
      <c r="AA245" s="172"/>
      <c r="AB245" s="172"/>
      <c r="AC245" s="172"/>
    </row>
    <row r="246" spans="1:29" ht="13.5" customHeight="1">
      <c r="A246" s="173"/>
      <c r="B246" s="249" t="s">
        <v>415</v>
      </c>
      <c r="C246" s="250"/>
      <c r="D246" s="251"/>
      <c r="E246" s="278"/>
      <c r="F246" s="278"/>
      <c r="G246" s="278"/>
      <c r="H246" s="278"/>
      <c r="I246" s="278"/>
      <c r="J246" s="278"/>
      <c r="K246" s="278"/>
      <c r="L246" s="278"/>
      <c r="M246" s="278"/>
      <c r="N246" s="278"/>
      <c r="O246" s="278"/>
      <c r="P246" s="278"/>
      <c r="Q246" s="278"/>
      <c r="R246" s="278"/>
      <c r="S246" s="279"/>
      <c r="T246" s="301"/>
      <c r="U246" s="300"/>
      <c r="V246" s="300"/>
      <c r="W246" s="300"/>
      <c r="X246" s="300"/>
      <c r="Y246" s="300"/>
      <c r="Z246" s="300"/>
      <c r="AA246" s="172"/>
      <c r="AB246" s="172"/>
      <c r="AC246" s="172"/>
    </row>
    <row r="247" spans="1:29">
      <c r="A247" s="173"/>
      <c r="B247" s="275"/>
      <c r="C247" s="276"/>
      <c r="D247" s="277"/>
      <c r="E247" s="280"/>
      <c r="F247" s="280"/>
      <c r="G247" s="280"/>
      <c r="H247" s="280"/>
      <c r="I247" s="280"/>
      <c r="J247" s="280"/>
      <c r="K247" s="280"/>
      <c r="L247" s="280"/>
      <c r="M247" s="280"/>
      <c r="N247" s="280"/>
      <c r="O247" s="280"/>
      <c r="P247" s="280"/>
      <c r="Q247" s="280"/>
      <c r="R247" s="280"/>
      <c r="S247" s="281"/>
      <c r="AA247" s="172"/>
      <c r="AB247" s="172"/>
      <c r="AC247" s="172"/>
    </row>
    <row r="248" spans="1:29" ht="30" customHeight="1">
      <c r="A248" s="174"/>
      <c r="B248" s="252"/>
      <c r="C248" s="253"/>
      <c r="D248" s="254"/>
      <c r="E248" s="282"/>
      <c r="F248" s="282"/>
      <c r="G248" s="282"/>
      <c r="H248" s="282"/>
      <c r="I248" s="282"/>
      <c r="J248" s="282"/>
      <c r="K248" s="282"/>
      <c r="L248" s="282"/>
      <c r="M248" s="282"/>
      <c r="N248" s="282"/>
      <c r="O248" s="282"/>
      <c r="P248" s="282"/>
      <c r="Q248" s="282"/>
      <c r="R248" s="282"/>
      <c r="S248" s="283"/>
      <c r="AA248" s="172"/>
      <c r="AB248" s="172"/>
      <c r="AC248" s="172"/>
    </row>
    <row r="249" spans="1:29">
      <c r="A249" s="249" t="s">
        <v>416</v>
      </c>
      <c r="B249" s="250"/>
      <c r="C249" s="250"/>
      <c r="D249" s="251"/>
      <c r="E249" s="278"/>
      <c r="F249" s="278"/>
      <c r="G249" s="278"/>
      <c r="H249" s="278"/>
      <c r="I249" s="278"/>
      <c r="J249" s="278"/>
      <c r="K249" s="278"/>
      <c r="L249" s="278"/>
      <c r="M249" s="278"/>
      <c r="N249" s="278"/>
      <c r="O249" s="278"/>
      <c r="P249" s="278"/>
      <c r="Q249" s="278"/>
      <c r="R249" s="278"/>
      <c r="S249" s="279"/>
      <c r="AA249" s="172"/>
      <c r="AB249" s="172"/>
      <c r="AC249" s="172"/>
    </row>
    <row r="250" spans="1:29">
      <c r="A250" s="275"/>
      <c r="B250" s="276"/>
      <c r="C250" s="276"/>
      <c r="D250" s="277"/>
      <c r="E250" s="280"/>
      <c r="F250" s="280"/>
      <c r="G250" s="280"/>
      <c r="H250" s="280"/>
      <c r="I250" s="280"/>
      <c r="J250" s="280"/>
      <c r="K250" s="280"/>
      <c r="L250" s="280"/>
      <c r="M250" s="280"/>
      <c r="N250" s="280"/>
      <c r="O250" s="280"/>
      <c r="P250" s="280"/>
      <c r="Q250" s="280"/>
      <c r="R250" s="280"/>
      <c r="S250" s="281"/>
      <c r="AA250" s="172"/>
      <c r="AB250" s="172"/>
      <c r="AC250" s="172"/>
    </row>
    <row r="251" spans="1:29" ht="22.5" customHeight="1">
      <c r="A251" s="275"/>
      <c r="B251" s="276"/>
      <c r="C251" s="276"/>
      <c r="D251" s="277"/>
      <c r="E251" s="282"/>
      <c r="F251" s="282"/>
      <c r="G251" s="282"/>
      <c r="H251" s="282"/>
      <c r="I251" s="282"/>
      <c r="J251" s="282"/>
      <c r="K251" s="282"/>
      <c r="L251" s="282"/>
      <c r="M251" s="282"/>
      <c r="N251" s="282"/>
      <c r="O251" s="282"/>
      <c r="P251" s="282"/>
      <c r="Q251" s="282"/>
      <c r="R251" s="282"/>
      <c r="S251" s="283"/>
      <c r="AA251" s="172"/>
      <c r="AB251" s="172"/>
      <c r="AC251" s="172"/>
    </row>
    <row r="252" spans="1:29" ht="12" customHeight="1">
      <c r="A252" s="173"/>
      <c r="B252" s="249" t="s">
        <v>417</v>
      </c>
      <c r="C252" s="250"/>
      <c r="D252" s="251"/>
      <c r="E252" s="278"/>
      <c r="F252" s="278"/>
      <c r="G252" s="278"/>
      <c r="H252" s="278"/>
      <c r="I252" s="278"/>
      <c r="J252" s="278"/>
      <c r="K252" s="278"/>
      <c r="L252" s="278"/>
      <c r="M252" s="278"/>
      <c r="N252" s="278"/>
      <c r="O252" s="278"/>
      <c r="P252" s="278"/>
      <c r="Q252" s="278"/>
      <c r="R252" s="278"/>
      <c r="S252" s="279"/>
      <c r="AA252" s="172"/>
      <c r="AB252" s="172"/>
      <c r="AC252" s="172"/>
    </row>
    <row r="253" spans="1:29">
      <c r="A253" s="173"/>
      <c r="B253" s="275"/>
      <c r="C253" s="276"/>
      <c r="D253" s="277"/>
      <c r="E253" s="280"/>
      <c r="F253" s="280"/>
      <c r="G253" s="280"/>
      <c r="H253" s="280"/>
      <c r="I253" s="280"/>
      <c r="J253" s="280"/>
      <c r="K253" s="280"/>
      <c r="L253" s="280"/>
      <c r="M253" s="280"/>
      <c r="N253" s="280"/>
      <c r="O253" s="280"/>
      <c r="P253" s="280"/>
      <c r="Q253" s="280"/>
      <c r="R253" s="280"/>
      <c r="S253" s="281"/>
      <c r="AA253" s="172"/>
      <c r="AB253" s="172"/>
      <c r="AC253" s="172"/>
    </row>
    <row r="254" spans="1:29" ht="18.75" customHeight="1">
      <c r="A254" s="174"/>
      <c r="B254" s="252"/>
      <c r="C254" s="253"/>
      <c r="D254" s="254"/>
      <c r="E254" s="282"/>
      <c r="F254" s="282"/>
      <c r="G254" s="282"/>
      <c r="H254" s="282"/>
      <c r="I254" s="282"/>
      <c r="J254" s="282"/>
      <c r="K254" s="282"/>
      <c r="L254" s="282"/>
      <c r="M254" s="282"/>
      <c r="N254" s="282"/>
      <c r="O254" s="282"/>
      <c r="P254" s="282"/>
      <c r="Q254" s="282"/>
      <c r="R254" s="282"/>
      <c r="S254" s="283"/>
    </row>
    <row r="255" spans="1:29">
      <c r="A255" s="250" t="s">
        <v>418</v>
      </c>
      <c r="B255" s="250"/>
      <c r="C255" s="250"/>
      <c r="D255" s="251"/>
      <c r="E255" s="297"/>
      <c r="F255" s="278"/>
      <c r="G255" s="278"/>
      <c r="H255" s="278"/>
      <c r="I255" s="278"/>
      <c r="J255" s="278"/>
      <c r="K255" s="279"/>
      <c r="L255" s="258" t="s">
        <v>311</v>
      </c>
      <c r="M255" s="305"/>
      <c r="N255" s="306"/>
      <c r="O255" s="306"/>
      <c r="P255" s="306"/>
      <c r="Q255" s="306"/>
      <c r="R255" s="306"/>
      <c r="S255" s="306"/>
    </row>
    <row r="256" spans="1:29">
      <c r="A256" s="276"/>
      <c r="B256" s="276"/>
      <c r="C256" s="276"/>
      <c r="D256" s="277"/>
      <c r="E256" s="302"/>
      <c r="F256" s="280"/>
      <c r="G256" s="280"/>
      <c r="H256" s="280"/>
      <c r="I256" s="280"/>
      <c r="J256" s="280"/>
      <c r="K256" s="281"/>
      <c r="L256" s="303"/>
      <c r="M256" s="301"/>
      <c r="N256" s="300"/>
      <c r="O256" s="300"/>
      <c r="P256" s="300"/>
      <c r="Q256" s="300"/>
      <c r="R256" s="300"/>
      <c r="S256" s="300"/>
    </row>
    <row r="257" spans="1:19">
      <c r="A257" s="253"/>
      <c r="B257" s="253"/>
      <c r="C257" s="253"/>
      <c r="D257" s="254"/>
      <c r="E257" s="298"/>
      <c r="F257" s="282"/>
      <c r="G257" s="282"/>
      <c r="H257" s="282"/>
      <c r="I257" s="282"/>
      <c r="J257" s="282"/>
      <c r="K257" s="283"/>
      <c r="L257" s="304"/>
      <c r="M257" s="175"/>
      <c r="N257" s="67"/>
      <c r="O257" s="67"/>
      <c r="P257" s="67"/>
      <c r="Q257" s="67"/>
      <c r="R257" s="67"/>
      <c r="S257" s="67"/>
    </row>
    <row r="258" spans="1:19" ht="17.25" customHeight="1">
      <c r="A258" s="249" t="s">
        <v>419</v>
      </c>
      <c r="B258" s="250"/>
      <c r="C258" s="250"/>
      <c r="D258" s="251"/>
      <c r="E258" s="255"/>
      <c r="F258" s="255"/>
      <c r="G258" s="255"/>
      <c r="H258" s="255"/>
      <c r="I258" s="255"/>
      <c r="J258" s="255"/>
      <c r="K258" s="255"/>
      <c r="L258" s="257" t="s">
        <v>420</v>
      </c>
      <c r="M258" s="51"/>
      <c r="N258" s="39"/>
      <c r="O258" s="39"/>
      <c r="P258" s="39"/>
      <c r="Q258" s="39"/>
    </row>
    <row r="259" spans="1:19" ht="17.25" customHeight="1">
      <c r="A259" s="252"/>
      <c r="B259" s="253"/>
      <c r="C259" s="253"/>
      <c r="D259" s="254"/>
      <c r="E259" s="256"/>
      <c r="F259" s="256"/>
      <c r="G259" s="256"/>
      <c r="H259" s="256"/>
      <c r="I259" s="256"/>
      <c r="J259" s="256"/>
      <c r="K259" s="256"/>
      <c r="L259" s="258"/>
      <c r="M259" s="51"/>
      <c r="N259" s="39"/>
      <c r="O259" s="39"/>
      <c r="P259" s="39"/>
      <c r="Q259" s="39"/>
    </row>
    <row r="260" spans="1:19" ht="14.25" customHeight="1">
      <c r="A260" s="257" t="s">
        <v>421</v>
      </c>
      <c r="B260" s="257"/>
      <c r="C260" s="257"/>
      <c r="D260" s="257"/>
      <c r="E260" s="259" t="s">
        <v>422</v>
      </c>
      <c r="F260" s="259"/>
      <c r="G260" s="259"/>
      <c r="H260" s="259"/>
      <c r="I260" s="259"/>
      <c r="J260" s="259"/>
      <c r="K260" s="259"/>
      <c r="L260" s="259"/>
      <c r="M260" s="259"/>
      <c r="N260" s="259"/>
      <c r="O260" s="259"/>
      <c r="P260" s="259"/>
      <c r="Q260" s="259"/>
      <c r="R260" s="259"/>
      <c r="S260" s="259"/>
    </row>
    <row r="261" spans="1:19" ht="14.25" customHeight="1">
      <c r="A261" s="257"/>
      <c r="B261" s="257"/>
      <c r="C261" s="257"/>
      <c r="D261" s="257"/>
      <c r="E261" s="259"/>
      <c r="F261" s="259"/>
      <c r="G261" s="259"/>
      <c r="H261" s="259"/>
      <c r="I261" s="259"/>
      <c r="J261" s="259"/>
      <c r="K261" s="259"/>
      <c r="L261" s="259"/>
      <c r="M261" s="259"/>
      <c r="N261" s="259"/>
      <c r="O261" s="259"/>
      <c r="P261" s="259"/>
      <c r="Q261" s="259"/>
      <c r="R261" s="259"/>
      <c r="S261" s="259"/>
    </row>
    <row r="262" spans="1:19">
      <c r="A262" s="257"/>
      <c r="B262" s="257"/>
      <c r="C262" s="257"/>
      <c r="D262" s="257"/>
      <c r="E262" s="255"/>
      <c r="F262" s="255"/>
      <c r="G262" s="255"/>
      <c r="H262" s="255"/>
      <c r="I262" s="255"/>
      <c r="J262" s="255"/>
      <c r="K262" s="255"/>
      <c r="L262" s="255"/>
      <c r="M262" s="255"/>
      <c r="N262" s="255"/>
      <c r="O262" s="255"/>
      <c r="P262" s="255"/>
      <c r="Q262" s="255"/>
      <c r="R262" s="255"/>
      <c r="S262" s="255"/>
    </row>
    <row r="263" spans="1:19">
      <c r="A263" s="257"/>
      <c r="B263" s="257"/>
      <c r="C263" s="257"/>
      <c r="D263" s="257"/>
      <c r="E263" s="255"/>
      <c r="F263" s="255"/>
      <c r="G263" s="255"/>
      <c r="H263" s="255"/>
      <c r="I263" s="255"/>
      <c r="J263" s="255"/>
      <c r="K263" s="255"/>
      <c r="L263" s="255"/>
      <c r="M263" s="255"/>
      <c r="N263" s="255"/>
      <c r="O263" s="255"/>
      <c r="P263" s="255"/>
      <c r="Q263" s="255"/>
      <c r="R263" s="255"/>
      <c r="S263" s="255"/>
    </row>
    <row r="264" spans="1:19">
      <c r="A264" s="257"/>
      <c r="B264" s="257"/>
      <c r="C264" s="257"/>
      <c r="D264" s="257"/>
      <c r="E264" s="255"/>
      <c r="F264" s="255"/>
      <c r="G264" s="255"/>
      <c r="H264" s="255"/>
      <c r="I264" s="255"/>
      <c r="J264" s="255"/>
      <c r="K264" s="255"/>
      <c r="L264" s="255"/>
      <c r="M264" s="255"/>
      <c r="N264" s="255"/>
      <c r="O264" s="255"/>
      <c r="P264" s="255"/>
      <c r="Q264" s="255"/>
      <c r="R264" s="255"/>
      <c r="S264" s="255"/>
    </row>
    <row r="265" spans="1:19">
      <c r="A265" s="257"/>
      <c r="B265" s="257"/>
      <c r="C265" s="257"/>
      <c r="D265" s="257"/>
      <c r="E265" s="255"/>
      <c r="F265" s="255"/>
      <c r="G265" s="255"/>
      <c r="H265" s="255"/>
      <c r="I265" s="255"/>
      <c r="J265" s="255"/>
      <c r="K265" s="255"/>
      <c r="L265" s="255"/>
      <c r="M265" s="255"/>
      <c r="N265" s="255"/>
      <c r="O265" s="255"/>
      <c r="P265" s="255"/>
      <c r="Q265" s="255"/>
      <c r="R265" s="255"/>
      <c r="S265" s="255"/>
    </row>
    <row r="266" spans="1:19" ht="18" customHeight="1">
      <c r="A266" s="257" t="s">
        <v>423</v>
      </c>
      <c r="B266" s="257"/>
      <c r="C266" s="257"/>
      <c r="D266" s="257"/>
      <c r="E266" s="259" t="s">
        <v>424</v>
      </c>
      <c r="F266" s="259"/>
      <c r="G266" s="259"/>
      <c r="H266" s="259"/>
      <c r="I266" s="259"/>
      <c r="J266" s="259"/>
      <c r="K266" s="259"/>
      <c r="L266" s="259"/>
      <c r="M266" s="259"/>
      <c r="N266" s="259"/>
      <c r="O266" s="259"/>
      <c r="P266" s="259"/>
      <c r="Q266" s="259"/>
      <c r="R266" s="259"/>
      <c r="S266" s="259"/>
    </row>
    <row r="267" spans="1:19" ht="18" customHeight="1">
      <c r="A267" s="257"/>
      <c r="B267" s="257"/>
      <c r="C267" s="257"/>
      <c r="D267" s="257"/>
      <c r="E267" s="259"/>
      <c r="F267" s="259"/>
      <c r="G267" s="259"/>
      <c r="H267" s="259"/>
      <c r="I267" s="259"/>
      <c r="J267" s="259"/>
      <c r="K267" s="259"/>
      <c r="L267" s="259"/>
      <c r="M267" s="259"/>
      <c r="N267" s="259"/>
      <c r="O267" s="259"/>
      <c r="P267" s="259"/>
      <c r="Q267" s="259"/>
      <c r="R267" s="259"/>
      <c r="S267" s="259"/>
    </row>
    <row r="268" spans="1:19">
      <c r="A268" s="257"/>
      <c r="B268" s="257"/>
      <c r="C268" s="257"/>
      <c r="D268" s="257"/>
      <c r="E268" s="255"/>
      <c r="F268" s="255"/>
      <c r="G268" s="255"/>
      <c r="H268" s="255"/>
      <c r="I268" s="255"/>
      <c r="J268" s="255"/>
      <c r="K268" s="255"/>
      <c r="L268" s="255"/>
      <c r="M268" s="255"/>
      <c r="N268" s="255"/>
      <c r="O268" s="255"/>
      <c r="P268" s="255"/>
      <c r="Q268" s="255"/>
      <c r="R268" s="255"/>
      <c r="S268" s="255"/>
    </row>
    <row r="269" spans="1:19">
      <c r="A269" s="257"/>
      <c r="B269" s="257"/>
      <c r="C269" s="257"/>
      <c r="D269" s="257"/>
      <c r="E269" s="255"/>
      <c r="F269" s="255"/>
      <c r="G269" s="255"/>
      <c r="H269" s="255"/>
      <c r="I269" s="255"/>
      <c r="J269" s="255"/>
      <c r="K269" s="255"/>
      <c r="L269" s="255"/>
      <c r="M269" s="255"/>
      <c r="N269" s="255"/>
      <c r="O269" s="255"/>
      <c r="P269" s="255"/>
      <c r="Q269" s="255"/>
      <c r="R269" s="255"/>
      <c r="S269" s="255"/>
    </row>
    <row r="270" spans="1:19">
      <c r="A270" s="257"/>
      <c r="B270" s="257"/>
      <c r="C270" s="257"/>
      <c r="D270" s="257"/>
      <c r="E270" s="255"/>
      <c r="F270" s="255"/>
      <c r="G270" s="255"/>
      <c r="H270" s="255"/>
      <c r="I270" s="255"/>
      <c r="J270" s="255"/>
      <c r="K270" s="255"/>
      <c r="L270" s="255"/>
      <c r="M270" s="255"/>
      <c r="N270" s="255"/>
      <c r="O270" s="255"/>
      <c r="P270" s="255"/>
      <c r="Q270" s="255"/>
      <c r="R270" s="255"/>
      <c r="S270" s="255"/>
    </row>
    <row r="271" spans="1:19">
      <c r="A271" s="257"/>
      <c r="B271" s="257"/>
      <c r="C271" s="257"/>
      <c r="D271" s="257"/>
      <c r="E271" s="255"/>
      <c r="F271" s="255"/>
      <c r="G271" s="255"/>
      <c r="H271" s="255"/>
      <c r="I271" s="255"/>
      <c r="J271" s="255"/>
      <c r="K271" s="255"/>
      <c r="L271" s="255"/>
      <c r="M271" s="255"/>
      <c r="N271" s="255"/>
      <c r="O271" s="255"/>
      <c r="P271" s="255"/>
      <c r="Q271" s="255"/>
      <c r="R271" s="255"/>
      <c r="S271" s="255"/>
    </row>
    <row r="273" spans="1:1" ht="15.75" customHeight="1">
      <c r="A273" s="176" t="s">
        <v>425</v>
      </c>
    </row>
    <row r="274" spans="1:1">
      <c r="A274" s="39" t="s">
        <v>426</v>
      </c>
    </row>
  </sheetData>
  <sheetProtection algorithmName="SHA-512" hashValue="ftLTiegM+bofdlADoVR3SRBQxbGvP7ymOgwIlLzxPiP+qD6QUk+Zkd3NLOxcgkewRBtFHXZQAd89OJ2tE5vkCQ==" saltValue="yoJUWqX51xuujyoX96t95g==" spinCount="100000" sheet="1" formatCells="0" formatRows="0" insertRows="0" selectLockedCells="1"/>
  <mergeCells count="567">
    <mergeCell ref="S159:T159"/>
    <mergeCell ref="S160:T160"/>
    <mergeCell ref="S161:T161"/>
    <mergeCell ref="S162:T162"/>
    <mergeCell ref="S163:T163"/>
    <mergeCell ref="S164:T164"/>
    <mergeCell ref="S149:T150"/>
    <mergeCell ref="S151:T151"/>
    <mergeCell ref="S152:T152"/>
    <mergeCell ref="S153:T154"/>
    <mergeCell ref="S156:T156"/>
    <mergeCell ref="S157:T157"/>
    <mergeCell ref="S158:T158"/>
    <mergeCell ref="V115:Z120"/>
    <mergeCell ref="Q116:R116"/>
    <mergeCell ref="S116:T116"/>
    <mergeCell ref="Q117:R117"/>
    <mergeCell ref="S117:T117"/>
    <mergeCell ref="Q118:R118"/>
    <mergeCell ref="S118:T118"/>
    <mergeCell ref="Q119:R119"/>
    <mergeCell ref="S119:T119"/>
    <mergeCell ref="Q120:R120"/>
    <mergeCell ref="S120:T120"/>
    <mergeCell ref="F129:R129"/>
    <mergeCell ref="F130:R130"/>
    <mergeCell ref="A135:R135"/>
    <mergeCell ref="A136:D138"/>
    <mergeCell ref="E136:F136"/>
    <mergeCell ref="G136:H136"/>
    <mergeCell ref="I136:J136"/>
    <mergeCell ref="K136:N136"/>
    <mergeCell ref="A115:A120"/>
    <mergeCell ref="B115:F120"/>
    <mergeCell ref="G115:K120"/>
    <mergeCell ref="L115:M119"/>
    <mergeCell ref="N115:N120"/>
    <mergeCell ref="O115:O120"/>
    <mergeCell ref="P115:P120"/>
    <mergeCell ref="Q115:R115"/>
    <mergeCell ref="S115:T115"/>
    <mergeCell ref="A109:A114"/>
    <mergeCell ref="B109:F114"/>
    <mergeCell ref="G109:K114"/>
    <mergeCell ref="L109:M113"/>
    <mergeCell ref="N109:N114"/>
    <mergeCell ref="O109:O114"/>
    <mergeCell ref="P109:P114"/>
    <mergeCell ref="Q109:R109"/>
    <mergeCell ref="S109:T109"/>
    <mergeCell ref="Q110:R110"/>
    <mergeCell ref="S110:T110"/>
    <mergeCell ref="Q111:R111"/>
    <mergeCell ref="S111:T111"/>
    <mergeCell ref="Q112:R112"/>
    <mergeCell ref="S112:T112"/>
    <mergeCell ref="Q113:R113"/>
    <mergeCell ref="S113:T113"/>
    <mergeCell ref="Q114:R114"/>
    <mergeCell ref="S114:T114"/>
    <mergeCell ref="A103:A108"/>
    <mergeCell ref="B103:F108"/>
    <mergeCell ref="G103:K108"/>
    <mergeCell ref="L103:M107"/>
    <mergeCell ref="N103:N108"/>
    <mergeCell ref="O103:O108"/>
    <mergeCell ref="P103:P108"/>
    <mergeCell ref="Q103:R103"/>
    <mergeCell ref="S103:T103"/>
    <mergeCell ref="Q104:R104"/>
    <mergeCell ref="S104:T104"/>
    <mergeCell ref="Q105:R105"/>
    <mergeCell ref="S105:T105"/>
    <mergeCell ref="Q106:R106"/>
    <mergeCell ref="S106:T106"/>
    <mergeCell ref="Q107:R107"/>
    <mergeCell ref="S107:T107"/>
    <mergeCell ref="Q108:R108"/>
    <mergeCell ref="S108:T108"/>
    <mergeCell ref="A97:A102"/>
    <mergeCell ref="B97:F102"/>
    <mergeCell ref="G97:K102"/>
    <mergeCell ref="L97:M101"/>
    <mergeCell ref="N97:N102"/>
    <mergeCell ref="O97:O102"/>
    <mergeCell ref="P97:P102"/>
    <mergeCell ref="Q97:R97"/>
    <mergeCell ref="S97:T97"/>
    <mergeCell ref="Q98:R98"/>
    <mergeCell ref="S98:T98"/>
    <mergeCell ref="Q99:R99"/>
    <mergeCell ref="S99:T99"/>
    <mergeCell ref="Q100:R100"/>
    <mergeCell ref="S100:T100"/>
    <mergeCell ref="Q101:R101"/>
    <mergeCell ref="S101:T101"/>
    <mergeCell ref="Q102:R102"/>
    <mergeCell ref="S102:T102"/>
    <mergeCell ref="O73:O78"/>
    <mergeCell ref="P73:P78"/>
    <mergeCell ref="O79:O84"/>
    <mergeCell ref="P79:P84"/>
    <mergeCell ref="O85:O90"/>
    <mergeCell ref="P85:P90"/>
    <mergeCell ref="V31:Z36"/>
    <mergeCell ref="V37:Z42"/>
    <mergeCell ref="V43:Z48"/>
    <mergeCell ref="V49:Z54"/>
    <mergeCell ref="V55:Z60"/>
    <mergeCell ref="V61:Z66"/>
    <mergeCell ref="V67:Z72"/>
    <mergeCell ref="V73:Z78"/>
    <mergeCell ref="V79:Z84"/>
    <mergeCell ref="V85:Z90"/>
    <mergeCell ref="O31:O36"/>
    <mergeCell ref="P31:P36"/>
    <mergeCell ref="O37:O42"/>
    <mergeCell ref="P37:P42"/>
    <mergeCell ref="O43:O48"/>
    <mergeCell ref="P43:P48"/>
    <mergeCell ref="O49:O54"/>
    <mergeCell ref="P49:P54"/>
    <mergeCell ref="A2:R2"/>
    <mergeCell ref="A4:B4"/>
    <mergeCell ref="C4:M4"/>
    <mergeCell ref="N4:O4"/>
    <mergeCell ref="P4:R4"/>
    <mergeCell ref="C5:I5"/>
    <mergeCell ref="A5:B5"/>
    <mergeCell ref="A29:A30"/>
    <mergeCell ref="B29:F30"/>
    <mergeCell ref="G29:K30"/>
    <mergeCell ref="L29:M30"/>
    <mergeCell ref="N29:N30"/>
    <mergeCell ref="O29:O30"/>
    <mergeCell ref="P29:P30"/>
    <mergeCell ref="Q29:U29"/>
    <mergeCell ref="Q30:R30"/>
    <mergeCell ref="A17:D18"/>
    <mergeCell ref="E17:R17"/>
    <mergeCell ref="F18:R18"/>
    <mergeCell ref="A19:D20"/>
    <mergeCell ref="E19:R19"/>
    <mergeCell ref="E20:R20"/>
    <mergeCell ref="A21:D25"/>
    <mergeCell ref="E21:R21"/>
    <mergeCell ref="Q32:R32"/>
    <mergeCell ref="Q33:R33"/>
    <mergeCell ref="Q34:R34"/>
    <mergeCell ref="S30:T30"/>
    <mergeCell ref="V29:Z30"/>
    <mergeCell ref="S31:T31"/>
    <mergeCell ref="S32:T32"/>
    <mergeCell ref="S33:T33"/>
    <mergeCell ref="S34:T34"/>
    <mergeCell ref="Q31:R31"/>
    <mergeCell ref="S35:T35"/>
    <mergeCell ref="S36:T36"/>
    <mergeCell ref="Q35:R35"/>
    <mergeCell ref="Q36:R36"/>
    <mergeCell ref="A37:A42"/>
    <mergeCell ref="B37:F42"/>
    <mergeCell ref="G37:K42"/>
    <mergeCell ref="L37:M41"/>
    <mergeCell ref="N37:N42"/>
    <mergeCell ref="A31:A36"/>
    <mergeCell ref="B31:F36"/>
    <mergeCell ref="G31:K36"/>
    <mergeCell ref="L31:M35"/>
    <mergeCell ref="N31:N36"/>
    <mergeCell ref="S37:T37"/>
    <mergeCell ref="S38:T38"/>
    <mergeCell ref="S39:T39"/>
    <mergeCell ref="S40:T40"/>
    <mergeCell ref="S41:T41"/>
    <mergeCell ref="Q37:R37"/>
    <mergeCell ref="Q38:R38"/>
    <mergeCell ref="Q39:R39"/>
    <mergeCell ref="Q40:R40"/>
    <mergeCell ref="S42:T42"/>
    <mergeCell ref="Q44:R44"/>
    <mergeCell ref="Q45:R45"/>
    <mergeCell ref="Q46:R46"/>
    <mergeCell ref="Q41:R41"/>
    <mergeCell ref="Q42:R42"/>
    <mergeCell ref="S43:T43"/>
    <mergeCell ref="S44:T44"/>
    <mergeCell ref="S45:T45"/>
    <mergeCell ref="S46:T46"/>
    <mergeCell ref="Q43:R43"/>
    <mergeCell ref="S47:T47"/>
    <mergeCell ref="S48:T48"/>
    <mergeCell ref="Q47:R47"/>
    <mergeCell ref="Q48:R48"/>
    <mergeCell ref="A49:A54"/>
    <mergeCell ref="B49:F54"/>
    <mergeCell ref="G49:K54"/>
    <mergeCell ref="L49:M53"/>
    <mergeCell ref="N49:N54"/>
    <mergeCell ref="A43:A48"/>
    <mergeCell ref="B43:F48"/>
    <mergeCell ref="G43:K48"/>
    <mergeCell ref="L43:M47"/>
    <mergeCell ref="N43:N48"/>
    <mergeCell ref="S49:T49"/>
    <mergeCell ref="S50:T50"/>
    <mergeCell ref="S51:T51"/>
    <mergeCell ref="S52:T52"/>
    <mergeCell ref="S53:T53"/>
    <mergeCell ref="Q49:R49"/>
    <mergeCell ref="Q50:R50"/>
    <mergeCell ref="Q51:R51"/>
    <mergeCell ref="Q52:R52"/>
    <mergeCell ref="S54:T54"/>
    <mergeCell ref="Q56:R56"/>
    <mergeCell ref="Q57:R57"/>
    <mergeCell ref="Q58:R58"/>
    <mergeCell ref="Q53:R53"/>
    <mergeCell ref="Q54:R54"/>
    <mergeCell ref="S55:T55"/>
    <mergeCell ref="S56:T56"/>
    <mergeCell ref="S57:T57"/>
    <mergeCell ref="S58:T58"/>
    <mergeCell ref="Q55:R55"/>
    <mergeCell ref="A61:A66"/>
    <mergeCell ref="B61:F66"/>
    <mergeCell ref="G61:K66"/>
    <mergeCell ref="L61:M65"/>
    <mergeCell ref="N61:N66"/>
    <mergeCell ref="A55:A60"/>
    <mergeCell ref="B55:F60"/>
    <mergeCell ref="G55:K60"/>
    <mergeCell ref="L55:M59"/>
    <mergeCell ref="N55:N60"/>
    <mergeCell ref="O67:O72"/>
    <mergeCell ref="P67:P72"/>
    <mergeCell ref="S71:T71"/>
    <mergeCell ref="S72:T72"/>
    <mergeCell ref="Q71:R71"/>
    <mergeCell ref="Q72:R72"/>
    <mergeCell ref="S59:T59"/>
    <mergeCell ref="S60:T60"/>
    <mergeCell ref="Q59:R59"/>
    <mergeCell ref="Q60:R60"/>
    <mergeCell ref="S61:T61"/>
    <mergeCell ref="S62:T62"/>
    <mergeCell ref="S63:T63"/>
    <mergeCell ref="S64:T64"/>
    <mergeCell ref="S65:T65"/>
    <mergeCell ref="Q61:R61"/>
    <mergeCell ref="Q62:R62"/>
    <mergeCell ref="Q63:R63"/>
    <mergeCell ref="Q64:R64"/>
    <mergeCell ref="S66:T66"/>
    <mergeCell ref="O55:O60"/>
    <mergeCell ref="P55:P60"/>
    <mergeCell ref="P61:P66"/>
    <mergeCell ref="Q68:R68"/>
    <mergeCell ref="Q69:R69"/>
    <mergeCell ref="Q70:R70"/>
    <mergeCell ref="Q65:R65"/>
    <mergeCell ref="Q66:R66"/>
    <mergeCell ref="S67:T67"/>
    <mergeCell ref="S68:T68"/>
    <mergeCell ref="S69:T69"/>
    <mergeCell ref="S70:T70"/>
    <mergeCell ref="Q67:R67"/>
    <mergeCell ref="S78:T78"/>
    <mergeCell ref="S73:T73"/>
    <mergeCell ref="S74:T74"/>
    <mergeCell ref="S75:T75"/>
    <mergeCell ref="S76:T76"/>
    <mergeCell ref="S77:T77"/>
    <mergeCell ref="Q73:R73"/>
    <mergeCell ref="Q74:R74"/>
    <mergeCell ref="Q75:R75"/>
    <mergeCell ref="Q76:R76"/>
    <mergeCell ref="A91:A96"/>
    <mergeCell ref="B91:F96"/>
    <mergeCell ref="G91:K96"/>
    <mergeCell ref="L91:M95"/>
    <mergeCell ref="N91:N96"/>
    <mergeCell ref="O91:O96"/>
    <mergeCell ref="P91:P96"/>
    <mergeCell ref="Q91:R91"/>
    <mergeCell ref="S91:T91"/>
    <mergeCell ref="S94:T94"/>
    <mergeCell ref="Q95:R95"/>
    <mergeCell ref="S95:T95"/>
    <mergeCell ref="Q96:R96"/>
    <mergeCell ref="S96:T96"/>
    <mergeCell ref="E10:R11"/>
    <mergeCell ref="E13:R13"/>
    <mergeCell ref="A121:K122"/>
    <mergeCell ref="L121:M121"/>
    <mergeCell ref="L122:M122"/>
    <mergeCell ref="Q85:R85"/>
    <mergeCell ref="Q86:R86"/>
    <mergeCell ref="Q87:R87"/>
    <mergeCell ref="Q88:R88"/>
    <mergeCell ref="A79:A84"/>
    <mergeCell ref="B79:F84"/>
    <mergeCell ref="Q77:R77"/>
    <mergeCell ref="Q78:R78"/>
    <mergeCell ref="A73:A78"/>
    <mergeCell ref="B73:F78"/>
    <mergeCell ref="G73:K78"/>
    <mergeCell ref="L73:M77"/>
    <mergeCell ref="N73:N78"/>
    <mergeCell ref="A67:A72"/>
    <mergeCell ref="B67:F72"/>
    <mergeCell ref="G67:K72"/>
    <mergeCell ref="L67:M71"/>
    <mergeCell ref="N67:N72"/>
    <mergeCell ref="O61:O66"/>
    <mergeCell ref="A7:C8"/>
    <mergeCell ref="D7:R8"/>
    <mergeCell ref="A10:D14"/>
    <mergeCell ref="F12:R12"/>
    <mergeCell ref="A9:R9"/>
    <mergeCell ref="V91:Z96"/>
    <mergeCell ref="Q92:R92"/>
    <mergeCell ref="S92:T92"/>
    <mergeCell ref="Q93:R93"/>
    <mergeCell ref="S93:T93"/>
    <mergeCell ref="Q94:R94"/>
    <mergeCell ref="S83:T83"/>
    <mergeCell ref="S84:T84"/>
    <mergeCell ref="Q83:R83"/>
    <mergeCell ref="Q84:R84"/>
    <mergeCell ref="A85:A90"/>
    <mergeCell ref="B85:F90"/>
    <mergeCell ref="G85:K90"/>
    <mergeCell ref="L85:M89"/>
    <mergeCell ref="N85:N90"/>
    <mergeCell ref="E25:R25"/>
    <mergeCell ref="F14:R14"/>
    <mergeCell ref="E22:G22"/>
    <mergeCell ref="H22:R22"/>
    <mergeCell ref="E23:R23"/>
    <mergeCell ref="E24:G24"/>
    <mergeCell ref="H24:R24"/>
    <mergeCell ref="A133:D133"/>
    <mergeCell ref="E133:R133"/>
    <mergeCell ref="A134:D134"/>
    <mergeCell ref="E134:R134"/>
    <mergeCell ref="A123:Z126"/>
    <mergeCell ref="G79:K84"/>
    <mergeCell ref="L79:M83"/>
    <mergeCell ref="N79:N84"/>
    <mergeCell ref="S85:T85"/>
    <mergeCell ref="S86:T86"/>
    <mergeCell ref="S87:T87"/>
    <mergeCell ref="S88:T88"/>
    <mergeCell ref="S89:T89"/>
    <mergeCell ref="Q89:R89"/>
    <mergeCell ref="Q90:R90"/>
    <mergeCell ref="Q80:R80"/>
    <mergeCell ref="Q81:R81"/>
    <mergeCell ref="Q82:R82"/>
    <mergeCell ref="A28:Z28"/>
    <mergeCell ref="A129:D130"/>
    <mergeCell ref="E129:E130"/>
    <mergeCell ref="A143:D143"/>
    <mergeCell ref="E143:R143"/>
    <mergeCell ref="A144:B145"/>
    <mergeCell ref="C144:D144"/>
    <mergeCell ref="E144:R144"/>
    <mergeCell ref="C145:D145"/>
    <mergeCell ref="E145:R145"/>
    <mergeCell ref="Q139:R139"/>
    <mergeCell ref="E140:R140"/>
    <mergeCell ref="E141:R141"/>
    <mergeCell ref="A142:D142"/>
    <mergeCell ref="E142:R142"/>
    <mergeCell ref="A139:D141"/>
    <mergeCell ref="E139:F139"/>
    <mergeCell ref="G139:H139"/>
    <mergeCell ref="I139:J139"/>
    <mergeCell ref="K139:N139"/>
    <mergeCell ref="O139:P139"/>
    <mergeCell ref="A149:A150"/>
    <mergeCell ref="B149:D150"/>
    <mergeCell ref="E149:J150"/>
    <mergeCell ref="K149:R150"/>
    <mergeCell ref="A153:A154"/>
    <mergeCell ref="B153:D154"/>
    <mergeCell ref="E153:J154"/>
    <mergeCell ref="K153:R154"/>
    <mergeCell ref="B155:D155"/>
    <mergeCell ref="E155:J155"/>
    <mergeCell ref="K155:R155"/>
    <mergeCell ref="B151:D151"/>
    <mergeCell ref="E151:J151"/>
    <mergeCell ref="K151:R151"/>
    <mergeCell ref="B152:D152"/>
    <mergeCell ref="E152:J152"/>
    <mergeCell ref="K152:R152"/>
    <mergeCell ref="B158:D158"/>
    <mergeCell ref="E158:J158"/>
    <mergeCell ref="K158:R158"/>
    <mergeCell ref="B159:D159"/>
    <mergeCell ref="E159:J159"/>
    <mergeCell ref="K159:R159"/>
    <mergeCell ref="B156:D156"/>
    <mergeCell ref="E156:J156"/>
    <mergeCell ref="K156:R156"/>
    <mergeCell ref="B157:D157"/>
    <mergeCell ref="E157:J157"/>
    <mergeCell ref="K157:R157"/>
    <mergeCell ref="B162:D162"/>
    <mergeCell ref="E162:J162"/>
    <mergeCell ref="K162:R162"/>
    <mergeCell ref="B163:D163"/>
    <mergeCell ref="E163:J163"/>
    <mergeCell ref="K163:R163"/>
    <mergeCell ref="B160:D160"/>
    <mergeCell ref="E160:J160"/>
    <mergeCell ref="K160:R160"/>
    <mergeCell ref="B161:D161"/>
    <mergeCell ref="E161:J161"/>
    <mergeCell ref="K161:R161"/>
    <mergeCell ref="B167:C167"/>
    <mergeCell ref="E167:R167"/>
    <mergeCell ref="A170:N170"/>
    <mergeCell ref="A171:K171"/>
    <mergeCell ref="L171:N171"/>
    <mergeCell ref="A172:K172"/>
    <mergeCell ref="L172:N172"/>
    <mergeCell ref="B164:D164"/>
    <mergeCell ref="E164:J164"/>
    <mergeCell ref="K164:R164"/>
    <mergeCell ref="A165:A166"/>
    <mergeCell ref="B165:D166"/>
    <mergeCell ref="E165:R166"/>
    <mergeCell ref="A176:E177"/>
    <mergeCell ref="A173:K173"/>
    <mergeCell ref="L173:N173"/>
    <mergeCell ref="A174:K174"/>
    <mergeCell ref="L174:N174"/>
    <mergeCell ref="A175:K175"/>
    <mergeCell ref="L175:N175"/>
    <mergeCell ref="A181:E181"/>
    <mergeCell ref="A182:E183"/>
    <mergeCell ref="A191:F192"/>
    <mergeCell ref="G191:I192"/>
    <mergeCell ref="J191:J192"/>
    <mergeCell ref="A193:F194"/>
    <mergeCell ref="G193:I194"/>
    <mergeCell ref="J193:J194"/>
    <mergeCell ref="K194:P195"/>
    <mergeCell ref="A195:F196"/>
    <mergeCell ref="G195:I196"/>
    <mergeCell ref="J195:J196"/>
    <mergeCell ref="A185:F186"/>
    <mergeCell ref="G185:I186"/>
    <mergeCell ref="J185:J186"/>
    <mergeCell ref="A187:F188"/>
    <mergeCell ref="G187:I188"/>
    <mergeCell ref="J187:J188"/>
    <mergeCell ref="A189:F190"/>
    <mergeCell ref="G189:I190"/>
    <mergeCell ref="J189:J190"/>
    <mergeCell ref="A197:F198"/>
    <mergeCell ref="G197:I198"/>
    <mergeCell ref="J197:J198"/>
    <mergeCell ref="A199:F200"/>
    <mergeCell ref="G199:I200"/>
    <mergeCell ref="J199:J200"/>
    <mergeCell ref="A201:F202"/>
    <mergeCell ref="G201:I202"/>
    <mergeCell ref="J201:J202"/>
    <mergeCell ref="A205:G206"/>
    <mergeCell ref="A207:D208"/>
    <mergeCell ref="A209:D210"/>
    <mergeCell ref="E209:S210"/>
    <mergeCell ref="A211:D212"/>
    <mergeCell ref="E211:S212"/>
    <mergeCell ref="A213:D214"/>
    <mergeCell ref="E213:S214"/>
    <mergeCell ref="A215:D216"/>
    <mergeCell ref="E215:S216"/>
    <mergeCell ref="T243:Z246"/>
    <mergeCell ref="B246:D248"/>
    <mergeCell ref="E246:S248"/>
    <mergeCell ref="A249:D251"/>
    <mergeCell ref="E249:S251"/>
    <mergeCell ref="B252:D254"/>
    <mergeCell ref="E252:S254"/>
    <mergeCell ref="A255:D257"/>
    <mergeCell ref="E255:K257"/>
    <mergeCell ref="L255:L257"/>
    <mergeCell ref="M255:S256"/>
    <mergeCell ref="A217:D218"/>
    <mergeCell ref="E217:S218"/>
    <mergeCell ref="A219:D220"/>
    <mergeCell ref="E219:S220"/>
    <mergeCell ref="A221:D222"/>
    <mergeCell ref="E221:S222"/>
    <mergeCell ref="A223:D224"/>
    <mergeCell ref="E223:S224"/>
    <mergeCell ref="A225:D226"/>
    <mergeCell ref="E225:S226"/>
    <mergeCell ref="A227:XFD227"/>
    <mergeCell ref="A228:S228"/>
    <mergeCell ref="A230:F231"/>
    <mergeCell ref="A232:D235"/>
    <mergeCell ref="E232:F232"/>
    <mergeCell ref="G232:M232"/>
    <mergeCell ref="N232:S233"/>
    <mergeCell ref="E233:F234"/>
    <mergeCell ref="G233:M234"/>
    <mergeCell ref="N234:S235"/>
    <mergeCell ref="E235:F235"/>
    <mergeCell ref="G235:M235"/>
    <mergeCell ref="A229:S229"/>
    <mergeCell ref="A236:D239"/>
    <mergeCell ref="E236:F237"/>
    <mergeCell ref="G236:S237"/>
    <mergeCell ref="E238:F239"/>
    <mergeCell ref="G238:M239"/>
    <mergeCell ref="N238:S239"/>
    <mergeCell ref="A241:G242"/>
    <mergeCell ref="A243:D245"/>
    <mergeCell ref="E243:S245"/>
    <mergeCell ref="A258:D259"/>
    <mergeCell ref="E258:K259"/>
    <mergeCell ref="L258:L259"/>
    <mergeCell ref="A260:D265"/>
    <mergeCell ref="E260:S261"/>
    <mergeCell ref="E262:S265"/>
    <mergeCell ref="A266:D271"/>
    <mergeCell ref="E266:S267"/>
    <mergeCell ref="E268:S271"/>
    <mergeCell ref="AA29:AC30"/>
    <mergeCell ref="AA31:AC36"/>
    <mergeCell ref="AA37:AC42"/>
    <mergeCell ref="AA43:AC48"/>
    <mergeCell ref="AA49:AC54"/>
    <mergeCell ref="AA55:AC60"/>
    <mergeCell ref="AA61:AC66"/>
    <mergeCell ref="AA67:AC72"/>
    <mergeCell ref="AA73:AC78"/>
    <mergeCell ref="AA79:AC84"/>
    <mergeCell ref="AA85:AC90"/>
    <mergeCell ref="AA91:AC96"/>
    <mergeCell ref="AA97:AC102"/>
    <mergeCell ref="AA103:AC108"/>
    <mergeCell ref="AA109:AC114"/>
    <mergeCell ref="AA115:AC120"/>
    <mergeCell ref="N121:AC122"/>
    <mergeCell ref="M183:Y193"/>
    <mergeCell ref="O136:P136"/>
    <mergeCell ref="Q136:R136"/>
    <mergeCell ref="E137:R137"/>
    <mergeCell ref="E138:R138"/>
    <mergeCell ref="S90:T90"/>
    <mergeCell ref="S79:T79"/>
    <mergeCell ref="S80:T80"/>
    <mergeCell ref="S81:T81"/>
    <mergeCell ref="S82:T82"/>
    <mergeCell ref="Q79:R79"/>
    <mergeCell ref="V97:Z102"/>
    <mergeCell ref="V103:Z108"/>
    <mergeCell ref="V109:Z114"/>
    <mergeCell ref="U153:U154"/>
    <mergeCell ref="S155:T155"/>
  </mergeCells>
  <phoneticPr fontId="16"/>
  <conditionalFormatting sqref="F130">
    <cfRule type="expression" dxfId="114" priority="17">
      <formula>"P73=""なし"""</formula>
    </cfRule>
  </conditionalFormatting>
  <conditionalFormatting sqref="G199:I202">
    <cfRule type="cellIs" dxfId="113" priority="1" operator="equal">
      <formula>"自動で入力されます"</formula>
    </cfRule>
  </conditionalFormatting>
  <conditionalFormatting sqref="H22:R22">
    <cfRule type="cellIs" dxfId="112" priority="15" operator="equal">
      <formula>"自動で入力されます"</formula>
    </cfRule>
  </conditionalFormatting>
  <conditionalFormatting sqref="H24:R24">
    <cfRule type="cellIs" dxfId="111" priority="14" operator="equal">
      <formula>"自動で入力されます"</formula>
    </cfRule>
  </conditionalFormatting>
  <conditionalFormatting sqref="N121">
    <cfRule type="cellIs" dxfId="110" priority="12" operator="equal">
      <formula>"「ロール対応表」シートと一致していないスキル項目があります"</formula>
    </cfRule>
  </conditionalFormatting>
  <conditionalFormatting sqref="N4:P4 C5">
    <cfRule type="cellIs" dxfId="109" priority="20" operator="equal">
      <formula>0</formula>
    </cfRule>
  </conditionalFormatting>
  <dataValidations xWindow="757" yWindow="670" count="20">
    <dataValidation allowBlank="1" showErrorMessage="1" prompt="受講前に経験しておくことが推奨される実務経験を記載。" sqref="E134:R134" xr:uid="{DAD43709-C2C4-43EC-8735-3F48D7468B1A}"/>
    <dataValidation type="list" allowBlank="1" showInputMessage="1" showErrorMessage="1" sqref="E18" xr:uid="{027E852C-EDF0-4C0A-8203-2CBC22AB8EBE}">
      <formula1>"○"</formula1>
    </dataValidation>
    <dataValidation type="list" allowBlank="1" showInputMessage="1" showErrorMessage="1" sqref="L175:N175" xr:uid="{043C5BAC-243F-41F0-9341-234C412E16F9}">
      <formula1>"該当する,該当しない"</formula1>
    </dataValidation>
    <dataValidation type="list" allowBlank="1" showInputMessage="1" showErrorMessage="1" sqref="Q136 Q139" xr:uid="{2A55AFE2-33A7-41FC-9F91-BCE46E1FF167}">
      <formula1>"認める,認めない,その他"</formula1>
    </dataValidation>
    <dataValidation type="list" allowBlank="1" showInputMessage="1" showErrorMessage="1" sqref="K136 K139" xr:uid="{E237BF3F-EE3F-429B-AEA4-F468AA72173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85DFC298-6017-4B17-9864-E230D5B744A2}">
      <formula1>"100％,90%以上,70%以上,66%(2/3)以上,60%以上,50%以上,50%未満でも可,その他"</formula1>
    </dataValidation>
    <dataValidation type="list" allowBlank="1" showInputMessage="1" showErrorMessage="1" sqref="AB6" xr:uid="{D10C17C6-AD81-44FA-A828-8FA234786D18}">
      <formula1>"通学,通信"</formula1>
    </dataValidation>
    <dataValidation type="list" allowBlank="1" showInputMessage="1" showErrorMessage="1" sqref="E144" xr:uid="{EC7B0805-EEF3-4169-AB95-5FCA5B8D03D8}">
      <formula1>"あり（必須）,あり（任意）,なし"</formula1>
    </dataValidation>
    <dataValidation type="list" allowBlank="1" showInputMessage="1" showErrorMessage="1" sqref="E129:E130 O31:P31 O37:P37 O43:P43 O49:P49 O55:P55 O61:P61 O67:P67 O73:P73 O79:P79 O85:P85 O91:P91 O97:P97 O103:P103 O109:P109 O115:P115" xr:uid="{4C822814-FC88-4418-AD47-32F344325956}">
      <formula1>"有,無"</formula1>
    </dataValidation>
    <dataValidation allowBlank="1" showInputMessage="1" showErrorMessage="1" prompt="身に付けられるスキルの具体的な内容を記載。" sqref="E20:R20" xr:uid="{559EC1CE-27AF-4170-B844-8700833D9E2A}"/>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1 B37 B43 B49 B55 B61 B67 B73 B79 B85 B91 B97 B103 B109 B115" xr:uid="{DCE86F85-8076-4511-BDC3-E34D96EAABA0}"/>
    <dataValidation allowBlank="1" showInputMessage="1" showErrorMessage="1" prompt="講義（演習）の内容と到達目標が分かるように具体的に記載。" sqref="G31 G37 G43 G49 G55 G61 G67 G73 G79 G85 G91 G97 G103 G109 G115" xr:uid="{7A7FE116-4FF4-4507-A94F-A5F8A60333E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5 N109 N97 N103 N91" xr:uid="{F0C71F5F-E4B1-44A2-9A40-597F3FDA79E7}">
      <formula1>"全部,一部,実施なし"</formula1>
    </dataValidation>
    <dataValidation type="list" allowBlank="1" showInputMessage="1" showErrorMessage="1" sqref="L171:L174" xr:uid="{FF4DAAFC-CEAB-40D3-A814-1B049A1427AA}">
      <formula1>"はい,いいえ"</formula1>
    </dataValidation>
    <dataValidation type="list" allowBlank="1" showInputMessage="1" showErrorMessage="1" sqref="E209:S210" xr:uid="{88A27A3D-4453-43A6-8C1A-83D8CDC38122}">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43:S245" xr:uid="{1669C8A8-01F4-43F3-9A12-AB3035E559FA}">
      <formula1>"講座実績の検証を行っている,検証を行っていない"</formula1>
    </dataValidation>
    <dataValidation type="list" allowBlank="1" showInputMessage="1" showErrorMessage="1" sqref="E249:S251" xr:uid="{216C159D-4F00-4C5D-B402-C9DBFF21D37A}">
      <formula1>"定期的に見直している,見直していない"</formula1>
    </dataValidation>
    <dataValidation type="list" allowBlank="1" showErrorMessage="1" sqref="N31:N90" xr:uid="{7AC0A3E0-4171-411D-AF26-6C13C5B45122}">
      <formula1>"全部,一部,実施なし"</formula1>
    </dataValidation>
    <dataValidation type="list" allowBlank="1" showInputMessage="1" showErrorMessage="1" sqref="U155:U164" xr:uid="{F0C89861-18FA-4456-A8AE-63ECC22A913E}">
      <formula1>"主担当講師,担当講師"</formula1>
    </dataValidation>
    <dataValidation type="list" allowBlank="1" showInputMessage="1" showErrorMessage="1" sqref="S151:T152 S155:T164" xr:uid="{F5080DC4-7BDF-4F2F-972A-EEE8E7AD11C9}">
      <formula1>"直接雇用（常勤）,直接雇用（非常勤）,委託・派遣等"</formula1>
    </dataValidation>
  </dataValidations>
  <printOptions horizontalCentered="1"/>
  <pageMargins left="0.7" right="0.7" top="0.75" bottom="0.75" header="0.3" footer="0.3"/>
  <pageSetup paperSize="9" scale="38" fitToHeight="0" orientation="portrait" cellComments="asDisplayed" r:id="rId1"/>
  <rowBreaks count="5" manualBreakCount="5">
    <brk id="6" max="28" man="1"/>
    <brk id="26" max="28" man="1"/>
    <brk id="127" max="28" man="1"/>
    <brk id="175" max="28" man="1"/>
    <brk id="289" max="25" man="1"/>
  </rowBreaks>
  <ignoredErrors>
    <ignoredError sqref="Q31:T120" unlockedFormula="1"/>
  </ignoredErrors>
  <drawing r:id="rId2"/>
  <extLst>
    <ext xmlns:x14="http://schemas.microsoft.com/office/spreadsheetml/2009/9/main" uri="{CCE6A557-97BC-4b89-ADB6-D9C93CAAB3DF}">
      <x14:dataValidations xmlns:xm="http://schemas.microsoft.com/office/excel/2006/main" xWindow="757" yWindow="670" count="3">
        <x14:dataValidation type="list" allowBlank="1" showInputMessage="1" showErrorMessage="1" errorTitle="選択可能なスキル項目" error="「ロール対応表」シートでの手順①で入力したスキル項目から選んでください。" xr:uid="{1CC62265-8194-48F1-8586-85D0DBCA9B47}">
          <x14:formula1>
            <xm:f>ロール対応表ｰ2001!$V$14:$V$56</xm:f>
          </x14:formula1>
          <xm:sqref>U31:U120</xm:sqref>
        </x14:dataValidation>
        <x14:dataValidation type="list" allowBlank="1" showInputMessage="1" showErrorMessage="1" xr:uid="{8A06ECF1-F911-4532-9807-CF3A49BE4E27}">
          <x14:formula1>
            <xm:f>ロール対応表ｰ2001!$D$58:$S$58</xm:f>
          </x14:formula1>
          <xm:sqref>F12:R12</xm:sqref>
        </x14:dataValidation>
        <x14:dataValidation type="list" allowBlank="1" showInputMessage="1" showErrorMessage="1" xr:uid="{0B338E01-413D-4726-A4B5-628A5917E747}">
          <x14:formula1>
            <xm:f>ロール対応表ｰ2001!$D$59:$S$59</xm:f>
          </x14:formula1>
          <xm:sqref>F14:R14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091E-8E08-4308-ACDE-6956300AFA18}">
  <sheetPr codeName="Sheet8">
    <pageSetUpPr fitToPage="1"/>
  </sheetPr>
  <dimension ref="A1:W62"/>
  <sheetViews>
    <sheetView showGridLines="0" view="pageBreakPreview" topLeftCell="A8" zoomScaleNormal="100" zoomScaleSheetLayoutView="100" workbookViewId="0">
      <selection activeCell="K151" sqref="K151:R15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5" hidden="1" customWidth="1"/>
    <col min="24" max="24" width="0" style="10" hidden="1" customWidth="1"/>
    <col min="25" max="25" width="9" style="10" bestFit="1" customWidth="1"/>
    <col min="26" max="16384" width="9" style="10"/>
  </cols>
  <sheetData>
    <row r="1" spans="1:22" ht="28.5">
      <c r="A1" s="591" t="s">
        <v>427</v>
      </c>
      <c r="B1" s="591"/>
      <c r="C1" s="591"/>
      <c r="D1" s="591"/>
      <c r="E1" s="591"/>
      <c r="F1" s="591"/>
      <c r="G1" s="591"/>
      <c r="H1" s="591"/>
      <c r="I1" s="591"/>
      <c r="J1" s="591"/>
      <c r="K1" s="591"/>
      <c r="L1" s="591"/>
      <c r="M1" s="591"/>
      <c r="N1" s="591"/>
      <c r="O1" s="591"/>
      <c r="P1" s="591"/>
      <c r="Q1" s="591"/>
      <c r="R1" s="591"/>
      <c r="S1" s="591"/>
    </row>
    <row r="2" spans="1:22" ht="12" customHeight="1">
      <c r="A2" s="9"/>
      <c r="B2" s="9"/>
      <c r="C2" s="9"/>
      <c r="D2" s="9"/>
      <c r="E2" s="9"/>
      <c r="F2" s="9"/>
      <c r="G2" s="9"/>
      <c r="H2" s="9"/>
      <c r="I2" s="9"/>
      <c r="J2" s="9"/>
      <c r="K2" s="9"/>
      <c r="L2" s="9"/>
      <c r="M2" s="9"/>
      <c r="N2" s="9"/>
      <c r="O2" s="9"/>
      <c r="P2" s="9"/>
      <c r="Q2" s="9"/>
      <c r="R2" s="9"/>
      <c r="S2" s="9"/>
    </row>
    <row r="3" spans="1:22" ht="19.5">
      <c r="A3" s="605" t="s">
        <v>428</v>
      </c>
      <c r="B3" s="605"/>
      <c r="C3" s="605"/>
      <c r="D3" s="605"/>
      <c r="E3" s="605"/>
      <c r="F3" s="605"/>
      <c r="G3" s="605"/>
      <c r="H3" s="605"/>
      <c r="I3" s="605"/>
      <c r="J3" s="605"/>
      <c r="K3" s="605"/>
      <c r="L3" s="605"/>
      <c r="M3" s="605"/>
      <c r="N3" s="605"/>
      <c r="O3" s="605"/>
      <c r="P3" s="605"/>
      <c r="Q3" s="605"/>
      <c r="R3" s="605"/>
      <c r="S3" s="605"/>
      <c r="T3" s="134"/>
    </row>
    <row r="4" spans="1:22" ht="41.25" customHeight="1">
      <c r="A4" s="603" t="s">
        <v>429</v>
      </c>
      <c r="B4" s="603"/>
      <c r="C4" s="603"/>
      <c r="D4" s="603"/>
      <c r="E4" s="603"/>
      <c r="F4" s="603"/>
      <c r="G4" s="603"/>
      <c r="H4" s="603"/>
      <c r="I4" s="603"/>
      <c r="J4" s="603"/>
      <c r="K4" s="603"/>
      <c r="L4" s="603"/>
      <c r="M4" s="603"/>
      <c r="N4" s="603"/>
      <c r="O4" s="603"/>
      <c r="P4" s="603"/>
      <c r="Q4" s="603"/>
      <c r="R4" s="603"/>
      <c r="S4" s="603"/>
    </row>
    <row r="5" spans="1:22" ht="18.75" customHeight="1">
      <c r="A5" s="604" t="s">
        <v>430</v>
      </c>
      <c r="B5" s="604"/>
      <c r="C5" s="604"/>
      <c r="D5" s="604"/>
      <c r="E5" s="604"/>
      <c r="F5" s="604"/>
      <c r="G5" s="604"/>
      <c r="H5" s="604"/>
      <c r="I5" s="604"/>
      <c r="J5" s="604"/>
      <c r="K5" s="604"/>
      <c r="L5" s="604"/>
      <c r="M5" s="604"/>
      <c r="N5" s="604"/>
      <c r="O5" s="604"/>
      <c r="P5" s="604"/>
      <c r="Q5" s="604"/>
      <c r="R5" s="604"/>
      <c r="S5" s="604"/>
    </row>
    <row r="6" spans="1:22" ht="40.5" customHeight="1">
      <c r="A6" s="602" t="s">
        <v>431</v>
      </c>
      <c r="B6" s="602"/>
      <c r="C6" s="602"/>
      <c r="D6" s="602"/>
      <c r="E6" s="602"/>
      <c r="F6" s="602"/>
      <c r="G6" s="602"/>
      <c r="H6" s="602"/>
      <c r="I6" s="602"/>
      <c r="J6" s="602"/>
      <c r="K6" s="602"/>
      <c r="L6" s="602"/>
      <c r="M6" s="602"/>
      <c r="N6" s="602"/>
      <c r="O6" s="602"/>
      <c r="P6" s="602"/>
      <c r="Q6" s="602"/>
      <c r="R6" s="602"/>
      <c r="S6" s="602"/>
    </row>
    <row r="7" spans="1:22" ht="65.25" customHeight="1">
      <c r="A7" s="602" t="s">
        <v>432</v>
      </c>
      <c r="B7" s="602"/>
      <c r="C7" s="602"/>
      <c r="D7" s="602"/>
      <c r="E7" s="602"/>
      <c r="F7" s="602"/>
      <c r="G7" s="602"/>
      <c r="H7" s="602"/>
      <c r="I7" s="602"/>
      <c r="J7" s="602"/>
      <c r="K7" s="602"/>
      <c r="L7" s="602"/>
      <c r="M7" s="602"/>
      <c r="N7" s="602"/>
      <c r="O7" s="602"/>
      <c r="P7" s="602"/>
      <c r="Q7" s="602"/>
      <c r="R7" s="602"/>
      <c r="S7" s="602"/>
    </row>
    <row r="8" spans="1:22" ht="17.25" customHeight="1">
      <c r="A8" s="606" t="s">
        <v>433</v>
      </c>
      <c r="B8" s="606"/>
      <c r="C8" s="606"/>
      <c r="D8" s="606"/>
      <c r="E8" s="606"/>
      <c r="F8" s="606"/>
      <c r="G8" s="606"/>
      <c r="H8" s="606"/>
      <c r="I8" s="606"/>
      <c r="J8" s="606"/>
      <c r="K8" s="606"/>
      <c r="L8" s="606"/>
      <c r="M8" s="606"/>
      <c r="N8" s="606"/>
      <c r="O8" s="606"/>
      <c r="P8" s="606"/>
      <c r="Q8" s="606"/>
      <c r="R8" s="606"/>
      <c r="S8" s="606"/>
    </row>
    <row r="9" spans="1:22" ht="27" customHeight="1">
      <c r="A9" s="602" t="s">
        <v>434</v>
      </c>
      <c r="B9" s="602"/>
      <c r="C9" s="602"/>
      <c r="D9" s="602"/>
      <c r="E9" s="602"/>
      <c r="F9" s="602"/>
      <c r="G9" s="602"/>
      <c r="H9" s="602"/>
      <c r="I9" s="602"/>
      <c r="J9" s="602"/>
      <c r="K9" s="602"/>
      <c r="L9" s="602"/>
      <c r="M9" s="602"/>
      <c r="N9" s="602"/>
      <c r="O9" s="602"/>
      <c r="P9" s="602"/>
      <c r="Q9" s="602"/>
      <c r="R9" s="602"/>
      <c r="S9" s="602"/>
    </row>
    <row r="10" spans="1:22" ht="18.600000000000001" customHeight="1" thickBot="1">
      <c r="A10" s="182" t="s">
        <v>435</v>
      </c>
    </row>
    <row r="11" spans="1:22" ht="19.5" customHeight="1" thickBot="1">
      <c r="A11" s="592" t="s">
        <v>436</v>
      </c>
      <c r="B11" s="593"/>
      <c r="C11" s="593"/>
      <c r="D11" s="594"/>
      <c r="E11" s="598" t="s">
        <v>437</v>
      </c>
      <c r="F11" s="599"/>
      <c r="G11" s="600"/>
      <c r="H11" s="598" t="s">
        <v>438</v>
      </c>
      <c r="I11" s="599"/>
      <c r="J11" s="600"/>
      <c r="K11" s="598" t="s">
        <v>439</v>
      </c>
      <c r="L11" s="599"/>
      <c r="M11" s="600"/>
      <c r="N11" s="598" t="s">
        <v>272</v>
      </c>
      <c r="O11" s="599"/>
      <c r="P11" s="599"/>
      <c r="Q11" s="600"/>
      <c r="R11" s="601" t="s">
        <v>273</v>
      </c>
      <c r="S11" s="600"/>
    </row>
    <row r="12" spans="1:22" ht="131.25" customHeight="1">
      <c r="A12" s="595"/>
      <c r="B12" s="596"/>
      <c r="C12" s="596"/>
      <c r="D12" s="597"/>
      <c r="E12" s="188" t="s">
        <v>440</v>
      </c>
      <c r="F12" s="189" t="s">
        <v>441</v>
      </c>
      <c r="G12" s="190" t="s">
        <v>442</v>
      </c>
      <c r="H12" s="188" t="s">
        <v>443</v>
      </c>
      <c r="I12" s="189" t="s">
        <v>444</v>
      </c>
      <c r="J12" s="190" t="s">
        <v>445</v>
      </c>
      <c r="K12" s="188" t="s">
        <v>446</v>
      </c>
      <c r="L12" s="189" t="s">
        <v>447</v>
      </c>
      <c r="M12" s="191" t="s">
        <v>448</v>
      </c>
      <c r="N12" s="188" t="s">
        <v>449</v>
      </c>
      <c r="O12" s="189" t="s">
        <v>450</v>
      </c>
      <c r="P12" s="189" t="s">
        <v>451</v>
      </c>
      <c r="Q12" s="190" t="s">
        <v>452</v>
      </c>
      <c r="R12" s="188" t="s">
        <v>453</v>
      </c>
      <c r="S12" s="190" t="s">
        <v>454</v>
      </c>
    </row>
    <row r="13" spans="1:22">
      <c r="A13" s="11" t="s">
        <v>29</v>
      </c>
      <c r="B13" s="12" t="s">
        <v>30</v>
      </c>
      <c r="C13" s="12" t="s">
        <v>28</v>
      </c>
      <c r="D13" s="13" t="s">
        <v>455</v>
      </c>
      <c r="E13" s="14" t="s">
        <v>456</v>
      </c>
      <c r="F13" s="14"/>
      <c r="G13" s="14"/>
      <c r="H13" s="14"/>
      <c r="I13" s="14"/>
      <c r="J13" s="14"/>
      <c r="K13" s="14"/>
      <c r="L13" s="14"/>
      <c r="M13" s="14"/>
      <c r="N13" s="14"/>
      <c r="O13" s="14"/>
      <c r="P13" s="14"/>
      <c r="Q13" s="14"/>
      <c r="R13" s="14"/>
      <c r="S13" s="15"/>
    </row>
    <row r="14" spans="1:22" ht="13.5" customHeight="1">
      <c r="A14" s="590" t="s">
        <v>60</v>
      </c>
      <c r="B14" s="587" t="s">
        <v>61</v>
      </c>
      <c r="C14" s="192" t="s">
        <v>59</v>
      </c>
      <c r="D14" s="132"/>
      <c r="E14" s="16" t="s">
        <v>457</v>
      </c>
      <c r="F14" s="16" t="s">
        <v>457</v>
      </c>
      <c r="G14" s="17" t="s">
        <v>458</v>
      </c>
      <c r="H14" s="17" t="s">
        <v>459</v>
      </c>
      <c r="I14" s="17" t="s">
        <v>458</v>
      </c>
      <c r="J14" s="17" t="s">
        <v>458</v>
      </c>
      <c r="K14" s="17" t="s">
        <v>459</v>
      </c>
      <c r="L14" s="17" t="s">
        <v>458</v>
      </c>
      <c r="M14" s="17" t="s">
        <v>458</v>
      </c>
      <c r="N14" s="17" t="s">
        <v>458</v>
      </c>
      <c r="O14" s="17" t="s">
        <v>458</v>
      </c>
      <c r="P14" s="17" t="s">
        <v>458</v>
      </c>
      <c r="Q14" s="17" t="s">
        <v>458</v>
      </c>
      <c r="R14" s="17" t="s">
        <v>459</v>
      </c>
      <c r="S14" s="18" t="s">
        <v>460</v>
      </c>
      <c r="T14" s="25" t="str">
        <f>IF(D14=U14,"",$D$61)</f>
        <v/>
      </c>
      <c r="U14" s="135" t="str">
        <f>IF(COUNTIF(個票ｰ2001!$U$31:$U$120,$C14),"○","")</f>
        <v/>
      </c>
      <c r="V14" s="135" t="str">
        <f>IF(D14="○",C14,"")</f>
        <v/>
      </c>
    </row>
    <row r="15" spans="1:22" ht="14.25">
      <c r="A15" s="590"/>
      <c r="B15" s="587"/>
      <c r="C15" s="193" t="s">
        <v>84</v>
      </c>
      <c r="D15" s="132"/>
      <c r="E15" s="16" t="s">
        <v>457</v>
      </c>
      <c r="F15" s="16" t="s">
        <v>457</v>
      </c>
      <c r="G15" s="17" t="s">
        <v>458</v>
      </c>
      <c r="H15" s="17" t="s">
        <v>459</v>
      </c>
      <c r="I15" s="17" t="s">
        <v>460</v>
      </c>
      <c r="J15" s="17" t="s">
        <v>458</v>
      </c>
      <c r="K15" s="17" t="s">
        <v>460</v>
      </c>
      <c r="L15" s="17" t="s">
        <v>460</v>
      </c>
      <c r="M15" s="17" t="s">
        <v>460</v>
      </c>
      <c r="N15" s="17" t="s">
        <v>459</v>
      </c>
      <c r="O15" s="17" t="s">
        <v>460</v>
      </c>
      <c r="P15" s="17" t="s">
        <v>460</v>
      </c>
      <c r="Q15" s="17" t="s">
        <v>460</v>
      </c>
      <c r="R15" s="17" t="s">
        <v>460</v>
      </c>
      <c r="S15" s="18" t="s">
        <v>460</v>
      </c>
      <c r="T15" s="25" t="str">
        <f t="shared" ref="T15:T56" si="0">IF(D15=U15,"",$D$61)</f>
        <v/>
      </c>
      <c r="U15" s="135" t="str">
        <f>IF(COUNTIF(個票ｰ2001!$U$31:$U$120,$C15),"○","")</f>
        <v/>
      </c>
      <c r="V15" s="135" t="str">
        <f t="shared" ref="V15:V56" si="1">IF(D15="○",C15,"")</f>
        <v/>
      </c>
    </row>
    <row r="16" spans="1:22" ht="14.25">
      <c r="A16" s="590"/>
      <c r="B16" s="587"/>
      <c r="C16" s="193" t="s">
        <v>97</v>
      </c>
      <c r="D16" s="132"/>
      <c r="E16" s="16" t="s">
        <v>457</v>
      </c>
      <c r="F16" s="16" t="s">
        <v>457</v>
      </c>
      <c r="G16" s="16" t="s">
        <v>457</v>
      </c>
      <c r="H16" s="17" t="s">
        <v>459</v>
      </c>
      <c r="I16" s="17" t="s">
        <v>458</v>
      </c>
      <c r="J16" s="17" t="s">
        <v>458</v>
      </c>
      <c r="K16" s="17" t="s">
        <v>460</v>
      </c>
      <c r="L16" s="17" t="s">
        <v>460</v>
      </c>
      <c r="M16" s="17" t="s">
        <v>460</v>
      </c>
      <c r="N16" s="17" t="s">
        <v>458</v>
      </c>
      <c r="O16" s="17" t="s">
        <v>458</v>
      </c>
      <c r="P16" s="17" t="s">
        <v>458</v>
      </c>
      <c r="Q16" s="17" t="s">
        <v>458</v>
      </c>
      <c r="R16" s="17" t="s">
        <v>459</v>
      </c>
      <c r="S16" s="18" t="s">
        <v>460</v>
      </c>
      <c r="T16" s="25" t="str">
        <f t="shared" si="0"/>
        <v/>
      </c>
      <c r="U16" s="135" t="str">
        <f>IF(COUNTIF(個票ｰ2001!$U$31:$U$120,$C16),"○","")</f>
        <v/>
      </c>
      <c r="V16" s="135" t="str">
        <f t="shared" si="1"/>
        <v/>
      </c>
    </row>
    <row r="17" spans="1:22" ht="14.25">
      <c r="A17" s="590"/>
      <c r="B17" s="587"/>
      <c r="C17" s="193" t="s">
        <v>107</v>
      </c>
      <c r="D17" s="132"/>
      <c r="E17" s="16" t="s">
        <v>457</v>
      </c>
      <c r="F17" s="16" t="s">
        <v>457</v>
      </c>
      <c r="G17" s="17" t="s">
        <v>460</v>
      </c>
      <c r="H17" s="17" t="s">
        <v>460</v>
      </c>
      <c r="I17" s="17" t="s">
        <v>458</v>
      </c>
      <c r="J17" s="17" t="s">
        <v>458</v>
      </c>
      <c r="K17" s="17" t="s">
        <v>460</v>
      </c>
      <c r="L17" s="17" t="s">
        <v>460</v>
      </c>
      <c r="M17" s="17" t="s">
        <v>459</v>
      </c>
      <c r="N17" s="17" t="s">
        <v>460</v>
      </c>
      <c r="O17" s="17" t="s">
        <v>460</v>
      </c>
      <c r="P17" s="17" t="s">
        <v>460</v>
      </c>
      <c r="Q17" s="17" t="s">
        <v>459</v>
      </c>
      <c r="R17" s="17" t="s">
        <v>460</v>
      </c>
      <c r="S17" s="18" t="s">
        <v>460</v>
      </c>
      <c r="T17" s="25" t="str">
        <f t="shared" si="0"/>
        <v/>
      </c>
      <c r="U17" s="135" t="str">
        <f>IF(COUNTIF(個票ｰ2001!$U$31:$U$120,$C17),"○","")</f>
        <v/>
      </c>
      <c r="V17" s="135" t="str">
        <f t="shared" si="1"/>
        <v/>
      </c>
    </row>
    <row r="18" spans="1:22" ht="14.25">
      <c r="A18" s="590"/>
      <c r="B18" s="587"/>
      <c r="C18" s="193" t="s">
        <v>461</v>
      </c>
      <c r="D18" s="132"/>
      <c r="E18" s="16" t="s">
        <v>457</v>
      </c>
      <c r="F18" s="16" t="s">
        <v>457</v>
      </c>
      <c r="G18" s="17" t="s">
        <v>460</v>
      </c>
      <c r="H18" s="17" t="s">
        <v>460</v>
      </c>
      <c r="I18" s="17" t="s">
        <v>458</v>
      </c>
      <c r="J18" s="17" t="s">
        <v>458</v>
      </c>
      <c r="K18" s="17" t="s">
        <v>460</v>
      </c>
      <c r="L18" s="17" t="s">
        <v>458</v>
      </c>
      <c r="M18" s="17" t="s">
        <v>459</v>
      </c>
      <c r="N18" s="17" t="s">
        <v>458</v>
      </c>
      <c r="O18" s="17" t="s">
        <v>460</v>
      </c>
      <c r="P18" s="17" t="s">
        <v>458</v>
      </c>
      <c r="Q18" s="17" t="s">
        <v>458</v>
      </c>
      <c r="R18" s="17" t="s">
        <v>460</v>
      </c>
      <c r="S18" s="18" t="s">
        <v>460</v>
      </c>
      <c r="T18" s="25" t="str">
        <f t="shared" si="0"/>
        <v/>
      </c>
      <c r="U18" s="135" t="str">
        <f>IF(COUNTIF(個票ｰ2001!$U$31:$U$120,$C18),"○","")</f>
        <v/>
      </c>
      <c r="V18" s="135" t="str">
        <f t="shared" si="1"/>
        <v/>
      </c>
    </row>
    <row r="19" spans="1:22" ht="14.25">
      <c r="A19" s="590"/>
      <c r="B19" s="587"/>
      <c r="C19" s="193" t="s">
        <v>124</v>
      </c>
      <c r="D19" s="132"/>
      <c r="E19" s="17" t="s">
        <v>459</v>
      </c>
      <c r="F19" s="17" t="s">
        <v>459</v>
      </c>
      <c r="G19" s="17" t="s">
        <v>459</v>
      </c>
      <c r="H19" s="17" t="s">
        <v>460</v>
      </c>
      <c r="I19" s="17" t="s">
        <v>460</v>
      </c>
      <c r="J19" s="17" t="s">
        <v>460</v>
      </c>
      <c r="K19" s="17" t="s">
        <v>459</v>
      </c>
      <c r="L19" s="17" t="s">
        <v>460</v>
      </c>
      <c r="M19" s="17" t="s">
        <v>460</v>
      </c>
      <c r="N19" s="17" t="s">
        <v>459</v>
      </c>
      <c r="O19" s="17" t="s">
        <v>459</v>
      </c>
      <c r="P19" s="17" t="s">
        <v>459</v>
      </c>
      <c r="Q19" s="17" t="s">
        <v>460</v>
      </c>
      <c r="R19" s="17" t="s">
        <v>459</v>
      </c>
      <c r="S19" s="18" t="s">
        <v>460</v>
      </c>
      <c r="T19" s="25" t="str">
        <f t="shared" si="0"/>
        <v/>
      </c>
      <c r="U19" s="135" t="str">
        <f>IF(COUNTIF(個票ｰ2001!$U$31:$U$120,$C19),"○","")</f>
        <v/>
      </c>
      <c r="V19" s="135" t="str">
        <f t="shared" si="1"/>
        <v/>
      </c>
    </row>
    <row r="20" spans="1:22" ht="14.25">
      <c r="A20" s="590"/>
      <c r="B20" s="587" t="s">
        <v>462</v>
      </c>
      <c r="C20" s="193" t="s">
        <v>130</v>
      </c>
      <c r="D20" s="132"/>
      <c r="E20" s="16" t="s">
        <v>457</v>
      </c>
      <c r="F20" s="16" t="s">
        <v>457</v>
      </c>
      <c r="G20" s="17" t="s">
        <v>460</v>
      </c>
      <c r="H20" s="17" t="s">
        <v>459</v>
      </c>
      <c r="I20" s="17" t="s">
        <v>458</v>
      </c>
      <c r="J20" s="17" t="s">
        <v>458</v>
      </c>
      <c r="K20" s="17" t="s">
        <v>459</v>
      </c>
      <c r="L20" s="17" t="s">
        <v>458</v>
      </c>
      <c r="M20" s="17" t="s">
        <v>458</v>
      </c>
      <c r="N20" s="17" t="s">
        <v>458</v>
      </c>
      <c r="O20" s="17" t="s">
        <v>458</v>
      </c>
      <c r="P20" s="17" t="s">
        <v>458</v>
      </c>
      <c r="Q20" s="17" t="s">
        <v>458</v>
      </c>
      <c r="R20" s="17" t="s">
        <v>460</v>
      </c>
      <c r="S20" s="18" t="s">
        <v>458</v>
      </c>
      <c r="T20" s="25" t="str">
        <f t="shared" si="0"/>
        <v/>
      </c>
      <c r="U20" s="135" t="str">
        <f>IF(COUNTIF(個票ｰ2001!$U$31:$U$120,$C20),"○","")</f>
        <v/>
      </c>
      <c r="V20" s="135" t="str">
        <f t="shared" si="1"/>
        <v/>
      </c>
    </row>
    <row r="21" spans="1:22" ht="14.25">
      <c r="A21" s="590"/>
      <c r="B21" s="587"/>
      <c r="C21" s="193" t="s">
        <v>137</v>
      </c>
      <c r="D21" s="132"/>
      <c r="E21" s="16" t="s">
        <v>457</v>
      </c>
      <c r="F21" s="16" t="s">
        <v>457</v>
      </c>
      <c r="G21" s="17" t="s">
        <v>458</v>
      </c>
      <c r="H21" s="17" t="s">
        <v>459</v>
      </c>
      <c r="I21" s="17" t="s">
        <v>458</v>
      </c>
      <c r="J21" s="17" t="s">
        <v>458</v>
      </c>
      <c r="K21" s="17" t="s">
        <v>459</v>
      </c>
      <c r="L21" s="17" t="s">
        <v>460</v>
      </c>
      <c r="M21" s="17" t="s">
        <v>458</v>
      </c>
      <c r="N21" s="17" t="s">
        <v>458</v>
      </c>
      <c r="O21" s="17" t="s">
        <v>458</v>
      </c>
      <c r="P21" s="17" t="s">
        <v>458</v>
      </c>
      <c r="Q21" s="17" t="s">
        <v>458</v>
      </c>
      <c r="R21" s="17" t="s">
        <v>460</v>
      </c>
      <c r="S21" s="18" t="s">
        <v>458</v>
      </c>
      <c r="T21" s="25" t="str">
        <f t="shared" si="0"/>
        <v/>
      </c>
      <c r="U21" s="135" t="str">
        <f>IF(COUNTIF(個票ｰ2001!$U$31:$U$120,$C21),"○","")</f>
        <v/>
      </c>
      <c r="V21" s="135" t="str">
        <f t="shared" si="1"/>
        <v/>
      </c>
    </row>
    <row r="22" spans="1:22" ht="14.25">
      <c r="A22" s="590"/>
      <c r="B22" s="587"/>
      <c r="C22" s="193" t="s">
        <v>143</v>
      </c>
      <c r="D22" s="132"/>
      <c r="E22" s="16" t="s">
        <v>457</v>
      </c>
      <c r="F22" s="16" t="s">
        <v>457</v>
      </c>
      <c r="G22" s="17" t="s">
        <v>460</v>
      </c>
      <c r="H22" s="17" t="s">
        <v>459</v>
      </c>
      <c r="I22" s="17" t="s">
        <v>458</v>
      </c>
      <c r="J22" s="17" t="s">
        <v>458</v>
      </c>
      <c r="K22" s="17" t="s">
        <v>459</v>
      </c>
      <c r="L22" s="17" t="s">
        <v>460</v>
      </c>
      <c r="M22" s="17" t="s">
        <v>460</v>
      </c>
      <c r="N22" s="17" t="s">
        <v>460</v>
      </c>
      <c r="O22" s="17" t="s">
        <v>460</v>
      </c>
      <c r="P22" s="17" t="s">
        <v>458</v>
      </c>
      <c r="Q22" s="17" t="s">
        <v>458</v>
      </c>
      <c r="R22" s="17" t="s">
        <v>460</v>
      </c>
      <c r="S22" s="18" t="s">
        <v>458</v>
      </c>
      <c r="T22" s="25" t="str">
        <f t="shared" si="0"/>
        <v/>
      </c>
      <c r="U22" s="135" t="str">
        <f>IF(COUNTIF(個票ｰ2001!$U$31:$U$120,$C22),"○","")</f>
        <v/>
      </c>
      <c r="V22" s="135" t="str">
        <f t="shared" si="1"/>
        <v/>
      </c>
    </row>
    <row r="23" spans="1:22" ht="14.25">
      <c r="A23" s="590"/>
      <c r="B23" s="587"/>
      <c r="C23" s="193" t="s">
        <v>463</v>
      </c>
      <c r="D23" s="132"/>
      <c r="E23" s="16" t="s">
        <v>457</v>
      </c>
      <c r="F23" s="16" t="s">
        <v>457</v>
      </c>
      <c r="G23" s="17" t="s">
        <v>460</v>
      </c>
      <c r="H23" s="17" t="s">
        <v>459</v>
      </c>
      <c r="I23" s="17" t="s">
        <v>458</v>
      </c>
      <c r="J23" s="17" t="s">
        <v>458</v>
      </c>
      <c r="K23" s="17" t="s">
        <v>459</v>
      </c>
      <c r="L23" s="17" t="s">
        <v>460</v>
      </c>
      <c r="M23" s="17" t="s">
        <v>458</v>
      </c>
      <c r="N23" s="17" t="s">
        <v>458</v>
      </c>
      <c r="O23" s="17" t="s">
        <v>458</v>
      </c>
      <c r="P23" s="17" t="s">
        <v>458</v>
      </c>
      <c r="Q23" s="17" t="s">
        <v>458</v>
      </c>
      <c r="R23" s="17" t="s">
        <v>460</v>
      </c>
      <c r="S23" s="18" t="s">
        <v>458</v>
      </c>
      <c r="T23" s="25" t="str">
        <f t="shared" si="0"/>
        <v/>
      </c>
      <c r="U23" s="135" t="str">
        <f>IF(COUNTIF(個票ｰ2001!$U$31:$U$120,$C23),"○","")</f>
        <v/>
      </c>
      <c r="V23" s="135" t="str">
        <f t="shared" si="1"/>
        <v/>
      </c>
    </row>
    <row r="24" spans="1:22" ht="14.25">
      <c r="A24" s="590"/>
      <c r="B24" s="587"/>
      <c r="C24" s="193" t="s">
        <v>153</v>
      </c>
      <c r="D24" s="132"/>
      <c r="E24" s="17" t="s">
        <v>459</v>
      </c>
      <c r="F24" s="17" t="s">
        <v>459</v>
      </c>
      <c r="G24" s="17" t="s">
        <v>458</v>
      </c>
      <c r="H24" s="17" t="s">
        <v>459</v>
      </c>
      <c r="I24" s="17" t="s">
        <v>459</v>
      </c>
      <c r="J24" s="17" t="s">
        <v>459</v>
      </c>
      <c r="K24" s="17" t="s">
        <v>460</v>
      </c>
      <c r="L24" s="17" t="s">
        <v>458</v>
      </c>
      <c r="M24" s="17" t="s">
        <v>458</v>
      </c>
      <c r="N24" s="17" t="s">
        <v>458</v>
      </c>
      <c r="O24" s="17" t="s">
        <v>458</v>
      </c>
      <c r="P24" s="17" t="s">
        <v>458</v>
      </c>
      <c r="Q24" s="17" t="s">
        <v>458</v>
      </c>
      <c r="R24" s="17" t="s">
        <v>460</v>
      </c>
      <c r="S24" s="18" t="s">
        <v>458</v>
      </c>
      <c r="T24" s="25" t="str">
        <f t="shared" si="0"/>
        <v/>
      </c>
      <c r="U24" s="135" t="str">
        <f>IF(COUNTIF(個票ｰ2001!$U$31:$U$120,$C24),"○","")</f>
        <v/>
      </c>
      <c r="V24" s="135" t="str">
        <f t="shared" si="1"/>
        <v/>
      </c>
    </row>
    <row r="25" spans="1:22" ht="14.25">
      <c r="A25" s="590"/>
      <c r="B25" s="587"/>
      <c r="C25" s="193" t="s">
        <v>156</v>
      </c>
      <c r="D25" s="132"/>
      <c r="E25" s="17" t="s">
        <v>459</v>
      </c>
      <c r="F25" s="17" t="s">
        <v>459</v>
      </c>
      <c r="G25" s="17" t="s">
        <v>458</v>
      </c>
      <c r="H25" s="17" t="s">
        <v>460</v>
      </c>
      <c r="I25" s="17" t="s">
        <v>460</v>
      </c>
      <c r="J25" s="17" t="s">
        <v>459</v>
      </c>
      <c r="K25" s="17" t="s">
        <v>460</v>
      </c>
      <c r="L25" s="17" t="s">
        <v>458</v>
      </c>
      <c r="M25" s="17" t="s">
        <v>458</v>
      </c>
      <c r="N25" s="17" t="s">
        <v>458</v>
      </c>
      <c r="O25" s="17" t="s">
        <v>458</v>
      </c>
      <c r="P25" s="17" t="s">
        <v>458</v>
      </c>
      <c r="Q25" s="17" t="s">
        <v>458</v>
      </c>
      <c r="R25" s="17" t="s">
        <v>460</v>
      </c>
      <c r="S25" s="18" t="s">
        <v>458</v>
      </c>
      <c r="T25" s="25" t="str">
        <f t="shared" si="0"/>
        <v/>
      </c>
      <c r="U25" s="135" t="str">
        <f>IF(COUNTIF(個票ｰ2001!$U$31:$U$120,$C25),"○","")</f>
        <v/>
      </c>
      <c r="V25" s="135" t="str">
        <f t="shared" si="1"/>
        <v/>
      </c>
    </row>
    <row r="26" spans="1:22" ht="14.25">
      <c r="A26" s="590"/>
      <c r="B26" s="587" t="s">
        <v>159</v>
      </c>
      <c r="C26" s="193" t="s">
        <v>158</v>
      </c>
      <c r="D26" s="132"/>
      <c r="E26" s="17" t="s">
        <v>459</v>
      </c>
      <c r="F26" s="17" t="s">
        <v>459</v>
      </c>
      <c r="G26" s="17" t="s">
        <v>460</v>
      </c>
      <c r="H26" s="16" t="s">
        <v>457</v>
      </c>
      <c r="I26" s="16" t="s">
        <v>457</v>
      </c>
      <c r="J26" s="17" t="s">
        <v>460</v>
      </c>
      <c r="K26" s="17" t="s">
        <v>459</v>
      </c>
      <c r="L26" s="17" t="s">
        <v>460</v>
      </c>
      <c r="M26" s="17" t="s">
        <v>460</v>
      </c>
      <c r="N26" s="17" t="s">
        <v>460</v>
      </c>
      <c r="O26" s="17" t="s">
        <v>460</v>
      </c>
      <c r="P26" s="17" t="s">
        <v>458</v>
      </c>
      <c r="Q26" s="17" t="s">
        <v>460</v>
      </c>
      <c r="R26" s="17" t="s">
        <v>460</v>
      </c>
      <c r="S26" s="18" t="s">
        <v>458</v>
      </c>
      <c r="T26" s="25" t="str">
        <f t="shared" si="0"/>
        <v/>
      </c>
      <c r="U26" s="135" t="str">
        <f>IF(COUNTIF(個票ｰ2001!$U$31:$U$120,$C26),"○","")</f>
        <v/>
      </c>
      <c r="V26" s="135" t="str">
        <f t="shared" si="1"/>
        <v/>
      </c>
    </row>
    <row r="27" spans="1:22" ht="14.25">
      <c r="A27" s="590"/>
      <c r="B27" s="587"/>
      <c r="C27" s="193" t="s">
        <v>161</v>
      </c>
      <c r="D27" s="132"/>
      <c r="E27" s="17" t="s">
        <v>459</v>
      </c>
      <c r="F27" s="17" t="s">
        <v>459</v>
      </c>
      <c r="G27" s="17" t="s">
        <v>460</v>
      </c>
      <c r="H27" s="16" t="s">
        <v>457</v>
      </c>
      <c r="I27" s="16" t="s">
        <v>457</v>
      </c>
      <c r="J27" s="17" t="s">
        <v>460</v>
      </c>
      <c r="K27" s="17" t="s">
        <v>459</v>
      </c>
      <c r="L27" s="17" t="s">
        <v>460</v>
      </c>
      <c r="M27" s="17" t="s">
        <v>460</v>
      </c>
      <c r="N27" s="17" t="s">
        <v>460</v>
      </c>
      <c r="O27" s="17" t="s">
        <v>460</v>
      </c>
      <c r="P27" s="17" t="s">
        <v>458</v>
      </c>
      <c r="Q27" s="17" t="s">
        <v>460</v>
      </c>
      <c r="R27" s="17" t="s">
        <v>460</v>
      </c>
      <c r="S27" s="18" t="s">
        <v>458</v>
      </c>
      <c r="T27" s="25" t="str">
        <f t="shared" si="0"/>
        <v/>
      </c>
      <c r="U27" s="135" t="str">
        <f>IF(COUNTIF(個票ｰ2001!$U$31:$U$120,$C27),"○","")</f>
        <v/>
      </c>
      <c r="V27" s="135" t="str">
        <f t="shared" si="1"/>
        <v/>
      </c>
    </row>
    <row r="28" spans="1:22" ht="14.25">
      <c r="A28" s="590"/>
      <c r="B28" s="587"/>
      <c r="C28" s="193" t="s">
        <v>163</v>
      </c>
      <c r="D28" s="132"/>
      <c r="E28" s="17" t="s">
        <v>458</v>
      </c>
      <c r="F28" s="17" t="s">
        <v>458</v>
      </c>
      <c r="G28" s="17" t="s">
        <v>458</v>
      </c>
      <c r="H28" s="17" t="s">
        <v>459</v>
      </c>
      <c r="I28" s="16" t="s">
        <v>457</v>
      </c>
      <c r="J28" s="17" t="s">
        <v>460</v>
      </c>
      <c r="K28" s="17" t="s">
        <v>460</v>
      </c>
      <c r="L28" s="17" t="s">
        <v>458</v>
      </c>
      <c r="M28" s="17" t="s">
        <v>460</v>
      </c>
      <c r="N28" s="17" t="s">
        <v>459</v>
      </c>
      <c r="O28" s="17" t="s">
        <v>458</v>
      </c>
      <c r="P28" s="17" t="s">
        <v>458</v>
      </c>
      <c r="Q28" s="17" t="s">
        <v>458</v>
      </c>
      <c r="R28" s="17" t="s">
        <v>460</v>
      </c>
      <c r="S28" s="18" t="s">
        <v>458</v>
      </c>
      <c r="T28" s="25" t="str">
        <f t="shared" si="0"/>
        <v/>
      </c>
      <c r="U28" s="135" t="str">
        <f>IF(COUNTIF(個票ｰ2001!$U$31:$U$120,$C28),"○","")</f>
        <v/>
      </c>
      <c r="V28" s="135" t="str">
        <f t="shared" si="1"/>
        <v/>
      </c>
    </row>
    <row r="29" spans="1:22" ht="14.25">
      <c r="A29" s="590"/>
      <c r="B29" s="587"/>
      <c r="C29" s="193" t="s">
        <v>165</v>
      </c>
      <c r="D29" s="132"/>
      <c r="E29" s="17" t="s">
        <v>460</v>
      </c>
      <c r="F29" s="17" t="s">
        <v>460</v>
      </c>
      <c r="G29" s="17" t="s">
        <v>460</v>
      </c>
      <c r="H29" s="16" t="s">
        <v>457</v>
      </c>
      <c r="I29" s="16" t="s">
        <v>457</v>
      </c>
      <c r="J29" s="17" t="s">
        <v>460</v>
      </c>
      <c r="K29" s="17" t="s">
        <v>459</v>
      </c>
      <c r="L29" s="17" t="s">
        <v>459</v>
      </c>
      <c r="M29" s="17" t="s">
        <v>460</v>
      </c>
      <c r="N29" s="17" t="s">
        <v>459</v>
      </c>
      <c r="O29" s="17" t="s">
        <v>458</v>
      </c>
      <c r="P29" s="17" t="s">
        <v>460</v>
      </c>
      <c r="Q29" s="17" t="s">
        <v>458</v>
      </c>
      <c r="R29" s="17" t="s">
        <v>460</v>
      </c>
      <c r="S29" s="18" t="s">
        <v>458</v>
      </c>
      <c r="T29" s="25" t="str">
        <f t="shared" si="0"/>
        <v/>
      </c>
      <c r="U29" s="135" t="str">
        <f>IF(COUNTIF(個票ｰ2001!$U$31:$U$120,$C29),"○","")</f>
        <v/>
      </c>
      <c r="V29" s="135" t="str">
        <f t="shared" si="1"/>
        <v/>
      </c>
    </row>
    <row r="30" spans="1:22" ht="14.25">
      <c r="A30" s="590"/>
      <c r="B30" s="587"/>
      <c r="C30" s="193" t="s">
        <v>167</v>
      </c>
      <c r="D30" s="132"/>
      <c r="E30" s="17" t="s">
        <v>458</v>
      </c>
      <c r="F30" s="17" t="s">
        <v>458</v>
      </c>
      <c r="G30" s="17" t="s">
        <v>458</v>
      </c>
      <c r="H30" s="17" t="s">
        <v>460</v>
      </c>
      <c r="I30" s="17" t="s">
        <v>460</v>
      </c>
      <c r="J30" s="16" t="s">
        <v>457</v>
      </c>
      <c r="K30" s="17" t="s">
        <v>458</v>
      </c>
      <c r="L30" s="17" t="s">
        <v>458</v>
      </c>
      <c r="M30" s="17" t="s">
        <v>458</v>
      </c>
      <c r="N30" s="17" t="s">
        <v>460</v>
      </c>
      <c r="O30" s="17" t="s">
        <v>458</v>
      </c>
      <c r="P30" s="17" t="s">
        <v>458</v>
      </c>
      <c r="Q30" s="17" t="s">
        <v>458</v>
      </c>
      <c r="R30" s="17" t="s">
        <v>460</v>
      </c>
      <c r="S30" s="18" t="s">
        <v>458</v>
      </c>
      <c r="T30" s="25" t="str">
        <f t="shared" si="0"/>
        <v/>
      </c>
      <c r="U30" s="135" t="str">
        <f>IF(COUNTIF(個票ｰ2001!$U$31:$U$120,$C30),"○","")</f>
        <v/>
      </c>
      <c r="V30" s="135" t="str">
        <f t="shared" si="1"/>
        <v/>
      </c>
    </row>
    <row r="31" spans="1:22" ht="13.5" customHeight="1">
      <c r="A31" s="586" t="s">
        <v>170</v>
      </c>
      <c r="B31" s="587" t="s">
        <v>464</v>
      </c>
      <c r="C31" s="193" t="s">
        <v>169</v>
      </c>
      <c r="D31" s="132"/>
      <c r="E31" s="17" t="s">
        <v>459</v>
      </c>
      <c r="F31" s="17" t="s">
        <v>459</v>
      </c>
      <c r="G31" s="17" t="s">
        <v>459</v>
      </c>
      <c r="H31" s="17" t="s">
        <v>460</v>
      </c>
      <c r="I31" s="17" t="s">
        <v>458</v>
      </c>
      <c r="J31" s="17" t="s">
        <v>458</v>
      </c>
      <c r="K31" s="16" t="s">
        <v>457</v>
      </c>
      <c r="L31" s="17" t="s">
        <v>459</v>
      </c>
      <c r="M31" s="17" t="s">
        <v>459</v>
      </c>
      <c r="N31" s="17" t="s">
        <v>459</v>
      </c>
      <c r="O31" s="17" t="s">
        <v>459</v>
      </c>
      <c r="P31" s="17" t="s">
        <v>459</v>
      </c>
      <c r="Q31" s="17" t="s">
        <v>459</v>
      </c>
      <c r="R31" s="17" t="s">
        <v>459</v>
      </c>
      <c r="S31" s="18" t="s">
        <v>460</v>
      </c>
      <c r="T31" s="25" t="str">
        <f t="shared" si="0"/>
        <v/>
      </c>
      <c r="U31" s="135" t="str">
        <f>IF(COUNTIF(個票ｰ2001!$U$31:$U$120,$C31),"○","")</f>
        <v/>
      </c>
      <c r="V31" s="135" t="str">
        <f t="shared" si="1"/>
        <v/>
      </c>
    </row>
    <row r="32" spans="1:22" ht="14.25">
      <c r="A32" s="586"/>
      <c r="B32" s="587"/>
      <c r="C32" s="193" t="s">
        <v>172</v>
      </c>
      <c r="D32" s="132"/>
      <c r="E32" s="17" t="s">
        <v>459</v>
      </c>
      <c r="F32" s="17" t="s">
        <v>459</v>
      </c>
      <c r="G32" s="17" t="s">
        <v>460</v>
      </c>
      <c r="H32" s="17" t="s">
        <v>460</v>
      </c>
      <c r="I32" s="17" t="s">
        <v>458</v>
      </c>
      <c r="J32" s="17" t="s">
        <v>458</v>
      </c>
      <c r="K32" s="16" t="s">
        <v>457</v>
      </c>
      <c r="L32" s="17" t="s">
        <v>460</v>
      </c>
      <c r="M32" s="17" t="s">
        <v>460</v>
      </c>
      <c r="N32" s="17" t="s">
        <v>460</v>
      </c>
      <c r="O32" s="17" t="s">
        <v>460</v>
      </c>
      <c r="P32" s="17" t="s">
        <v>460</v>
      </c>
      <c r="Q32" s="17" t="s">
        <v>460</v>
      </c>
      <c r="R32" s="17" t="s">
        <v>459</v>
      </c>
      <c r="S32" s="18" t="s">
        <v>460</v>
      </c>
      <c r="T32" s="25" t="str">
        <f t="shared" si="0"/>
        <v/>
      </c>
      <c r="U32" s="135" t="str">
        <f>IF(COUNTIF(個票ｰ2001!$U$31:$U$120,$C32),"○","")</f>
        <v/>
      </c>
      <c r="V32" s="135" t="str">
        <f t="shared" si="1"/>
        <v/>
      </c>
    </row>
    <row r="33" spans="1:22" ht="14.25">
      <c r="A33" s="586"/>
      <c r="B33" s="587"/>
      <c r="C33" s="193" t="s">
        <v>173</v>
      </c>
      <c r="D33" s="132"/>
      <c r="E33" s="17" t="s">
        <v>460</v>
      </c>
      <c r="F33" s="17" t="s">
        <v>460</v>
      </c>
      <c r="G33" s="17" t="s">
        <v>460</v>
      </c>
      <c r="H33" s="17" t="s">
        <v>460</v>
      </c>
      <c r="I33" s="17" t="s">
        <v>458</v>
      </c>
      <c r="J33" s="17" t="s">
        <v>458</v>
      </c>
      <c r="K33" s="16" t="s">
        <v>457</v>
      </c>
      <c r="L33" s="17" t="s">
        <v>459</v>
      </c>
      <c r="M33" s="17" t="s">
        <v>460</v>
      </c>
      <c r="N33" s="17" t="s">
        <v>460</v>
      </c>
      <c r="O33" s="17" t="s">
        <v>460</v>
      </c>
      <c r="P33" s="17" t="s">
        <v>460</v>
      </c>
      <c r="Q33" s="17" t="s">
        <v>460</v>
      </c>
      <c r="R33" s="17" t="s">
        <v>459</v>
      </c>
      <c r="S33" s="18" t="s">
        <v>460</v>
      </c>
      <c r="T33" s="25" t="str">
        <f t="shared" si="0"/>
        <v/>
      </c>
      <c r="U33" s="135" t="str">
        <f>IF(COUNTIF(個票ｰ2001!$U$31:$U$120,$C33),"○","")</f>
        <v/>
      </c>
      <c r="V33" s="135" t="str">
        <f t="shared" si="1"/>
        <v/>
      </c>
    </row>
    <row r="34" spans="1:22" ht="14.25">
      <c r="A34" s="586"/>
      <c r="B34" s="587" t="s">
        <v>465</v>
      </c>
      <c r="C34" s="193" t="s">
        <v>174</v>
      </c>
      <c r="D34" s="132"/>
      <c r="E34" s="17" t="s">
        <v>458</v>
      </c>
      <c r="F34" s="17" t="s">
        <v>458</v>
      </c>
      <c r="G34" s="17" t="s">
        <v>458</v>
      </c>
      <c r="H34" s="17" t="s">
        <v>458</v>
      </c>
      <c r="I34" s="17" t="s">
        <v>458</v>
      </c>
      <c r="J34" s="17" t="s">
        <v>458</v>
      </c>
      <c r="K34" s="17" t="s">
        <v>460</v>
      </c>
      <c r="L34" s="16" t="s">
        <v>457</v>
      </c>
      <c r="M34" s="17" t="s">
        <v>460</v>
      </c>
      <c r="N34" s="17" t="s">
        <v>460</v>
      </c>
      <c r="O34" s="17" t="s">
        <v>460</v>
      </c>
      <c r="P34" s="17" t="s">
        <v>460</v>
      </c>
      <c r="Q34" s="17" t="s">
        <v>460</v>
      </c>
      <c r="R34" s="17" t="s">
        <v>460</v>
      </c>
      <c r="S34" s="18" t="s">
        <v>460</v>
      </c>
      <c r="T34" s="25" t="str">
        <f t="shared" si="0"/>
        <v/>
      </c>
      <c r="U34" s="135" t="str">
        <f>IF(COUNTIF(個票ｰ2001!$U$31:$U$120,$C34),"○","")</f>
        <v/>
      </c>
      <c r="V34" s="135" t="str">
        <f t="shared" si="1"/>
        <v/>
      </c>
    </row>
    <row r="35" spans="1:22" ht="14.25">
      <c r="A35" s="586"/>
      <c r="B35" s="587"/>
      <c r="C35" s="193" t="s">
        <v>176</v>
      </c>
      <c r="D35" s="132"/>
      <c r="E35" s="17" t="s">
        <v>458</v>
      </c>
      <c r="F35" s="17" t="s">
        <v>458</v>
      </c>
      <c r="G35" s="17" t="s">
        <v>458</v>
      </c>
      <c r="H35" s="17" t="s">
        <v>458</v>
      </c>
      <c r="I35" s="17" t="s">
        <v>458</v>
      </c>
      <c r="J35" s="17" t="s">
        <v>458</v>
      </c>
      <c r="K35" s="17" t="s">
        <v>460</v>
      </c>
      <c r="L35" s="16" t="s">
        <v>457</v>
      </c>
      <c r="M35" s="17" t="s">
        <v>460</v>
      </c>
      <c r="N35" s="17" t="s">
        <v>460</v>
      </c>
      <c r="O35" s="17" t="s">
        <v>460</v>
      </c>
      <c r="P35" s="17" t="s">
        <v>460</v>
      </c>
      <c r="Q35" s="17" t="s">
        <v>460</v>
      </c>
      <c r="R35" s="17" t="s">
        <v>460</v>
      </c>
      <c r="S35" s="18" t="s">
        <v>460</v>
      </c>
      <c r="T35" s="25" t="str">
        <f t="shared" si="0"/>
        <v/>
      </c>
      <c r="U35" s="135" t="str">
        <f>IF(COUNTIF(個票ｰ2001!$U$31:$U$120,$C35),"○","")</f>
        <v/>
      </c>
      <c r="V35" s="135" t="str">
        <f t="shared" si="1"/>
        <v/>
      </c>
    </row>
    <row r="36" spans="1:22" ht="14.25">
      <c r="A36" s="586"/>
      <c r="B36" s="587" t="s">
        <v>466</v>
      </c>
      <c r="C36" s="193" t="s">
        <v>177</v>
      </c>
      <c r="D36" s="132"/>
      <c r="E36" s="17" t="s">
        <v>458</v>
      </c>
      <c r="F36" s="17" t="s">
        <v>458</v>
      </c>
      <c r="G36" s="17" t="s">
        <v>458</v>
      </c>
      <c r="H36" s="17" t="s">
        <v>458</v>
      </c>
      <c r="I36" s="17" t="s">
        <v>458</v>
      </c>
      <c r="J36" s="17" t="s">
        <v>458</v>
      </c>
      <c r="K36" s="17" t="s">
        <v>460</v>
      </c>
      <c r="L36" s="17" t="s">
        <v>460</v>
      </c>
      <c r="M36" s="16" t="s">
        <v>457</v>
      </c>
      <c r="N36" s="17" t="s">
        <v>460</v>
      </c>
      <c r="O36" s="17" t="s">
        <v>459</v>
      </c>
      <c r="P36" s="17" t="s">
        <v>459</v>
      </c>
      <c r="Q36" s="17" t="s">
        <v>460</v>
      </c>
      <c r="R36" s="17" t="s">
        <v>460</v>
      </c>
      <c r="S36" s="18" t="s">
        <v>460</v>
      </c>
      <c r="T36" s="25" t="str">
        <f t="shared" si="0"/>
        <v/>
      </c>
      <c r="U36" s="135" t="str">
        <f>IF(COUNTIF(個票ｰ2001!$U$31:$U$120,$C36),"○","")</f>
        <v/>
      </c>
      <c r="V36" s="135" t="str">
        <f t="shared" si="1"/>
        <v/>
      </c>
    </row>
    <row r="37" spans="1:22" ht="14.25">
      <c r="A37" s="586"/>
      <c r="B37" s="587"/>
      <c r="C37" s="193" t="s">
        <v>179</v>
      </c>
      <c r="D37" s="132"/>
      <c r="E37" s="17" t="s">
        <v>458</v>
      </c>
      <c r="F37" s="17" t="s">
        <v>458</v>
      </c>
      <c r="G37" s="17" t="s">
        <v>458</v>
      </c>
      <c r="H37" s="17" t="s">
        <v>458</v>
      </c>
      <c r="I37" s="17" t="s">
        <v>458</v>
      </c>
      <c r="J37" s="17" t="s">
        <v>458</v>
      </c>
      <c r="K37" s="17" t="s">
        <v>460</v>
      </c>
      <c r="L37" s="17" t="s">
        <v>460</v>
      </c>
      <c r="M37" s="16" t="s">
        <v>457</v>
      </c>
      <c r="N37" s="17" t="s">
        <v>460</v>
      </c>
      <c r="O37" s="17" t="s">
        <v>459</v>
      </c>
      <c r="P37" s="17" t="s">
        <v>459</v>
      </c>
      <c r="Q37" s="17" t="s">
        <v>460</v>
      </c>
      <c r="R37" s="17" t="s">
        <v>460</v>
      </c>
      <c r="S37" s="18" t="s">
        <v>460</v>
      </c>
      <c r="T37" s="25" t="str">
        <f t="shared" si="0"/>
        <v/>
      </c>
      <c r="U37" s="135" t="str">
        <f>IF(COUNTIF(個票ｰ2001!$U$31:$U$120,$C37),"○","")</f>
        <v/>
      </c>
      <c r="V37" s="135" t="str">
        <f t="shared" si="1"/>
        <v/>
      </c>
    </row>
    <row r="38" spans="1:22" ht="13.5" customHeight="1">
      <c r="A38" s="586" t="s">
        <v>181</v>
      </c>
      <c r="B38" s="587" t="s">
        <v>182</v>
      </c>
      <c r="C38" s="193" t="s">
        <v>180</v>
      </c>
      <c r="D38" s="132"/>
      <c r="E38" s="17" t="s">
        <v>458</v>
      </c>
      <c r="F38" s="17" t="s">
        <v>458</v>
      </c>
      <c r="G38" s="17" t="s">
        <v>458</v>
      </c>
      <c r="H38" s="17" t="s">
        <v>458</v>
      </c>
      <c r="I38" s="17" t="s">
        <v>460</v>
      </c>
      <c r="J38" s="17" t="s">
        <v>458</v>
      </c>
      <c r="K38" s="17" t="s">
        <v>458</v>
      </c>
      <c r="L38" s="17" t="s">
        <v>459</v>
      </c>
      <c r="M38" s="17" t="s">
        <v>459</v>
      </c>
      <c r="N38" s="16" t="s">
        <v>457</v>
      </c>
      <c r="O38" s="16" t="s">
        <v>457</v>
      </c>
      <c r="P38" s="16" t="s">
        <v>457</v>
      </c>
      <c r="Q38" s="17" t="s">
        <v>459</v>
      </c>
      <c r="R38" s="17" t="s">
        <v>460</v>
      </c>
      <c r="S38" s="18" t="s">
        <v>459</v>
      </c>
      <c r="T38" s="25" t="str">
        <f t="shared" si="0"/>
        <v/>
      </c>
      <c r="U38" s="135" t="str">
        <f>IF(COUNTIF(個票ｰ2001!$U$31:$U$120,$C38),"○","")</f>
        <v/>
      </c>
      <c r="V38" s="135" t="str">
        <f t="shared" si="1"/>
        <v/>
      </c>
    </row>
    <row r="39" spans="1:22" ht="14.25">
      <c r="A39" s="586"/>
      <c r="B39" s="587"/>
      <c r="C39" s="193" t="s">
        <v>183</v>
      </c>
      <c r="D39" s="132"/>
      <c r="E39" s="17" t="s">
        <v>458</v>
      </c>
      <c r="F39" s="17" t="s">
        <v>458</v>
      </c>
      <c r="G39" s="17" t="s">
        <v>458</v>
      </c>
      <c r="H39" s="17" t="s">
        <v>458</v>
      </c>
      <c r="I39" s="17" t="s">
        <v>459</v>
      </c>
      <c r="J39" s="17" t="s">
        <v>458</v>
      </c>
      <c r="K39" s="17" t="s">
        <v>459</v>
      </c>
      <c r="L39" s="17" t="s">
        <v>459</v>
      </c>
      <c r="M39" s="17" t="s">
        <v>459</v>
      </c>
      <c r="N39" s="16" t="s">
        <v>457</v>
      </c>
      <c r="O39" s="16" t="s">
        <v>457</v>
      </c>
      <c r="P39" s="17" t="s">
        <v>459</v>
      </c>
      <c r="Q39" s="17" t="s">
        <v>459</v>
      </c>
      <c r="R39" s="17" t="s">
        <v>458</v>
      </c>
      <c r="S39" s="18" t="s">
        <v>459</v>
      </c>
      <c r="T39" s="25" t="str">
        <f t="shared" si="0"/>
        <v/>
      </c>
      <c r="U39" s="135" t="str">
        <f>IF(COUNTIF(個票ｰ2001!$U$31:$U$120,$C39),"○","")</f>
        <v/>
      </c>
      <c r="V39" s="135" t="str">
        <f t="shared" si="1"/>
        <v/>
      </c>
    </row>
    <row r="40" spans="1:22" ht="14.25">
      <c r="A40" s="586"/>
      <c r="B40" s="587"/>
      <c r="C40" s="193" t="s">
        <v>184</v>
      </c>
      <c r="D40" s="132"/>
      <c r="E40" s="17" t="s">
        <v>458</v>
      </c>
      <c r="F40" s="17" t="s">
        <v>458</v>
      </c>
      <c r="G40" s="17" t="s">
        <v>458</v>
      </c>
      <c r="H40" s="17" t="s">
        <v>458</v>
      </c>
      <c r="I40" s="17" t="s">
        <v>460</v>
      </c>
      <c r="J40" s="17" t="s">
        <v>458</v>
      </c>
      <c r="K40" s="17" t="s">
        <v>460</v>
      </c>
      <c r="L40" s="17" t="s">
        <v>460</v>
      </c>
      <c r="M40" s="17" t="s">
        <v>459</v>
      </c>
      <c r="N40" s="16" t="s">
        <v>457</v>
      </c>
      <c r="O40" s="16" t="s">
        <v>457</v>
      </c>
      <c r="P40" s="17" t="s">
        <v>459</v>
      </c>
      <c r="Q40" s="17" t="s">
        <v>459</v>
      </c>
      <c r="R40" s="17" t="s">
        <v>460</v>
      </c>
      <c r="S40" s="18" t="s">
        <v>459</v>
      </c>
      <c r="T40" s="25" t="str">
        <f t="shared" si="0"/>
        <v/>
      </c>
      <c r="U40" s="135" t="str">
        <f>IF(COUNTIF(個票ｰ2001!$U$31:$U$120,$C40),"○","")</f>
        <v/>
      </c>
      <c r="V40" s="135" t="str">
        <f t="shared" si="1"/>
        <v/>
      </c>
    </row>
    <row r="41" spans="1:22" ht="14.25">
      <c r="A41" s="586"/>
      <c r="B41" s="587"/>
      <c r="C41" s="193" t="s">
        <v>185</v>
      </c>
      <c r="D41" s="132"/>
      <c r="E41" s="17" t="s">
        <v>460</v>
      </c>
      <c r="F41" s="17" t="s">
        <v>460</v>
      </c>
      <c r="G41" s="17" t="s">
        <v>460</v>
      </c>
      <c r="H41" s="17" t="s">
        <v>458</v>
      </c>
      <c r="I41" s="17" t="s">
        <v>460</v>
      </c>
      <c r="J41" s="17" t="s">
        <v>458</v>
      </c>
      <c r="K41" s="17" t="s">
        <v>460</v>
      </c>
      <c r="L41" s="17" t="s">
        <v>460</v>
      </c>
      <c r="M41" s="17" t="s">
        <v>459</v>
      </c>
      <c r="N41" s="16" t="s">
        <v>457</v>
      </c>
      <c r="O41" s="16" t="s">
        <v>457</v>
      </c>
      <c r="P41" s="17" t="s">
        <v>459</v>
      </c>
      <c r="Q41" s="17" t="s">
        <v>459</v>
      </c>
      <c r="R41" s="17" t="s">
        <v>458</v>
      </c>
      <c r="S41" s="18" t="s">
        <v>459</v>
      </c>
      <c r="T41" s="25" t="str">
        <f t="shared" si="0"/>
        <v/>
      </c>
      <c r="U41" s="135" t="str">
        <f>IF(COUNTIF(個票ｰ2001!$U$31:$U$120,$C41),"○","")</f>
        <v/>
      </c>
      <c r="V41" s="135" t="str">
        <f t="shared" si="1"/>
        <v/>
      </c>
    </row>
    <row r="42" spans="1:22" ht="14.25">
      <c r="A42" s="586"/>
      <c r="B42" s="587"/>
      <c r="C42" s="193" t="s">
        <v>186</v>
      </c>
      <c r="D42" s="132"/>
      <c r="E42" s="17" t="s">
        <v>458</v>
      </c>
      <c r="F42" s="17" t="s">
        <v>458</v>
      </c>
      <c r="G42" s="17" t="s">
        <v>458</v>
      </c>
      <c r="H42" s="17" t="s">
        <v>458</v>
      </c>
      <c r="I42" s="17" t="s">
        <v>460</v>
      </c>
      <c r="J42" s="17" t="s">
        <v>458</v>
      </c>
      <c r="K42" s="17" t="s">
        <v>458</v>
      </c>
      <c r="L42" s="17" t="s">
        <v>458</v>
      </c>
      <c r="M42" s="17" t="s">
        <v>460</v>
      </c>
      <c r="N42" s="16" t="s">
        <v>457</v>
      </c>
      <c r="O42" s="16" t="s">
        <v>457</v>
      </c>
      <c r="P42" s="17" t="s">
        <v>459</v>
      </c>
      <c r="Q42" s="17" t="s">
        <v>459</v>
      </c>
      <c r="R42" s="17" t="s">
        <v>458</v>
      </c>
      <c r="S42" s="18" t="s">
        <v>459</v>
      </c>
      <c r="T42" s="25" t="str">
        <f t="shared" si="0"/>
        <v/>
      </c>
      <c r="U42" s="135" t="str">
        <f>IF(COUNTIF(個票ｰ2001!$U$31:$U$120,$C42),"○","")</f>
        <v/>
      </c>
      <c r="V42" s="135" t="str">
        <f t="shared" si="1"/>
        <v/>
      </c>
    </row>
    <row r="43" spans="1:22" ht="14.25">
      <c r="A43" s="586"/>
      <c r="B43" s="587"/>
      <c r="C43" s="193" t="s">
        <v>187</v>
      </c>
      <c r="D43" s="132"/>
      <c r="E43" s="17" t="s">
        <v>458</v>
      </c>
      <c r="F43" s="17" t="s">
        <v>458</v>
      </c>
      <c r="G43" s="17" t="s">
        <v>458</v>
      </c>
      <c r="H43" s="17" t="s">
        <v>458</v>
      </c>
      <c r="I43" s="17" t="s">
        <v>460</v>
      </c>
      <c r="J43" s="17" t="s">
        <v>458</v>
      </c>
      <c r="K43" s="17" t="s">
        <v>458</v>
      </c>
      <c r="L43" s="17" t="s">
        <v>458</v>
      </c>
      <c r="M43" s="17" t="s">
        <v>460</v>
      </c>
      <c r="N43" s="16" t="s">
        <v>457</v>
      </c>
      <c r="O43" s="17" t="s">
        <v>459</v>
      </c>
      <c r="P43" s="17" t="s">
        <v>459</v>
      </c>
      <c r="Q43" s="17" t="s">
        <v>459</v>
      </c>
      <c r="R43" s="17" t="s">
        <v>458</v>
      </c>
      <c r="S43" s="18" t="s">
        <v>459</v>
      </c>
      <c r="T43" s="25" t="str">
        <f t="shared" si="0"/>
        <v/>
      </c>
      <c r="U43" s="135" t="str">
        <f>IF(COUNTIF(個票ｰ2001!$U$31:$U$120,$C43),"○","")</f>
        <v/>
      </c>
      <c r="V43" s="135" t="str">
        <f t="shared" si="1"/>
        <v/>
      </c>
    </row>
    <row r="44" spans="1:22" ht="14.25">
      <c r="A44" s="586"/>
      <c r="B44" s="587"/>
      <c r="C44" s="193" t="s">
        <v>188</v>
      </c>
      <c r="D44" s="132"/>
      <c r="E44" s="17" t="s">
        <v>458</v>
      </c>
      <c r="F44" s="17" t="s">
        <v>458</v>
      </c>
      <c r="G44" s="17" t="s">
        <v>458</v>
      </c>
      <c r="H44" s="17" t="s">
        <v>458</v>
      </c>
      <c r="I44" s="17" t="s">
        <v>460</v>
      </c>
      <c r="J44" s="17" t="s">
        <v>458</v>
      </c>
      <c r="K44" s="17" t="s">
        <v>458</v>
      </c>
      <c r="L44" s="17" t="s">
        <v>458</v>
      </c>
      <c r="M44" s="17" t="s">
        <v>459</v>
      </c>
      <c r="N44" s="17" t="s">
        <v>459</v>
      </c>
      <c r="O44" s="16" t="s">
        <v>457</v>
      </c>
      <c r="P44" s="17" t="s">
        <v>459</v>
      </c>
      <c r="Q44" s="17" t="s">
        <v>459</v>
      </c>
      <c r="R44" s="17" t="s">
        <v>458</v>
      </c>
      <c r="S44" s="18" t="s">
        <v>459</v>
      </c>
      <c r="T44" s="25" t="str">
        <f t="shared" si="0"/>
        <v/>
      </c>
      <c r="U44" s="135" t="str">
        <f>IF(COUNTIF(個票ｰ2001!$U$31:$U$120,$C44),"○","")</f>
        <v/>
      </c>
      <c r="V44" s="135" t="str">
        <f t="shared" si="1"/>
        <v/>
      </c>
    </row>
    <row r="45" spans="1:22" ht="14.25">
      <c r="A45" s="586"/>
      <c r="B45" s="587"/>
      <c r="C45" s="193" t="s">
        <v>189</v>
      </c>
      <c r="D45" s="132"/>
      <c r="E45" s="17" t="s">
        <v>458</v>
      </c>
      <c r="F45" s="17" t="s">
        <v>458</v>
      </c>
      <c r="G45" s="17" t="s">
        <v>458</v>
      </c>
      <c r="H45" s="17" t="s">
        <v>458</v>
      </c>
      <c r="I45" s="17" t="s">
        <v>460</v>
      </c>
      <c r="J45" s="17" t="s">
        <v>458</v>
      </c>
      <c r="K45" s="17" t="s">
        <v>458</v>
      </c>
      <c r="L45" s="17" t="s">
        <v>458</v>
      </c>
      <c r="M45" s="17" t="s">
        <v>459</v>
      </c>
      <c r="N45" s="17" t="s">
        <v>459</v>
      </c>
      <c r="O45" s="16" t="s">
        <v>457</v>
      </c>
      <c r="P45" s="16" t="s">
        <v>457</v>
      </c>
      <c r="Q45" s="17" t="s">
        <v>459</v>
      </c>
      <c r="R45" s="17" t="s">
        <v>459</v>
      </c>
      <c r="S45" s="20" t="s">
        <v>457</v>
      </c>
      <c r="T45" s="25" t="str">
        <f t="shared" si="0"/>
        <v/>
      </c>
      <c r="U45" s="135" t="str">
        <f>IF(COUNTIF(個票ｰ2001!$U$31:$U$120,$C45),"○","")</f>
        <v/>
      </c>
      <c r="V45" s="135" t="str">
        <f t="shared" si="1"/>
        <v/>
      </c>
    </row>
    <row r="46" spans="1:22" ht="14.25">
      <c r="A46" s="586"/>
      <c r="B46" s="587"/>
      <c r="C46" s="193" t="s">
        <v>190</v>
      </c>
      <c r="D46" s="132"/>
      <c r="E46" s="17" t="s">
        <v>458</v>
      </c>
      <c r="F46" s="17" t="s">
        <v>458</v>
      </c>
      <c r="G46" s="17" t="s">
        <v>458</v>
      </c>
      <c r="H46" s="17" t="s">
        <v>458</v>
      </c>
      <c r="I46" s="17" t="s">
        <v>460</v>
      </c>
      <c r="J46" s="17" t="s">
        <v>458</v>
      </c>
      <c r="K46" s="17" t="s">
        <v>460</v>
      </c>
      <c r="L46" s="17" t="s">
        <v>460</v>
      </c>
      <c r="M46" s="17" t="s">
        <v>460</v>
      </c>
      <c r="N46" s="17" t="s">
        <v>459</v>
      </c>
      <c r="O46" s="17" t="s">
        <v>459</v>
      </c>
      <c r="P46" s="16" t="s">
        <v>457</v>
      </c>
      <c r="Q46" s="17" t="s">
        <v>459</v>
      </c>
      <c r="R46" s="17" t="s">
        <v>460</v>
      </c>
      <c r="S46" s="20" t="s">
        <v>457</v>
      </c>
      <c r="T46" s="25" t="str">
        <f t="shared" si="0"/>
        <v/>
      </c>
      <c r="U46" s="135" t="str">
        <f>IF(COUNTIF(個票ｰ2001!$U$31:$U$120,$C46),"○","")</f>
        <v/>
      </c>
      <c r="V46" s="135" t="str">
        <f t="shared" si="1"/>
        <v/>
      </c>
    </row>
    <row r="47" spans="1:22" ht="14.25">
      <c r="A47" s="586"/>
      <c r="B47" s="587"/>
      <c r="C47" s="193" t="s">
        <v>191</v>
      </c>
      <c r="D47" s="132"/>
      <c r="E47" s="17" t="s">
        <v>458</v>
      </c>
      <c r="F47" s="17" t="s">
        <v>458</v>
      </c>
      <c r="G47" s="17" t="s">
        <v>460</v>
      </c>
      <c r="H47" s="17" t="s">
        <v>458</v>
      </c>
      <c r="I47" s="17" t="s">
        <v>460</v>
      </c>
      <c r="J47" s="17" t="s">
        <v>458</v>
      </c>
      <c r="K47" s="17" t="s">
        <v>460</v>
      </c>
      <c r="L47" s="17" t="s">
        <v>460</v>
      </c>
      <c r="M47" s="17" t="s">
        <v>459</v>
      </c>
      <c r="N47" s="17" t="s">
        <v>460</v>
      </c>
      <c r="O47" s="17" t="s">
        <v>459</v>
      </c>
      <c r="P47" s="17" t="s">
        <v>460</v>
      </c>
      <c r="Q47" s="17" t="s">
        <v>460</v>
      </c>
      <c r="R47" s="17" t="s">
        <v>460</v>
      </c>
      <c r="S47" s="18" t="s">
        <v>459</v>
      </c>
      <c r="T47" s="25" t="str">
        <f t="shared" si="0"/>
        <v/>
      </c>
      <c r="U47" s="135" t="str">
        <f>IF(COUNTIF(個票ｰ2001!$U$31:$U$120,$C47),"○","")</f>
        <v/>
      </c>
      <c r="V47" s="135" t="str">
        <f t="shared" si="1"/>
        <v/>
      </c>
    </row>
    <row r="48" spans="1:22" ht="14.25">
      <c r="A48" s="586"/>
      <c r="B48" s="587" t="s">
        <v>467</v>
      </c>
      <c r="C48" s="193" t="s">
        <v>192</v>
      </c>
      <c r="D48" s="132"/>
      <c r="E48" s="17" t="s">
        <v>460</v>
      </c>
      <c r="F48" s="17" t="s">
        <v>460</v>
      </c>
      <c r="G48" s="17" t="s">
        <v>460</v>
      </c>
      <c r="H48" s="17" t="s">
        <v>460</v>
      </c>
      <c r="I48" s="17" t="s">
        <v>460</v>
      </c>
      <c r="J48" s="17" t="s">
        <v>458</v>
      </c>
      <c r="K48" s="17" t="s">
        <v>460</v>
      </c>
      <c r="L48" s="17" t="s">
        <v>460</v>
      </c>
      <c r="M48" s="17" t="s">
        <v>460</v>
      </c>
      <c r="N48" s="17" t="s">
        <v>460</v>
      </c>
      <c r="O48" s="17" t="s">
        <v>460</v>
      </c>
      <c r="P48" s="17" t="s">
        <v>460</v>
      </c>
      <c r="Q48" s="16" t="s">
        <v>457</v>
      </c>
      <c r="R48" s="17" t="s">
        <v>460</v>
      </c>
      <c r="S48" s="18" t="s">
        <v>459</v>
      </c>
      <c r="T48" s="25" t="str">
        <f t="shared" si="0"/>
        <v/>
      </c>
      <c r="U48" s="135" t="str">
        <f>IF(COUNTIF(個票ｰ2001!$U$31:$U$120,$C48),"○","")</f>
        <v/>
      </c>
      <c r="V48" s="135" t="str">
        <f t="shared" si="1"/>
        <v/>
      </c>
    </row>
    <row r="49" spans="1:23" ht="14.25">
      <c r="A49" s="586"/>
      <c r="B49" s="587"/>
      <c r="C49" s="193" t="s">
        <v>194</v>
      </c>
      <c r="D49" s="132"/>
      <c r="E49" s="17" t="s">
        <v>458</v>
      </c>
      <c r="F49" s="17" t="s">
        <v>458</v>
      </c>
      <c r="G49" s="17" t="s">
        <v>458</v>
      </c>
      <c r="H49" s="17" t="s">
        <v>458</v>
      </c>
      <c r="I49" s="17" t="s">
        <v>458</v>
      </c>
      <c r="J49" s="17" t="s">
        <v>458</v>
      </c>
      <c r="K49" s="17" t="s">
        <v>460</v>
      </c>
      <c r="L49" s="17" t="s">
        <v>460</v>
      </c>
      <c r="M49" s="17" t="s">
        <v>459</v>
      </c>
      <c r="N49" s="17" t="s">
        <v>460</v>
      </c>
      <c r="O49" s="17" t="s">
        <v>460</v>
      </c>
      <c r="P49" s="17" t="s">
        <v>460</v>
      </c>
      <c r="Q49" s="17" t="s">
        <v>460</v>
      </c>
      <c r="R49" s="17" t="s">
        <v>460</v>
      </c>
      <c r="S49" s="18" t="s">
        <v>459</v>
      </c>
      <c r="T49" s="25" t="str">
        <f t="shared" si="0"/>
        <v/>
      </c>
      <c r="U49" s="135" t="str">
        <f>IF(COUNTIF(個票ｰ2001!$U$31:$U$120,$C49),"○","")</f>
        <v/>
      </c>
      <c r="V49" s="135" t="str">
        <f t="shared" si="1"/>
        <v/>
      </c>
    </row>
    <row r="50" spans="1:23" ht="14.25">
      <c r="A50" s="586"/>
      <c r="B50" s="587"/>
      <c r="C50" s="193" t="s">
        <v>195</v>
      </c>
      <c r="D50" s="132"/>
      <c r="E50" s="17" t="s">
        <v>460</v>
      </c>
      <c r="F50" s="17" t="s">
        <v>460</v>
      </c>
      <c r="G50" s="17" t="s">
        <v>460</v>
      </c>
      <c r="H50" s="17" t="s">
        <v>460</v>
      </c>
      <c r="I50" s="17" t="s">
        <v>460</v>
      </c>
      <c r="J50" s="17" t="s">
        <v>458</v>
      </c>
      <c r="K50" s="17" t="s">
        <v>460</v>
      </c>
      <c r="L50" s="17" t="s">
        <v>460</v>
      </c>
      <c r="M50" s="17" t="s">
        <v>460</v>
      </c>
      <c r="N50" s="17" t="s">
        <v>460</v>
      </c>
      <c r="O50" s="17" t="s">
        <v>460</v>
      </c>
      <c r="P50" s="17" t="s">
        <v>460</v>
      </c>
      <c r="Q50" s="17" t="s">
        <v>460</v>
      </c>
      <c r="R50" s="17" t="s">
        <v>460</v>
      </c>
      <c r="S50" s="18" t="s">
        <v>460</v>
      </c>
      <c r="T50" s="25" t="str">
        <f t="shared" si="0"/>
        <v/>
      </c>
      <c r="U50" s="135" t="str">
        <f>IF(COUNTIF(個票ｰ2001!$U$31:$U$120,$C50),"○","")</f>
        <v/>
      </c>
      <c r="V50" s="135" t="str">
        <f t="shared" si="1"/>
        <v/>
      </c>
    </row>
    <row r="51" spans="1:23" ht="13.5" customHeight="1">
      <c r="A51" s="586" t="s">
        <v>197</v>
      </c>
      <c r="B51" s="587" t="s">
        <v>468</v>
      </c>
      <c r="C51" s="193" t="s">
        <v>196</v>
      </c>
      <c r="D51" s="132"/>
      <c r="E51" s="17" t="s">
        <v>458</v>
      </c>
      <c r="F51" s="17" t="s">
        <v>458</v>
      </c>
      <c r="G51" s="17" t="s">
        <v>458</v>
      </c>
      <c r="H51" s="17" t="s">
        <v>458</v>
      </c>
      <c r="I51" s="17" t="s">
        <v>458</v>
      </c>
      <c r="J51" s="17" t="s">
        <v>458</v>
      </c>
      <c r="K51" s="17" t="s">
        <v>458</v>
      </c>
      <c r="L51" s="17" t="s">
        <v>458</v>
      </c>
      <c r="M51" s="17" t="s">
        <v>458</v>
      </c>
      <c r="N51" s="17" t="s">
        <v>460</v>
      </c>
      <c r="O51" s="17" t="s">
        <v>460</v>
      </c>
      <c r="P51" s="17" t="s">
        <v>458</v>
      </c>
      <c r="Q51" s="17" t="s">
        <v>458</v>
      </c>
      <c r="R51" s="16" t="s">
        <v>457</v>
      </c>
      <c r="S51" s="18" t="s">
        <v>238</v>
      </c>
      <c r="T51" s="25" t="str">
        <f t="shared" si="0"/>
        <v/>
      </c>
      <c r="U51" s="135" t="str">
        <f>IF(COUNTIF(個票ｰ2001!$U$31:$U$120,$C51),"○","")</f>
        <v/>
      </c>
      <c r="V51" s="135" t="str">
        <f t="shared" si="1"/>
        <v/>
      </c>
    </row>
    <row r="52" spans="1:23" ht="14.25">
      <c r="A52" s="586"/>
      <c r="B52" s="587"/>
      <c r="C52" s="193" t="s">
        <v>199</v>
      </c>
      <c r="D52" s="132"/>
      <c r="E52" s="17" t="s">
        <v>460</v>
      </c>
      <c r="F52" s="17" t="s">
        <v>460</v>
      </c>
      <c r="G52" s="17" t="s">
        <v>460</v>
      </c>
      <c r="H52" s="17" t="s">
        <v>460</v>
      </c>
      <c r="I52" s="17" t="s">
        <v>458</v>
      </c>
      <c r="J52" s="17" t="s">
        <v>458</v>
      </c>
      <c r="K52" s="17" t="s">
        <v>460</v>
      </c>
      <c r="L52" s="17" t="s">
        <v>460</v>
      </c>
      <c r="M52" s="17" t="s">
        <v>460</v>
      </c>
      <c r="N52" s="17" t="s">
        <v>460</v>
      </c>
      <c r="O52" s="17" t="s">
        <v>460</v>
      </c>
      <c r="P52" s="17" t="s">
        <v>460</v>
      </c>
      <c r="Q52" s="17" t="s">
        <v>460</v>
      </c>
      <c r="R52" s="16" t="s">
        <v>457</v>
      </c>
      <c r="S52" s="18" t="s">
        <v>459</v>
      </c>
      <c r="T52" s="25" t="str">
        <f t="shared" si="0"/>
        <v/>
      </c>
      <c r="U52" s="135" t="str">
        <f>IF(COUNTIF(個票ｰ2001!$U$31:$U$120,$C52),"○","")</f>
        <v/>
      </c>
      <c r="V52" s="135" t="str">
        <f t="shared" si="1"/>
        <v/>
      </c>
    </row>
    <row r="53" spans="1:23" ht="14.25">
      <c r="A53" s="586"/>
      <c r="B53" s="587"/>
      <c r="C53" s="193" t="s">
        <v>200</v>
      </c>
      <c r="D53" s="132"/>
      <c r="E53" s="17" t="s">
        <v>460</v>
      </c>
      <c r="F53" s="17" t="s">
        <v>460</v>
      </c>
      <c r="G53" s="17" t="s">
        <v>460</v>
      </c>
      <c r="H53" s="17" t="s">
        <v>460</v>
      </c>
      <c r="I53" s="17" t="s">
        <v>458</v>
      </c>
      <c r="J53" s="17" t="s">
        <v>458</v>
      </c>
      <c r="K53" s="17" t="s">
        <v>460</v>
      </c>
      <c r="L53" s="17" t="s">
        <v>460</v>
      </c>
      <c r="M53" s="17" t="s">
        <v>459</v>
      </c>
      <c r="N53" s="17" t="s">
        <v>460</v>
      </c>
      <c r="O53" s="17" t="s">
        <v>460</v>
      </c>
      <c r="P53" s="17" t="s">
        <v>460</v>
      </c>
      <c r="Q53" s="17" t="s">
        <v>460</v>
      </c>
      <c r="R53" s="16" t="s">
        <v>457</v>
      </c>
      <c r="S53" s="18" t="s">
        <v>459</v>
      </c>
      <c r="T53" s="25" t="str">
        <f t="shared" si="0"/>
        <v/>
      </c>
      <c r="U53" s="135" t="str">
        <f>IF(COUNTIF(個票ｰ2001!$U$31:$U$120,$C53),"○","")</f>
        <v/>
      </c>
      <c r="V53" s="135" t="str">
        <f t="shared" si="1"/>
        <v/>
      </c>
    </row>
    <row r="54" spans="1:23" ht="14.25">
      <c r="A54" s="586"/>
      <c r="B54" s="587"/>
      <c r="C54" s="193" t="s">
        <v>201</v>
      </c>
      <c r="D54" s="132"/>
      <c r="E54" s="17" t="s">
        <v>459</v>
      </c>
      <c r="F54" s="17" t="s">
        <v>459</v>
      </c>
      <c r="G54" s="17" t="s">
        <v>459</v>
      </c>
      <c r="H54" s="17" t="s">
        <v>460</v>
      </c>
      <c r="I54" s="17" t="s">
        <v>460</v>
      </c>
      <c r="J54" s="17" t="s">
        <v>458</v>
      </c>
      <c r="K54" s="17" t="s">
        <v>459</v>
      </c>
      <c r="L54" s="17" t="s">
        <v>459</v>
      </c>
      <c r="M54" s="17" t="s">
        <v>459</v>
      </c>
      <c r="N54" s="17" t="s">
        <v>458</v>
      </c>
      <c r="O54" s="17" t="s">
        <v>458</v>
      </c>
      <c r="P54" s="17" t="s">
        <v>458</v>
      </c>
      <c r="Q54" s="17" t="s">
        <v>458</v>
      </c>
      <c r="R54" s="16" t="s">
        <v>457</v>
      </c>
      <c r="S54" s="18" t="s">
        <v>459</v>
      </c>
      <c r="T54" s="25" t="str">
        <f t="shared" si="0"/>
        <v/>
      </c>
      <c r="U54" s="135" t="str">
        <f>IF(COUNTIF(個票ｰ2001!$U$31:$U$120,$C54),"○","")</f>
        <v/>
      </c>
      <c r="V54" s="135" t="str">
        <f t="shared" si="1"/>
        <v/>
      </c>
    </row>
    <row r="55" spans="1:23" ht="14.25">
      <c r="A55" s="586"/>
      <c r="B55" s="587" t="s">
        <v>203</v>
      </c>
      <c r="C55" s="193" t="s">
        <v>202</v>
      </c>
      <c r="D55" s="132"/>
      <c r="E55" s="17" t="s">
        <v>458</v>
      </c>
      <c r="F55" s="17" t="s">
        <v>458</v>
      </c>
      <c r="G55" s="17" t="s">
        <v>458</v>
      </c>
      <c r="H55" s="17" t="s">
        <v>458</v>
      </c>
      <c r="I55" s="17" t="s">
        <v>458</v>
      </c>
      <c r="J55" s="17" t="s">
        <v>458</v>
      </c>
      <c r="K55" s="17" t="s">
        <v>458</v>
      </c>
      <c r="L55" s="17" t="s">
        <v>458</v>
      </c>
      <c r="M55" s="17" t="s">
        <v>459</v>
      </c>
      <c r="N55" s="17" t="s">
        <v>459</v>
      </c>
      <c r="O55" s="17" t="s">
        <v>459</v>
      </c>
      <c r="P55" s="17" t="s">
        <v>459</v>
      </c>
      <c r="Q55" s="17" t="s">
        <v>459</v>
      </c>
      <c r="R55" s="17" t="s">
        <v>459</v>
      </c>
      <c r="S55" s="20" t="s">
        <v>457</v>
      </c>
      <c r="T55" s="25" t="str">
        <f t="shared" si="0"/>
        <v/>
      </c>
      <c r="U55" s="135" t="str">
        <f>IF(COUNTIF(個票ｰ2001!$U$31:$U$120,$C55),"○","")</f>
        <v/>
      </c>
      <c r="V55" s="135" t="str">
        <f t="shared" si="1"/>
        <v/>
      </c>
    </row>
    <row r="56" spans="1:23" ht="15" thickBot="1">
      <c r="A56" s="588"/>
      <c r="B56" s="589"/>
      <c r="C56" s="194" t="s">
        <v>204</v>
      </c>
      <c r="D56" s="133"/>
      <c r="E56" s="22" t="s">
        <v>458</v>
      </c>
      <c r="F56" s="22" t="s">
        <v>458</v>
      </c>
      <c r="G56" s="22" t="s">
        <v>458</v>
      </c>
      <c r="H56" s="22" t="s">
        <v>458</v>
      </c>
      <c r="I56" s="22" t="s">
        <v>458</v>
      </c>
      <c r="J56" s="22" t="s">
        <v>458</v>
      </c>
      <c r="K56" s="22" t="s">
        <v>458</v>
      </c>
      <c r="L56" s="22" t="s">
        <v>458</v>
      </c>
      <c r="M56" s="22" t="s">
        <v>460</v>
      </c>
      <c r="N56" s="22" t="s">
        <v>460</v>
      </c>
      <c r="O56" s="22" t="s">
        <v>460</v>
      </c>
      <c r="P56" s="23" t="s">
        <v>457</v>
      </c>
      <c r="Q56" s="22" t="s">
        <v>460</v>
      </c>
      <c r="R56" s="22" t="s">
        <v>459</v>
      </c>
      <c r="S56" s="24" t="s">
        <v>457</v>
      </c>
      <c r="T56" s="25" t="str">
        <f t="shared" si="0"/>
        <v/>
      </c>
      <c r="U56" s="135" t="str">
        <f>IF(COUNTIF(個票ｰ2001!$U$31:$U$120,$C56),"○","")</f>
        <v/>
      </c>
      <c r="V56" s="135" t="str">
        <f t="shared" si="1"/>
        <v/>
      </c>
    </row>
    <row r="57" spans="1:23" s="135" customFormat="1" ht="14.25" hidden="1">
      <c r="E57" s="136">
        <f>IF(OR(D14="○",D15="○",D16="○",D17="○",D18="○",D20="○",D21="○",D22="○",D23="○"),1,0)</f>
        <v>0</v>
      </c>
      <c r="F57" s="136">
        <f>IF(OR(D14="○",D15="○",D16="○",D17="○",D18="○",D20="○",D21="○",D22="○",D23="○",),1,0)</f>
        <v>0</v>
      </c>
      <c r="G57" s="136">
        <f>IF(D16="○",1,0)</f>
        <v>0</v>
      </c>
      <c r="H57" s="136">
        <f>IF(OR(D26="○",D27="○",D29="○",),1,0)</f>
        <v>0</v>
      </c>
      <c r="I57" s="136">
        <f>IF(OR(D26="○",D27="○",D28="○",D29="○"),1,0)</f>
        <v>0</v>
      </c>
      <c r="J57" s="136">
        <f>IF(D30="○",1,0)</f>
        <v>0</v>
      </c>
      <c r="K57" s="136">
        <f>IF(OR(D31="○",D32="○",D33="○"),1,0)</f>
        <v>0</v>
      </c>
      <c r="L57" s="136">
        <f>IF(OR(D34="○",D35="○"),1,0)</f>
        <v>0</v>
      </c>
      <c r="M57" s="136">
        <f>IF(OR(D36="○",D37="○"),1,0)</f>
        <v>0</v>
      </c>
      <c r="N57" s="136">
        <f>IF(OR(D38="○",D39="○",D40="○",D41="○",D42="○",D43="○"),1,0)</f>
        <v>0</v>
      </c>
      <c r="O57" s="136">
        <f>IF(OR(D38="○",D39="○",D40="○",D41="○",D42="○",D44="○",D45="○"),1,0)</f>
        <v>0</v>
      </c>
      <c r="P57" s="136">
        <f>IF(OR(D38="○",D45="○",D46="○",D56="○"),1,0)</f>
        <v>0</v>
      </c>
      <c r="Q57" s="136">
        <f>IF(D48="○",1,0)</f>
        <v>0</v>
      </c>
      <c r="R57" s="136">
        <f>IF(OR(D51="○",D52="○",D53="○",D54="○"),1,0)</f>
        <v>0</v>
      </c>
      <c r="S57" s="136">
        <f>IF(OR(D45="○",D46="○",D55="○",D56="○"),1,0)</f>
        <v>0</v>
      </c>
      <c r="T57" s="135">
        <f>COUNTIF($T$14:$T$56,$D$61)</f>
        <v>0</v>
      </c>
    </row>
    <row r="58" spans="1:23" s="137" customFormat="1" ht="11.25" hidden="1">
      <c r="D58" s="137" t="s">
        <v>322</v>
      </c>
      <c r="E58" s="137" t="str">
        <f>IF(E$57=1,E$60,"")</f>
        <v/>
      </c>
      <c r="F58" s="137" t="str">
        <f t="shared" ref="F58:S59" si="2">IF(F$57=1,F$60,"")</f>
        <v/>
      </c>
      <c r="G58" s="137" t="str">
        <f t="shared" si="2"/>
        <v/>
      </c>
      <c r="H58" s="137" t="str">
        <f t="shared" si="2"/>
        <v/>
      </c>
      <c r="I58" s="137" t="str">
        <f t="shared" si="2"/>
        <v/>
      </c>
      <c r="J58" s="137" t="str">
        <f t="shared" si="2"/>
        <v/>
      </c>
      <c r="K58" s="137" t="str">
        <f t="shared" si="2"/>
        <v/>
      </c>
      <c r="L58" s="137" t="str">
        <f t="shared" si="2"/>
        <v/>
      </c>
      <c r="M58" s="137" t="str">
        <f t="shared" si="2"/>
        <v/>
      </c>
      <c r="N58" s="137" t="str">
        <f t="shared" si="2"/>
        <v/>
      </c>
      <c r="O58" s="137" t="str">
        <f t="shared" si="2"/>
        <v/>
      </c>
      <c r="P58" s="137" t="str">
        <f t="shared" si="2"/>
        <v/>
      </c>
      <c r="Q58" s="137" t="str">
        <f t="shared" si="2"/>
        <v/>
      </c>
      <c r="R58" s="137" t="str">
        <f t="shared" si="2"/>
        <v/>
      </c>
      <c r="S58" s="137" t="str">
        <f t="shared" si="2"/>
        <v/>
      </c>
    </row>
    <row r="59" spans="1:23" s="137" customFormat="1" ht="11.25" hidden="1">
      <c r="D59" s="137" t="s">
        <v>324</v>
      </c>
      <c r="E59" s="137" t="str">
        <f>IF(E$57=1,E$60,"")</f>
        <v/>
      </c>
      <c r="F59" s="137" t="str">
        <f t="shared" si="2"/>
        <v/>
      </c>
      <c r="G59" s="137" t="str">
        <f t="shared" si="2"/>
        <v/>
      </c>
      <c r="H59" s="137" t="str">
        <f t="shared" si="2"/>
        <v/>
      </c>
      <c r="I59" s="137" t="str">
        <f t="shared" si="2"/>
        <v/>
      </c>
      <c r="J59" s="137" t="str">
        <f t="shared" si="2"/>
        <v/>
      </c>
      <c r="K59" s="137" t="str">
        <f t="shared" si="2"/>
        <v/>
      </c>
      <c r="L59" s="137" t="str">
        <f t="shared" si="2"/>
        <v/>
      </c>
      <c r="M59" s="137" t="str">
        <f t="shared" si="2"/>
        <v/>
      </c>
      <c r="N59" s="137" t="str">
        <f t="shared" si="2"/>
        <v/>
      </c>
      <c r="O59" s="137" t="str">
        <f t="shared" si="2"/>
        <v/>
      </c>
      <c r="P59" s="137" t="str">
        <f t="shared" si="2"/>
        <v/>
      </c>
      <c r="Q59" s="137" t="str">
        <f t="shared" si="2"/>
        <v/>
      </c>
      <c r="R59" s="137" t="str">
        <f t="shared" si="2"/>
        <v/>
      </c>
      <c r="S59" s="137" t="str">
        <f t="shared" si="2"/>
        <v/>
      </c>
    </row>
    <row r="60" spans="1:23" s="137" customFormat="1" ht="19.5" hidden="1" customHeight="1">
      <c r="E60" s="138" t="s">
        <v>469</v>
      </c>
      <c r="F60" s="138" t="s">
        <v>470</v>
      </c>
      <c r="G60" s="138" t="s">
        <v>471</v>
      </c>
      <c r="H60" s="138" t="s">
        <v>276</v>
      </c>
      <c r="I60" s="138" t="s">
        <v>282</v>
      </c>
      <c r="J60" s="138" t="s">
        <v>472</v>
      </c>
      <c r="K60" s="138" t="s">
        <v>277</v>
      </c>
      <c r="L60" s="138" t="s">
        <v>473</v>
      </c>
      <c r="M60" s="139" t="s">
        <v>289</v>
      </c>
      <c r="N60" s="138" t="s">
        <v>278</v>
      </c>
      <c r="O60" s="138" t="s">
        <v>284</v>
      </c>
      <c r="P60" s="138" t="s">
        <v>290</v>
      </c>
      <c r="Q60" s="138" t="s">
        <v>474</v>
      </c>
      <c r="R60" s="138" t="s">
        <v>279</v>
      </c>
      <c r="S60" s="138" t="s">
        <v>475</v>
      </c>
    </row>
    <row r="61" spans="1:23" s="135" customFormat="1" hidden="1">
      <c r="D61" s="135" t="s">
        <v>476</v>
      </c>
    </row>
    <row r="62" spans="1:23" s="25" customFormat="1" hidden="1">
      <c r="U62" s="135"/>
      <c r="V62" s="135"/>
      <c r="W62" s="135"/>
    </row>
  </sheetData>
  <sheetProtection algorithmName="SHA-512" hashValue="BGtoP8n4rTdco/r+D5KH0cziQZ/dQ/H4a6/tt9jiMOUZXvYxd7UBZ6mvktISRwd8d3s9J/Ig/GC5HqAnttXVug==" saltValue="SeKQU5KrjHv6IMlGi5H5hw==" spinCount="100000" sheet="1" objects="1" scenarios="1"/>
  <mergeCells count="28">
    <mergeCell ref="A1:S1"/>
    <mergeCell ref="A11:D12"/>
    <mergeCell ref="E11:G11"/>
    <mergeCell ref="H11:J11"/>
    <mergeCell ref="K11:M11"/>
    <mergeCell ref="N11:Q11"/>
    <mergeCell ref="R11:S11"/>
    <mergeCell ref="A9:S9"/>
    <mergeCell ref="A4:S4"/>
    <mergeCell ref="A5:S5"/>
    <mergeCell ref="A6:S6"/>
    <mergeCell ref="A7:S7"/>
    <mergeCell ref="A3:S3"/>
    <mergeCell ref="A8:S8"/>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6"/>
  <conditionalFormatting sqref="E12">
    <cfRule type="expression" dxfId="108" priority="15">
      <formula>$E$57=1</formula>
    </cfRule>
  </conditionalFormatting>
  <conditionalFormatting sqref="F12">
    <cfRule type="expression" dxfId="107" priority="14">
      <formula>$F$57=1</formula>
    </cfRule>
  </conditionalFormatting>
  <conditionalFormatting sqref="G12">
    <cfRule type="expression" dxfId="106" priority="13">
      <formula>$G$57=1</formula>
    </cfRule>
  </conditionalFormatting>
  <conditionalFormatting sqref="H12">
    <cfRule type="expression" dxfId="105" priority="12">
      <formula>$H$57=1</formula>
    </cfRule>
  </conditionalFormatting>
  <conditionalFormatting sqref="I12">
    <cfRule type="expression" dxfId="104" priority="11">
      <formula>$I$57=1</formula>
    </cfRule>
  </conditionalFormatting>
  <conditionalFormatting sqref="J12">
    <cfRule type="expression" dxfId="103" priority="10">
      <formula>$J$57=1</formula>
    </cfRule>
  </conditionalFormatting>
  <conditionalFormatting sqref="K12">
    <cfRule type="expression" dxfId="102" priority="9">
      <formula>$K$57=1</formula>
    </cfRule>
  </conditionalFormatting>
  <conditionalFormatting sqref="L12">
    <cfRule type="expression" dxfId="101" priority="8">
      <formula>$L$57=1</formula>
    </cfRule>
  </conditionalFormatting>
  <conditionalFormatting sqref="M12">
    <cfRule type="expression" dxfId="100" priority="7">
      <formula>$M$57=1</formula>
    </cfRule>
  </conditionalFormatting>
  <conditionalFormatting sqref="N12">
    <cfRule type="expression" dxfId="99" priority="6">
      <formula>$N$57=1</formula>
    </cfRule>
  </conditionalFormatting>
  <conditionalFormatting sqref="O12">
    <cfRule type="expression" dxfId="98" priority="5">
      <formula>$O$57=1</formula>
    </cfRule>
  </conditionalFormatting>
  <conditionalFormatting sqref="P12">
    <cfRule type="expression" dxfId="97" priority="4">
      <formula>$P$57=1</formula>
    </cfRule>
  </conditionalFormatting>
  <conditionalFormatting sqref="Q12">
    <cfRule type="expression" dxfId="96" priority="3">
      <formula>$Q$57=1</formula>
    </cfRule>
  </conditionalFormatting>
  <conditionalFormatting sqref="R12">
    <cfRule type="expression" dxfId="95" priority="2">
      <formula>$R$57=1</formula>
    </cfRule>
  </conditionalFormatting>
  <conditionalFormatting sqref="S12">
    <cfRule type="expression" dxfId="94" priority="1">
      <formula>$S$57=1</formula>
    </cfRule>
  </conditionalFormatting>
  <hyperlinks>
    <hyperlink ref="A5:F5" r:id="rId1" location="page=70　　" display="＜各スキル項目における具体的な学習項目例等について＞" xr:uid="{365EEB8F-896A-41FD-AEFD-DAD80964593E}"/>
    <hyperlink ref="A8:S8" r:id="rId2" location="page=73" display="＜各人材類型における「ロール」の定義について＞" xr:uid="{089B6F83-1B0C-4F7B-AEB7-2BC74E2810BF}"/>
    <hyperlink ref="A5:S5" r:id="rId3" location="page=84" display="＜各スキル項目における具体的な学習項目例等について＞" xr:uid="{8439EC3B-F653-4878-823D-0B6E504C22C9}"/>
    <hyperlink ref="E12" r:id="rId4" location="page=100" display="https://www.ipa.go.jp/jinzai/skill-standard/dss/ps6vr700000083ki-att/000106872.pdf - page=100" xr:uid="{1BE7274F-6F9D-4716-9AB8-D6EE221485A1}"/>
    <hyperlink ref="F12" r:id="rId5" location="page=101" display="https://www.ipa.go.jp/jinzai/skill-standard/dss/ps6vr700000083ki-att/000106872.pdf - page=101" xr:uid="{67F2BB1B-77AF-407D-8153-B0F1B487B4BB}"/>
    <hyperlink ref="G12" r:id="rId6" location="page=102" display="https://www.ipa.go.jp/jinzai/skill-standard/dss/ps6vr700000083ki-att/000106872.pdf - page=102" xr:uid="{71A811F1-411B-4525-9420-CD34660B2B42}"/>
    <hyperlink ref="H12" r:id="rId7" location="page=115" display="https://www.ipa.go.jp/jinzai/skill-standard/dss/ps6vr700000083ki-att/000106872.pdf - page=115" xr:uid="{56B8A2AB-FFC5-4F43-BBCF-E21B8B45B071}"/>
    <hyperlink ref="I12" r:id="rId8" location="page=116" display="https://www.ipa.go.jp/jinzai/skill-standard/dss/ps6vr700000083ki-att/000106872.pdf - page=116" xr:uid="{D4C44060-18BC-4262-9D3F-90CA3163DB8B}"/>
    <hyperlink ref="J12" r:id="rId9" location="page=117" display="https://www.ipa.go.jp/jinzai/skill-standard/dss/ps6vr700000083ki-att/000106872.pdf - page=117" xr:uid="{70FD17BA-3F25-48B6-8A10-6FD469D749CF}"/>
    <hyperlink ref="K12" r:id="rId10" location="page=126" display="https://www.ipa.go.jp/jinzai/skill-standard/dss/ps6vr700000083ki-att/000106872.pdf - page=126" xr:uid="{81088143-62F4-41B4-89EC-62DB0054D780}"/>
    <hyperlink ref="L12" r:id="rId11" location="page=127" display="https://www.ipa.go.jp/jinzai/skill-standard/dss/ps6vr700000083ki-att/000106872.pdf - page=127" xr:uid="{2B56D33F-9C8E-4EEC-8799-6BB259161CF4}"/>
    <hyperlink ref="M12" r:id="rId12" location="page=128" xr:uid="{F38A3B09-3F41-459A-82AF-A0F3BEE7B992}"/>
    <hyperlink ref="N12" r:id="rId13" location="page=135" display="https://www.ipa.go.jp/jinzai/skill-standard/dss/ps6vr700000083ki-att/000106872.pdf - page=135" xr:uid="{ED219BF0-6201-42E0-95AB-9F19CC22C7CC}"/>
    <hyperlink ref="O12" r:id="rId14" location="page=136" display="https://www.ipa.go.jp/jinzai/skill-standard/dss/ps6vr700000083ki-att/000106872.pdf - page=136" xr:uid="{0E7CC48F-2CFD-40BE-B4F3-3C9FC47CAF12}"/>
    <hyperlink ref="P12" r:id="rId15" location="page=137" display="https://www.ipa.go.jp/jinzai/skill-standard/dss/ps6vr700000083ki-att/000106872.pdf - page=137" xr:uid="{A89D6FE9-64F6-4ABF-B518-4761BFB62EDA}"/>
    <hyperlink ref="Q12" r:id="rId16" location="page=138" display="https://www.ipa.go.jp/jinzai/skill-standard/dss/ps6vr700000083ki-att/000106872.pdf - page=138" xr:uid="{411E6ED8-3CE7-4660-A233-3FDB6F9D11E4}"/>
    <hyperlink ref="R12" r:id="rId17" location="page=145" display="https://www.ipa.go.jp/jinzai/skill-standard/dss/ps6vr700000083ki-att/000106872.pdf - page=145" xr:uid="{D0852073-E329-4E86-B82E-8E887A071838}"/>
    <hyperlink ref="S12" r:id="rId18" location="page=146" display="https://www.ipa.go.jp/jinzai/skill-standard/dss/ps6vr700000083ki-att/000106872.pdf - page=146" xr:uid="{B302DBA4-3E9D-406F-B7CB-BF9E0AE625D2}"/>
    <hyperlink ref="C14:C19" r:id="rId19" location="page=85" display="ビジネス戦略策定・実行" xr:uid="{7208B1FF-FDFF-415C-A5F7-898619B1E6ED}"/>
    <hyperlink ref="C20:C25" r:id="rId20" location="page=86" display="ビジネス調査" xr:uid="{7A304889-D28F-42E2-9B52-84B9B2B3B52D}"/>
    <hyperlink ref="C26:C30" r:id="rId21" location="page=87" display="顧客・ユーザー理解" xr:uid="{3579D474-E479-4DB6-83B5-E47656C48E5C}"/>
    <hyperlink ref="C31:C35" r:id="rId22" location="page=88" display="データ理解・活用" xr:uid="{1FC4DC3C-0711-4420-843D-7553B8A03411}"/>
    <hyperlink ref="C36:C37" r:id="rId23" location="page=89" display="データ活用基盤設計" xr:uid="{0F66B9FD-B955-4E76-88DC-F1B119E98367}"/>
    <hyperlink ref="C38:C50" r:id="rId24" location="page=90" display="コンピュータサイエンス" xr:uid="{4C12D2E9-BC91-44F4-B642-059644214FDE}"/>
    <hyperlink ref="C51:C56" r:id="rId25" location="page=91" display="セキュリティ体制構築・運営" xr:uid="{79634129-2D26-414D-9284-CFF409432368}"/>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D9D1C84E-09C4-4D48-8A1D-29BF7DBDF957}">
          <x14:formula1>
            <xm:f>リスト!$AZ$1:$AZ$2</xm:f>
          </x14:formula1>
          <xm:sqref>D14:D56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0" tint="-0.14999847407452621"/>
  </sheetPr>
  <dimension ref="A1:X86"/>
  <sheetViews>
    <sheetView showGridLines="0" view="pageBreakPreview" zoomScale="115" zoomScaleNormal="100" zoomScaleSheetLayoutView="115" workbookViewId="0">
      <selection activeCell="K151" sqref="K151:R151"/>
    </sheetView>
  </sheetViews>
  <sheetFormatPr defaultColWidth="9" defaultRowHeight="12"/>
  <cols>
    <col min="1" max="4" width="6.125" style="39" customWidth="1"/>
    <col min="5" max="6" width="8" style="39" customWidth="1"/>
    <col min="7" max="19" width="6.125" style="39" customWidth="1"/>
    <col min="20" max="23" width="6.125" style="1" customWidth="1"/>
    <col min="24" max="24" width="6.125" style="39" customWidth="1"/>
    <col min="25" max="16384" width="9" style="39"/>
  </cols>
  <sheetData>
    <row r="1" spans="1:24" ht="11.25" customHeight="1">
      <c r="A1" s="113"/>
      <c r="B1" s="113"/>
      <c r="C1" s="113"/>
      <c r="D1" s="113"/>
      <c r="E1" s="113"/>
      <c r="F1" s="113"/>
      <c r="G1" s="113"/>
      <c r="H1" s="113"/>
      <c r="I1" s="113"/>
      <c r="J1" s="113"/>
      <c r="K1" s="113"/>
      <c r="L1" s="113"/>
      <c r="M1" s="113"/>
      <c r="N1" s="113"/>
      <c r="O1" s="113"/>
      <c r="P1" s="113"/>
      <c r="Q1" s="113"/>
      <c r="R1" s="113"/>
      <c r="S1" s="113"/>
      <c r="T1" s="27"/>
      <c r="U1" s="113"/>
      <c r="V1" s="113"/>
      <c r="W1" s="113"/>
      <c r="X1" s="113"/>
    </row>
    <row r="2" spans="1:24" ht="18.75" customHeight="1">
      <c r="A2" s="746" t="s">
        <v>317</v>
      </c>
      <c r="B2" s="747"/>
      <c r="C2" s="747"/>
      <c r="D2" s="748"/>
      <c r="E2" s="755">
        <f>個票ｰ2001!C4</f>
        <v>0</v>
      </c>
      <c r="F2" s="756"/>
      <c r="G2" s="756"/>
      <c r="H2" s="756"/>
      <c r="I2" s="756"/>
      <c r="J2" s="756"/>
      <c r="K2" s="756"/>
      <c r="L2" s="756"/>
      <c r="M2" s="756"/>
      <c r="N2" s="756"/>
      <c r="O2" s="756"/>
      <c r="P2" s="756"/>
      <c r="Q2" s="757"/>
      <c r="R2" s="764" t="s">
        <v>477</v>
      </c>
      <c r="S2" s="765"/>
      <c r="T2" s="766"/>
      <c r="U2" s="767">
        <f>個票ｰ2001!P4</f>
        <v>2001</v>
      </c>
      <c r="V2" s="768"/>
      <c r="W2" s="768"/>
      <c r="X2" s="769"/>
    </row>
    <row r="3" spans="1:24" ht="22.5" customHeight="1">
      <c r="A3" s="749"/>
      <c r="B3" s="750"/>
      <c r="C3" s="750"/>
      <c r="D3" s="751"/>
      <c r="E3" s="758"/>
      <c r="F3" s="759"/>
      <c r="G3" s="759"/>
      <c r="H3" s="759"/>
      <c r="I3" s="759"/>
      <c r="J3" s="759"/>
      <c r="K3" s="759"/>
      <c r="L3" s="759"/>
      <c r="M3" s="759"/>
      <c r="N3" s="759"/>
      <c r="O3" s="759"/>
      <c r="P3" s="759"/>
      <c r="Q3" s="760"/>
      <c r="R3" s="770" t="s">
        <v>478</v>
      </c>
      <c r="S3" s="771"/>
      <c r="T3" s="772"/>
      <c r="U3" s="773">
        <f>個票ｰ2001!C5</f>
        <v>0</v>
      </c>
      <c r="V3" s="774"/>
      <c r="W3" s="774"/>
      <c r="X3" s="775"/>
    </row>
    <row r="4" spans="1:24" ht="18.75" customHeight="1">
      <c r="A4" s="752"/>
      <c r="B4" s="753"/>
      <c r="C4" s="753"/>
      <c r="D4" s="754"/>
      <c r="E4" s="761"/>
      <c r="F4" s="762"/>
      <c r="G4" s="762"/>
      <c r="H4" s="762"/>
      <c r="I4" s="762"/>
      <c r="J4" s="762"/>
      <c r="K4" s="762"/>
      <c r="L4" s="762"/>
      <c r="M4" s="762"/>
      <c r="N4" s="762"/>
      <c r="O4" s="762"/>
      <c r="P4" s="762"/>
      <c r="Q4" s="763"/>
      <c r="R4" s="413"/>
      <c r="S4" s="414"/>
      <c r="T4" s="415"/>
      <c r="U4" s="776"/>
      <c r="V4" s="777"/>
      <c r="W4" s="777"/>
      <c r="X4" s="778"/>
    </row>
    <row r="5" spans="1:24" ht="15" customHeight="1">
      <c r="X5" s="1"/>
    </row>
    <row r="6" spans="1:24" ht="18" customHeight="1">
      <c r="A6" s="29" t="s">
        <v>479</v>
      </c>
      <c r="H6" s="2"/>
      <c r="J6" s="2"/>
      <c r="K6" s="2"/>
      <c r="L6" s="2"/>
      <c r="M6" s="2"/>
      <c r="N6" s="2"/>
      <c r="O6" s="2"/>
      <c r="P6" s="2"/>
      <c r="Q6" s="2"/>
      <c r="R6" s="2"/>
      <c r="S6" s="59"/>
      <c r="T6" s="60"/>
      <c r="U6" s="60"/>
      <c r="V6" s="61"/>
      <c r="W6" s="61"/>
      <c r="X6" s="62"/>
    </row>
    <row r="7" spans="1:24" ht="4.5" customHeight="1">
      <c r="A7" s="46"/>
      <c r="H7" s="2"/>
      <c r="J7" s="2"/>
      <c r="K7" s="2"/>
      <c r="L7" s="2"/>
      <c r="M7" s="2"/>
      <c r="N7" s="2"/>
      <c r="O7" s="2"/>
      <c r="P7" s="2"/>
      <c r="Q7" s="2"/>
      <c r="R7" s="2"/>
      <c r="S7" s="59"/>
      <c r="T7" s="60"/>
      <c r="U7" s="60"/>
      <c r="V7" s="61"/>
      <c r="W7" s="61"/>
      <c r="X7" s="62"/>
    </row>
    <row r="8" spans="1:24" ht="34.35" customHeight="1">
      <c r="A8" s="833"/>
      <c r="B8" s="834"/>
      <c r="C8" s="843" t="s">
        <v>480</v>
      </c>
      <c r="D8" s="844"/>
      <c r="E8" s="844"/>
      <c r="F8" s="845"/>
      <c r="G8" s="835" t="s">
        <v>481</v>
      </c>
      <c r="H8" s="836"/>
      <c r="I8" s="458" t="s">
        <v>482</v>
      </c>
      <c r="J8" s="251"/>
      <c r="K8" s="249" t="s">
        <v>483</v>
      </c>
      <c r="L8" s="837"/>
      <c r="M8" s="458" t="s">
        <v>484</v>
      </c>
      <c r="N8" s="872"/>
      <c r="O8" s="249" t="s">
        <v>485</v>
      </c>
      <c r="P8" s="362"/>
      <c r="Q8" s="873" t="s">
        <v>486</v>
      </c>
      <c r="R8" s="874"/>
      <c r="S8" s="875"/>
      <c r="T8" s="62"/>
      <c r="U8" s="39"/>
      <c r="V8" s="39"/>
      <c r="W8" s="39"/>
    </row>
    <row r="9" spans="1:24" ht="18" customHeight="1">
      <c r="A9" s="675" t="s">
        <v>487</v>
      </c>
      <c r="B9" s="676"/>
      <c r="C9" s="307" t="s">
        <v>488</v>
      </c>
      <c r="D9" s="846"/>
      <c r="E9" s="846"/>
      <c r="F9" s="847"/>
      <c r="G9" s="716"/>
      <c r="H9" s="717"/>
      <c r="I9" s="718"/>
      <c r="J9" s="719"/>
      <c r="K9" s="719"/>
      <c r="L9" s="716"/>
      <c r="M9" s="718"/>
      <c r="N9" s="719"/>
      <c r="O9" s="719"/>
      <c r="P9" s="720"/>
      <c r="Q9" s="721">
        <f>SUM(G9:P9)</f>
        <v>0</v>
      </c>
      <c r="R9" s="721"/>
      <c r="S9" s="721"/>
      <c r="T9" s="62"/>
      <c r="U9" s="39"/>
      <c r="V9" s="39"/>
      <c r="W9" s="39"/>
    </row>
    <row r="10" spans="1:24" ht="18" customHeight="1">
      <c r="A10" s="677"/>
      <c r="B10" s="678"/>
      <c r="C10" s="323" t="s">
        <v>489</v>
      </c>
      <c r="D10" s="848" t="s">
        <v>490</v>
      </c>
      <c r="E10" s="849"/>
      <c r="F10" s="850"/>
      <c r="G10" s="724"/>
      <c r="H10" s="725"/>
      <c r="I10" s="725"/>
      <c r="J10" s="737"/>
      <c r="K10" s="738"/>
      <c r="L10" s="739"/>
      <c r="M10" s="740"/>
      <c r="N10" s="741"/>
      <c r="O10" s="738"/>
      <c r="P10" s="742"/>
      <c r="Q10" s="726">
        <f>SUM(G10:P10)</f>
        <v>0</v>
      </c>
      <c r="R10" s="727"/>
      <c r="S10" s="728"/>
      <c r="T10" s="62"/>
      <c r="U10" s="39"/>
      <c r="V10" s="39"/>
      <c r="W10" s="39"/>
    </row>
    <row r="11" spans="1:24" ht="18" customHeight="1">
      <c r="A11" s="677"/>
      <c r="B11" s="678"/>
      <c r="C11" s="722"/>
      <c r="D11" s="851" t="s">
        <v>491</v>
      </c>
      <c r="E11" s="852"/>
      <c r="F11" s="853"/>
      <c r="G11" s="838">
        <f>M84</f>
        <v>0</v>
      </c>
      <c r="H11" s="839"/>
      <c r="I11" s="840"/>
      <c r="J11" s="841"/>
      <c r="K11" s="683"/>
      <c r="L11" s="688"/>
      <c r="M11" s="684"/>
      <c r="N11" s="688"/>
      <c r="O11" s="683"/>
      <c r="P11" s="684"/>
      <c r="Q11" s="726">
        <f>SUM(G11:P11)</f>
        <v>0</v>
      </c>
      <c r="R11" s="727"/>
      <c r="S11" s="728"/>
      <c r="T11" s="62"/>
      <c r="U11" s="39"/>
      <c r="V11" s="39"/>
      <c r="W11" s="39"/>
    </row>
    <row r="12" spans="1:24" ht="18" customHeight="1">
      <c r="A12" s="677"/>
      <c r="B12" s="678"/>
      <c r="C12" s="722"/>
      <c r="D12" s="854" t="s">
        <v>492</v>
      </c>
      <c r="E12" s="855"/>
      <c r="F12" s="856"/>
      <c r="G12" s="729"/>
      <c r="H12" s="730"/>
      <c r="I12" s="730"/>
      <c r="J12" s="731"/>
      <c r="K12" s="732"/>
      <c r="L12" s="733"/>
      <c r="M12" s="734"/>
      <c r="N12" s="735"/>
      <c r="O12" s="736"/>
      <c r="P12" s="734"/>
      <c r="Q12" s="726">
        <f>SUM(G12:P12)</f>
        <v>0</v>
      </c>
      <c r="R12" s="727"/>
      <c r="S12" s="728"/>
      <c r="T12" s="62"/>
      <c r="U12" s="39"/>
      <c r="V12" s="39"/>
      <c r="W12" s="39"/>
    </row>
    <row r="13" spans="1:24" ht="18" customHeight="1" thickBot="1">
      <c r="A13" s="677"/>
      <c r="B13" s="678"/>
      <c r="C13" s="723"/>
      <c r="D13" s="857" t="s">
        <v>493</v>
      </c>
      <c r="E13" s="858"/>
      <c r="F13" s="859"/>
      <c r="G13" s="711">
        <f>SUM(G10:H12)</f>
        <v>0</v>
      </c>
      <c r="H13" s="712"/>
      <c r="I13" s="712">
        <f>SUM(I10:J12)</f>
        <v>0</v>
      </c>
      <c r="J13" s="713"/>
      <c r="K13" s="711">
        <f>SUM(K10:L12)</f>
        <v>0</v>
      </c>
      <c r="L13" s="714"/>
      <c r="M13" s="712">
        <f>SUM(M10:N12)</f>
        <v>0</v>
      </c>
      <c r="N13" s="713"/>
      <c r="O13" s="711">
        <f>SUM(O10:P12)</f>
        <v>0</v>
      </c>
      <c r="P13" s="714"/>
      <c r="Q13" s="743">
        <f>SUM(Q10:S12)</f>
        <v>0</v>
      </c>
      <c r="R13" s="744"/>
      <c r="S13" s="745"/>
      <c r="T13" s="63"/>
      <c r="U13" s="39"/>
      <c r="V13" s="39"/>
      <c r="W13" s="39"/>
    </row>
    <row r="14" spans="1:24" ht="18" customHeight="1" thickBot="1">
      <c r="A14" s="679"/>
      <c r="B14" s="715"/>
      <c r="C14" s="860" t="s">
        <v>494</v>
      </c>
      <c r="D14" s="861"/>
      <c r="E14" s="861"/>
      <c r="F14" s="862"/>
      <c r="G14" s="705">
        <f>G9+G13</f>
        <v>0</v>
      </c>
      <c r="H14" s="706"/>
      <c r="I14" s="707">
        <f>I9+I13</f>
        <v>0</v>
      </c>
      <c r="J14" s="708"/>
      <c r="K14" s="705">
        <f>K9+K13</f>
        <v>0</v>
      </c>
      <c r="L14" s="706"/>
      <c r="M14" s="707">
        <f>M9+M13</f>
        <v>0</v>
      </c>
      <c r="N14" s="708"/>
      <c r="O14" s="705">
        <f>O9+O13</f>
        <v>0</v>
      </c>
      <c r="P14" s="709"/>
      <c r="Q14" s="705">
        <f>Q9+Q13</f>
        <v>0</v>
      </c>
      <c r="R14" s="709"/>
      <c r="S14" s="710"/>
      <c r="T14" s="63"/>
      <c r="U14" s="39"/>
      <c r="V14" s="39"/>
      <c r="W14" s="39"/>
    </row>
    <row r="15" spans="1:24" ht="18" customHeight="1">
      <c r="A15" s="675" t="s">
        <v>495</v>
      </c>
      <c r="B15" s="676"/>
      <c r="C15" s="863" t="s">
        <v>496</v>
      </c>
      <c r="D15" s="864"/>
      <c r="E15" s="864"/>
      <c r="F15" s="865"/>
      <c r="G15" s="700">
        <f>M85</f>
        <v>0</v>
      </c>
      <c r="H15" s="701"/>
      <c r="I15" s="702"/>
      <c r="J15" s="703"/>
      <c r="K15" s="695"/>
      <c r="L15" s="704"/>
      <c r="M15" s="702"/>
      <c r="N15" s="703"/>
      <c r="O15" s="695"/>
      <c r="P15" s="696"/>
      <c r="Q15" s="697">
        <f>SUM(G15:P15)</f>
        <v>0</v>
      </c>
      <c r="R15" s="698"/>
      <c r="S15" s="699"/>
      <c r="T15" s="62"/>
      <c r="U15" s="39"/>
      <c r="V15" s="39"/>
      <c r="W15" s="39"/>
    </row>
    <row r="16" spans="1:24" ht="18" customHeight="1">
      <c r="A16" s="677"/>
      <c r="B16" s="678"/>
      <c r="C16" s="851" t="s">
        <v>497</v>
      </c>
      <c r="D16" s="852"/>
      <c r="E16" s="852"/>
      <c r="F16" s="853"/>
      <c r="G16" s="683"/>
      <c r="H16" s="688"/>
      <c r="I16" s="681"/>
      <c r="J16" s="682"/>
      <c r="K16" s="683"/>
      <c r="L16" s="688"/>
      <c r="M16" s="681"/>
      <c r="N16" s="682"/>
      <c r="O16" s="683"/>
      <c r="P16" s="684"/>
      <c r="Q16" s="685">
        <f>SUM(G16:P16)</f>
        <v>0</v>
      </c>
      <c r="R16" s="686"/>
      <c r="S16" s="687"/>
      <c r="T16" s="62"/>
      <c r="U16" s="39"/>
      <c r="V16" s="39"/>
      <c r="W16" s="39"/>
    </row>
    <row r="17" spans="1:24" ht="18" customHeight="1">
      <c r="A17" s="677"/>
      <c r="B17" s="678"/>
      <c r="C17" s="866" t="s">
        <v>498</v>
      </c>
      <c r="D17" s="867"/>
      <c r="E17" s="867"/>
      <c r="F17" s="868"/>
      <c r="G17" s="683"/>
      <c r="H17" s="688"/>
      <c r="I17" s="681"/>
      <c r="J17" s="682"/>
      <c r="K17" s="683"/>
      <c r="L17" s="688"/>
      <c r="M17" s="681"/>
      <c r="N17" s="682"/>
      <c r="O17" s="683"/>
      <c r="P17" s="684"/>
      <c r="Q17" s="685">
        <f>SUM(G17:P17)</f>
        <v>0</v>
      </c>
      <c r="R17" s="686"/>
      <c r="S17" s="687"/>
      <c r="T17" s="62"/>
      <c r="U17" s="39"/>
      <c r="V17" s="39"/>
      <c r="W17" s="39"/>
    </row>
    <row r="18" spans="1:24" ht="18" customHeight="1">
      <c r="A18" s="677"/>
      <c r="B18" s="678"/>
      <c r="C18" s="866" t="s">
        <v>499</v>
      </c>
      <c r="D18" s="867"/>
      <c r="E18" s="867"/>
      <c r="F18" s="868"/>
      <c r="G18" s="683"/>
      <c r="H18" s="688"/>
      <c r="I18" s="681"/>
      <c r="J18" s="682"/>
      <c r="K18" s="683"/>
      <c r="L18" s="688"/>
      <c r="M18" s="681"/>
      <c r="N18" s="682"/>
      <c r="O18" s="683"/>
      <c r="P18" s="684"/>
      <c r="Q18" s="692">
        <f>SUM(G18:P18)</f>
        <v>0</v>
      </c>
      <c r="R18" s="693"/>
      <c r="S18" s="694"/>
      <c r="T18" s="62"/>
      <c r="U18" s="39"/>
      <c r="V18" s="39"/>
      <c r="W18" s="39"/>
    </row>
    <row r="19" spans="1:24" ht="18" customHeight="1">
      <c r="A19" s="679"/>
      <c r="B19" s="680"/>
      <c r="C19" s="869" t="s">
        <v>500</v>
      </c>
      <c r="D19" s="870"/>
      <c r="E19" s="870"/>
      <c r="F19" s="871"/>
      <c r="G19" s="672">
        <f>G15+G16+G17+G18</f>
        <v>0</v>
      </c>
      <c r="H19" s="673"/>
      <c r="I19" s="673">
        <f>I15+I16+I17+I18</f>
        <v>0</v>
      </c>
      <c r="J19" s="674"/>
      <c r="K19" s="672">
        <f>K15+K16+K17+K18</f>
        <v>0</v>
      </c>
      <c r="L19" s="673"/>
      <c r="M19" s="673">
        <f>M15+M16+M17+M18</f>
        <v>0</v>
      </c>
      <c r="N19" s="674"/>
      <c r="O19" s="658">
        <f>O15+O16+O17+O18</f>
        <v>0</v>
      </c>
      <c r="P19" s="659"/>
      <c r="Q19" s="658">
        <f>SUM(Q15:S18)</f>
        <v>0</v>
      </c>
      <c r="R19" s="659"/>
      <c r="S19" s="660"/>
      <c r="T19" s="62"/>
      <c r="U19" s="39"/>
      <c r="V19" s="39"/>
      <c r="W19" s="39"/>
    </row>
    <row r="20" spans="1:24" ht="18" customHeight="1">
      <c r="A20" s="661" t="s">
        <v>501</v>
      </c>
      <c r="B20" s="662"/>
      <c r="C20" s="662"/>
      <c r="D20" s="662"/>
      <c r="E20" s="662"/>
      <c r="F20" s="198"/>
      <c r="G20" s="663">
        <f>G14+G19</f>
        <v>0</v>
      </c>
      <c r="H20" s="664"/>
      <c r="I20" s="665">
        <f>I14+I19</f>
        <v>0</v>
      </c>
      <c r="J20" s="666"/>
      <c r="K20" s="667">
        <f>K14+K19</f>
        <v>0</v>
      </c>
      <c r="L20" s="668"/>
      <c r="M20" s="668">
        <f>M14+M19</f>
        <v>0</v>
      </c>
      <c r="N20" s="669"/>
      <c r="O20" s="670">
        <f>O14+O19</f>
        <v>0</v>
      </c>
      <c r="P20" s="665"/>
      <c r="Q20" s="670">
        <f>Q14+Q19</f>
        <v>0</v>
      </c>
      <c r="R20" s="665"/>
      <c r="S20" s="671">
        <f>S14+S15+S16+S19</f>
        <v>0</v>
      </c>
      <c r="T20" s="62"/>
      <c r="U20" s="39"/>
      <c r="V20" s="39"/>
      <c r="W20" s="39"/>
    </row>
    <row r="21" spans="1:24" ht="15" customHeight="1">
      <c r="A21" s="842" t="s">
        <v>502</v>
      </c>
      <c r="B21" s="842"/>
      <c r="C21" s="842"/>
      <c r="D21" s="842"/>
      <c r="E21" s="842"/>
      <c r="F21" s="842"/>
      <c r="G21" s="842"/>
      <c r="H21" s="842"/>
      <c r="I21" s="842"/>
      <c r="J21" s="842"/>
      <c r="K21" s="842"/>
      <c r="L21" s="842"/>
      <c r="M21" s="842"/>
      <c r="N21" s="842"/>
      <c r="O21" s="842"/>
      <c r="P21" s="842"/>
      <c r="Q21" s="842"/>
      <c r="R21" s="842"/>
      <c r="S21" s="842"/>
      <c r="T21" s="842"/>
      <c r="U21" s="842"/>
      <c r="V21" s="842"/>
      <c r="W21" s="842"/>
      <c r="X21" s="842"/>
    </row>
    <row r="22" spans="1:24" ht="15" customHeight="1">
      <c r="A22" s="64" t="s">
        <v>503</v>
      </c>
      <c r="B22" s="119"/>
      <c r="C22" s="119"/>
      <c r="D22" s="119"/>
      <c r="E22" s="119"/>
      <c r="F22" s="119"/>
      <c r="G22" s="119"/>
      <c r="H22" s="119"/>
      <c r="I22" s="119"/>
      <c r="J22" s="119"/>
      <c r="K22" s="119"/>
      <c r="L22" s="119"/>
      <c r="M22" s="119"/>
      <c r="N22" s="119"/>
      <c r="O22" s="119"/>
      <c r="P22" s="119"/>
      <c r="Q22" s="119"/>
      <c r="R22" s="119"/>
      <c r="S22" s="119"/>
      <c r="T22" s="119"/>
      <c r="U22" s="119"/>
      <c r="V22" s="119"/>
      <c r="W22" s="119"/>
      <c r="X22" s="119"/>
    </row>
    <row r="23" spans="1:24" ht="15" customHeight="1">
      <c r="A23" s="810" t="s">
        <v>504</v>
      </c>
      <c r="B23" s="810"/>
      <c r="C23" s="810"/>
      <c r="D23" s="810"/>
      <c r="E23" s="810"/>
      <c r="F23" s="810"/>
      <c r="G23" s="810"/>
      <c r="H23" s="810"/>
      <c r="I23" s="810"/>
      <c r="J23" s="810"/>
      <c r="K23" s="810"/>
      <c r="L23" s="810"/>
      <c r="M23" s="810"/>
      <c r="N23" s="810"/>
      <c r="O23" s="810"/>
      <c r="P23" s="810"/>
      <c r="Q23" s="810"/>
      <c r="R23" s="810"/>
      <c r="S23" s="810"/>
      <c r="T23" s="810"/>
      <c r="U23" s="810"/>
      <c r="V23" s="810"/>
      <c r="W23" s="810"/>
      <c r="X23" s="810"/>
    </row>
    <row r="24" spans="1:24" ht="6" customHeight="1">
      <c r="A24" s="120"/>
      <c r="B24" s="120"/>
      <c r="C24" s="120"/>
      <c r="D24" s="120"/>
      <c r="E24" s="120"/>
      <c r="F24" s="120"/>
      <c r="G24" s="120"/>
      <c r="H24" s="120"/>
      <c r="I24" s="120"/>
      <c r="J24" s="120"/>
      <c r="K24" s="120"/>
      <c r="L24" s="120"/>
      <c r="M24" s="120"/>
      <c r="N24" s="120"/>
      <c r="O24" s="120"/>
      <c r="P24" s="120"/>
      <c r="Q24" s="120"/>
      <c r="R24" s="120"/>
      <c r="S24" s="120"/>
      <c r="T24" s="120"/>
      <c r="U24" s="120"/>
      <c r="V24" s="120"/>
      <c r="W24" s="120"/>
      <c r="X24" s="120"/>
    </row>
    <row r="25" spans="1:24" ht="31.5" customHeight="1">
      <c r="A25" s="811" t="s">
        <v>505</v>
      </c>
      <c r="B25" s="812"/>
      <c r="C25" s="689"/>
      <c r="D25" s="690"/>
      <c r="E25" s="690"/>
      <c r="F25" s="690"/>
      <c r="G25" s="690"/>
      <c r="H25" s="690"/>
      <c r="I25" s="691"/>
      <c r="J25" s="652" t="s">
        <v>506</v>
      </c>
      <c r="K25" s="653"/>
      <c r="L25" s="653"/>
      <c r="M25" s="654"/>
      <c r="N25" s="655"/>
      <c r="O25" s="656"/>
      <c r="P25" s="656"/>
      <c r="Q25" s="656"/>
      <c r="R25" s="656"/>
      <c r="S25" s="656"/>
      <c r="T25" s="656"/>
      <c r="U25" s="656"/>
      <c r="V25" s="656"/>
      <c r="W25" s="656"/>
      <c r="X25" s="657"/>
    </row>
    <row r="26" spans="1:24" ht="7.5" customHeight="1">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row>
    <row r="27" spans="1:24" ht="18.75" customHeight="1">
      <c r="A27" s="273" t="s">
        <v>507</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row>
    <row r="28" spans="1:24" ht="16.5" customHeight="1">
      <c r="A28" s="65" t="s">
        <v>508</v>
      </c>
    </row>
    <row r="29" spans="1:24" ht="25.5" customHeight="1">
      <c r="A29" s="628" t="s">
        <v>509</v>
      </c>
      <c r="B29" s="629"/>
      <c r="C29" s="629"/>
      <c r="D29" s="629"/>
      <c r="E29" s="630"/>
      <c r="F29" s="423"/>
      <c r="G29" s="424"/>
      <c r="H29" s="424"/>
      <c r="I29" s="424"/>
      <c r="J29" s="424"/>
      <c r="K29" s="424"/>
      <c r="L29" s="424"/>
      <c r="M29" s="424"/>
      <c r="N29" s="424"/>
      <c r="O29" s="424"/>
      <c r="P29" s="424"/>
      <c r="Q29" s="424"/>
      <c r="R29" s="424"/>
      <c r="S29" s="424"/>
      <c r="T29" s="424"/>
      <c r="U29" s="424"/>
      <c r="V29" s="424"/>
      <c r="W29" s="424"/>
      <c r="X29" s="425"/>
    </row>
    <row r="30" spans="1:24" ht="12" customHeight="1"/>
    <row r="31" spans="1:24" ht="16.5" customHeight="1">
      <c r="A31" s="631" t="s">
        <v>510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row>
    <row r="32" spans="1:24" ht="16.5" customHeight="1">
      <c r="A32" s="632" t="s">
        <v>511</v>
      </c>
      <c r="B32" s="633"/>
      <c r="C32" s="633"/>
      <c r="D32" s="633"/>
      <c r="E32" s="634"/>
      <c r="F32" s="632" t="s">
        <v>512</v>
      </c>
      <c r="G32" s="633"/>
      <c r="H32" s="633"/>
      <c r="I32" s="633"/>
      <c r="J32" s="633"/>
      <c r="K32" s="633"/>
      <c r="L32" s="633"/>
      <c r="M32" s="633"/>
      <c r="N32" s="633"/>
      <c r="O32" s="633"/>
      <c r="P32" s="633"/>
      <c r="Q32" s="633"/>
      <c r="R32" s="647"/>
      <c r="S32" s="641"/>
      <c r="T32" s="642"/>
      <c r="U32" s="165" t="s">
        <v>513</v>
      </c>
      <c r="V32" s="645" t="str">
        <f>IFERROR(ROUND(S32/$Q$13*100,1),"")</f>
        <v/>
      </c>
      <c r="W32" s="646"/>
      <c r="X32" s="166" t="s">
        <v>514</v>
      </c>
    </row>
    <row r="33" spans="1:24" ht="16.5" customHeight="1">
      <c r="A33" s="635"/>
      <c r="B33" s="636"/>
      <c r="C33" s="636"/>
      <c r="D33" s="636"/>
      <c r="E33" s="637"/>
      <c r="F33" s="648" t="s">
        <v>515</v>
      </c>
      <c r="G33" s="649"/>
      <c r="H33" s="649"/>
      <c r="I33" s="649"/>
      <c r="J33" s="649"/>
      <c r="K33" s="649"/>
      <c r="L33" s="649"/>
      <c r="M33" s="649"/>
      <c r="N33" s="649"/>
      <c r="O33" s="649"/>
      <c r="P33" s="649"/>
      <c r="Q33" s="649"/>
      <c r="R33" s="650"/>
      <c r="S33" s="643">
        <f>G11</f>
        <v>0</v>
      </c>
      <c r="T33" s="644"/>
      <c r="U33" s="165" t="s">
        <v>513</v>
      </c>
      <c r="V33" s="645" t="str">
        <f>IFERROR(ROUND(S33/$Q$13*100,1),"")</f>
        <v/>
      </c>
      <c r="W33" s="646"/>
      <c r="X33" s="199" t="s">
        <v>514</v>
      </c>
    </row>
    <row r="34" spans="1:24" ht="16.5" customHeight="1">
      <c r="A34" s="635"/>
      <c r="B34" s="636"/>
      <c r="C34" s="636"/>
      <c r="D34" s="636"/>
      <c r="E34" s="637"/>
      <c r="F34" s="648" t="s">
        <v>516</v>
      </c>
      <c r="G34" s="649"/>
      <c r="H34" s="649"/>
      <c r="I34" s="649"/>
      <c r="J34" s="649"/>
      <c r="K34" s="649"/>
      <c r="L34" s="649"/>
      <c r="M34" s="649"/>
      <c r="N34" s="649"/>
      <c r="O34" s="649"/>
      <c r="P34" s="649"/>
      <c r="Q34" s="649"/>
      <c r="R34" s="650"/>
      <c r="S34" s="641"/>
      <c r="T34" s="642"/>
      <c r="U34" s="165" t="s">
        <v>513</v>
      </c>
      <c r="V34" s="645" t="str">
        <f>IFERROR(ROUND(S34/$Q$13*100,1),"")</f>
        <v/>
      </c>
      <c r="W34" s="646"/>
      <c r="X34" s="166" t="s">
        <v>514</v>
      </c>
    </row>
    <row r="35" spans="1:24" ht="16.5" customHeight="1">
      <c r="A35" s="638"/>
      <c r="B35" s="639"/>
      <c r="C35" s="639"/>
      <c r="D35" s="639"/>
      <c r="E35" s="640"/>
      <c r="F35" s="638" t="s">
        <v>517</v>
      </c>
      <c r="G35" s="639"/>
      <c r="H35" s="639"/>
      <c r="I35" s="639"/>
      <c r="J35" s="639"/>
      <c r="K35" s="639"/>
      <c r="L35" s="639"/>
      <c r="M35" s="639"/>
      <c r="N35" s="639"/>
      <c r="O35" s="639"/>
      <c r="P35" s="639"/>
      <c r="Q35" s="639"/>
      <c r="R35" s="651"/>
      <c r="S35" s="643">
        <f>Q13-(S32+S33+S34)</f>
        <v>0</v>
      </c>
      <c r="T35" s="644"/>
      <c r="U35" s="165" t="s">
        <v>513</v>
      </c>
      <c r="V35" s="645" t="str">
        <f>IFERROR(ROUND(S35/$Q$13*100,1),"")</f>
        <v/>
      </c>
      <c r="W35" s="646"/>
      <c r="X35" s="66" t="s">
        <v>514</v>
      </c>
    </row>
    <row r="36" spans="1:24" ht="9" customHeight="1"/>
    <row r="37" spans="1:24" ht="9" customHeight="1">
      <c r="A37" s="818" t="s">
        <v>602</v>
      </c>
      <c r="B37" s="819"/>
      <c r="C37" s="819"/>
      <c r="D37" s="819"/>
      <c r="E37" s="819"/>
      <c r="F37" s="819"/>
      <c r="G37" s="819"/>
      <c r="H37" s="819"/>
      <c r="I37" s="819"/>
      <c r="J37" s="819"/>
      <c r="K37" s="819"/>
      <c r="L37" s="819"/>
      <c r="M37" s="819"/>
      <c r="N37" s="819"/>
      <c r="O37" s="819"/>
      <c r="P37" s="819"/>
      <c r="Q37" s="819"/>
      <c r="R37" s="819"/>
      <c r="S37" s="819"/>
      <c r="T37" s="819"/>
      <c r="U37" s="819"/>
    </row>
    <row r="38" spans="1:24" ht="27.75" customHeight="1">
      <c r="A38" s="819"/>
      <c r="B38" s="819"/>
      <c r="C38" s="819"/>
      <c r="D38" s="819"/>
      <c r="E38" s="819"/>
      <c r="F38" s="819"/>
      <c r="G38" s="819"/>
      <c r="H38" s="819"/>
      <c r="I38" s="819"/>
      <c r="J38" s="819"/>
      <c r="K38" s="819"/>
      <c r="L38" s="819"/>
      <c r="M38" s="819"/>
      <c r="N38" s="819"/>
      <c r="O38" s="819"/>
      <c r="P38" s="819"/>
      <c r="Q38" s="819"/>
      <c r="R38" s="819"/>
      <c r="S38" s="819"/>
      <c r="T38" s="819"/>
      <c r="U38" s="819"/>
    </row>
    <row r="39" spans="1:24" ht="9" customHeight="1">
      <c r="A39" s="300" t="s">
        <v>518</v>
      </c>
      <c r="B39" s="300"/>
      <c r="C39" s="300"/>
      <c r="D39" s="300"/>
      <c r="E39" s="300"/>
      <c r="F39" s="300"/>
    </row>
    <row r="40" spans="1:24" ht="9" customHeight="1">
      <c r="A40" s="300"/>
      <c r="B40" s="300"/>
      <c r="C40" s="300"/>
      <c r="D40" s="300"/>
      <c r="E40" s="300"/>
      <c r="F40" s="300"/>
    </row>
    <row r="41" spans="1:24" ht="9" customHeight="1">
      <c r="A41" s="820" t="s">
        <v>519</v>
      </c>
      <c r="B41" s="821"/>
      <c r="C41" s="821"/>
      <c r="D41" s="822"/>
      <c r="E41" s="261"/>
      <c r="F41" s="262"/>
      <c r="G41" s="262"/>
      <c r="H41" s="262"/>
      <c r="I41" s="262"/>
      <c r="J41" s="831" t="s">
        <v>520</v>
      </c>
      <c r="K41" s="831"/>
      <c r="L41" s="831"/>
      <c r="M41" s="297"/>
      <c r="N41" s="278"/>
      <c r="O41" s="278"/>
      <c r="P41" s="278"/>
      <c r="Q41" s="278"/>
      <c r="R41" s="278"/>
      <c r="S41" s="278"/>
      <c r="T41" s="278"/>
      <c r="U41" s="279"/>
    </row>
    <row r="42" spans="1:24" ht="9" customHeight="1">
      <c r="A42" s="823"/>
      <c r="B42" s="824"/>
      <c r="C42" s="824"/>
      <c r="D42" s="825"/>
      <c r="E42" s="829"/>
      <c r="F42" s="830"/>
      <c r="G42" s="830"/>
      <c r="H42" s="830"/>
      <c r="I42" s="830"/>
      <c r="J42" s="831"/>
      <c r="K42" s="831"/>
      <c r="L42" s="831"/>
      <c r="M42" s="302"/>
      <c r="N42" s="280"/>
      <c r="O42" s="280"/>
      <c r="P42" s="280"/>
      <c r="Q42" s="280"/>
      <c r="R42" s="280"/>
      <c r="S42" s="280"/>
      <c r="T42" s="280"/>
      <c r="U42" s="281"/>
    </row>
    <row r="43" spans="1:24" ht="9" customHeight="1">
      <c r="A43" s="826"/>
      <c r="B43" s="827"/>
      <c r="C43" s="827"/>
      <c r="D43" s="828"/>
      <c r="E43" s="264"/>
      <c r="F43" s="265"/>
      <c r="G43" s="265"/>
      <c r="H43" s="265"/>
      <c r="I43" s="265"/>
      <c r="J43" s="831"/>
      <c r="K43" s="831"/>
      <c r="L43" s="831"/>
      <c r="M43" s="298"/>
      <c r="N43" s="282"/>
      <c r="O43" s="282"/>
      <c r="P43" s="282"/>
      <c r="Q43" s="282"/>
      <c r="R43" s="282"/>
      <c r="S43" s="282"/>
      <c r="T43" s="282"/>
      <c r="U43" s="283"/>
    </row>
    <row r="44" spans="1:24" ht="9" customHeight="1">
      <c r="A44" s="820" t="s">
        <v>521</v>
      </c>
      <c r="B44" s="821"/>
      <c r="C44" s="821"/>
      <c r="D44" s="822"/>
      <c r="E44" s="297"/>
      <c r="F44" s="278"/>
      <c r="G44" s="278"/>
      <c r="H44" s="278"/>
      <c r="I44" s="278"/>
      <c r="J44" s="278"/>
      <c r="K44" s="278"/>
      <c r="L44" s="278"/>
      <c r="M44" s="278"/>
      <c r="N44" s="278"/>
      <c r="O44" s="278"/>
      <c r="P44" s="278"/>
      <c r="Q44" s="278"/>
      <c r="R44" s="278"/>
      <c r="S44" s="278"/>
      <c r="T44" s="278"/>
      <c r="U44" s="279"/>
    </row>
    <row r="45" spans="1:24" ht="9" customHeight="1">
      <c r="A45" s="823"/>
      <c r="B45" s="824"/>
      <c r="C45" s="824"/>
      <c r="D45" s="825"/>
      <c r="E45" s="302"/>
      <c r="F45" s="280"/>
      <c r="G45" s="280"/>
      <c r="H45" s="280"/>
      <c r="I45" s="280"/>
      <c r="J45" s="280"/>
      <c r="K45" s="280"/>
      <c r="L45" s="280"/>
      <c r="M45" s="280"/>
      <c r="N45" s="280"/>
      <c r="O45" s="280"/>
      <c r="P45" s="280"/>
      <c r="Q45" s="280"/>
      <c r="R45" s="280"/>
      <c r="S45" s="280"/>
      <c r="T45" s="280"/>
      <c r="U45" s="281"/>
    </row>
    <row r="46" spans="1:24" ht="9" customHeight="1">
      <c r="A46" s="826"/>
      <c r="B46" s="827"/>
      <c r="C46" s="827"/>
      <c r="D46" s="828"/>
      <c r="E46" s="298"/>
      <c r="F46" s="282"/>
      <c r="G46" s="282"/>
      <c r="H46" s="282"/>
      <c r="I46" s="282"/>
      <c r="J46" s="282"/>
      <c r="K46" s="282"/>
      <c r="L46" s="282"/>
      <c r="M46" s="282"/>
      <c r="N46" s="282"/>
      <c r="O46" s="282"/>
      <c r="P46" s="282"/>
      <c r="Q46" s="282"/>
      <c r="R46" s="282"/>
      <c r="S46" s="282"/>
      <c r="T46" s="282"/>
      <c r="U46" s="283"/>
    </row>
    <row r="47" spans="1:24" ht="9" customHeight="1">
      <c r="A47" s="308" t="s">
        <v>522</v>
      </c>
      <c r="B47" s="308"/>
      <c r="C47" s="308"/>
      <c r="D47" s="308"/>
      <c r="E47" s="297"/>
      <c r="F47" s="278"/>
      <c r="G47" s="278"/>
      <c r="H47" s="278"/>
      <c r="I47" s="278"/>
      <c r="J47" s="278"/>
      <c r="K47" s="278"/>
      <c r="L47" s="278"/>
      <c r="M47" s="278"/>
      <c r="N47" s="278"/>
      <c r="O47" s="278"/>
      <c r="P47" s="278"/>
      <c r="Q47" s="278"/>
      <c r="R47" s="278"/>
      <c r="S47" s="278"/>
      <c r="T47" s="278"/>
      <c r="U47" s="279"/>
    </row>
    <row r="48" spans="1:24" ht="9" customHeight="1">
      <c r="A48" s="308"/>
      <c r="B48" s="308"/>
      <c r="C48" s="308"/>
      <c r="D48" s="308"/>
      <c r="E48" s="302"/>
      <c r="F48" s="280"/>
      <c r="G48" s="280"/>
      <c r="H48" s="280"/>
      <c r="I48" s="280"/>
      <c r="J48" s="280"/>
      <c r="K48" s="280"/>
      <c r="L48" s="280"/>
      <c r="M48" s="280"/>
      <c r="N48" s="280"/>
      <c r="O48" s="280"/>
      <c r="P48" s="280"/>
      <c r="Q48" s="280"/>
      <c r="R48" s="280"/>
      <c r="S48" s="280"/>
      <c r="T48" s="280"/>
      <c r="U48" s="281"/>
    </row>
    <row r="49" spans="1:21" ht="9" customHeight="1">
      <c r="A49" s="308"/>
      <c r="B49" s="308"/>
      <c r="C49" s="308"/>
      <c r="D49" s="308"/>
      <c r="E49" s="298"/>
      <c r="F49" s="282"/>
      <c r="G49" s="282"/>
      <c r="H49" s="282"/>
      <c r="I49" s="282"/>
      <c r="J49" s="282"/>
      <c r="K49" s="282"/>
      <c r="L49" s="282"/>
      <c r="M49" s="282"/>
      <c r="N49" s="282"/>
      <c r="O49" s="282"/>
      <c r="P49" s="282"/>
      <c r="Q49" s="282"/>
      <c r="R49" s="282"/>
      <c r="S49" s="282"/>
      <c r="T49" s="282"/>
      <c r="U49" s="283"/>
    </row>
    <row r="50" spans="1:21" ht="9" customHeight="1">
      <c r="A50" s="67"/>
      <c r="B50" s="67"/>
      <c r="C50" s="67"/>
      <c r="D50" s="67"/>
      <c r="E50" s="68"/>
      <c r="F50" s="68"/>
      <c r="G50" s="68"/>
      <c r="H50" s="68"/>
      <c r="I50" s="68"/>
      <c r="J50" s="68"/>
      <c r="K50" s="68"/>
      <c r="L50" s="68"/>
      <c r="M50" s="68"/>
      <c r="N50" s="68"/>
      <c r="O50" s="68"/>
      <c r="P50" s="68"/>
      <c r="Q50" s="68"/>
      <c r="R50" s="68"/>
    </row>
    <row r="51" spans="1:21" ht="9" customHeight="1">
      <c r="A51" s="300" t="s">
        <v>523</v>
      </c>
      <c r="B51" s="300"/>
      <c r="C51" s="300"/>
      <c r="D51" s="300"/>
      <c r="E51" s="300"/>
      <c r="F51" s="300"/>
      <c r="G51" s="300"/>
      <c r="H51" s="300"/>
      <c r="I51" s="300"/>
    </row>
    <row r="52" spans="1:21" ht="9" customHeight="1">
      <c r="A52" s="300"/>
      <c r="B52" s="300"/>
      <c r="C52" s="300"/>
      <c r="D52" s="300"/>
      <c r="E52" s="300"/>
      <c r="F52" s="300"/>
      <c r="G52" s="300"/>
      <c r="H52" s="300"/>
      <c r="I52" s="300"/>
    </row>
    <row r="53" spans="1:21" ht="9" customHeight="1">
      <c r="A53" s="832" t="s">
        <v>524</v>
      </c>
      <c r="B53" s="832"/>
      <c r="C53" s="832"/>
      <c r="D53" s="832"/>
      <c r="E53" s="297"/>
      <c r="F53" s="278"/>
      <c r="G53" s="278"/>
      <c r="H53" s="278"/>
      <c r="I53" s="278"/>
      <c r="J53" s="278"/>
      <c r="K53" s="278"/>
      <c r="L53" s="278"/>
      <c r="M53" s="278"/>
      <c r="N53" s="278"/>
      <c r="O53" s="278"/>
      <c r="P53" s="278"/>
      <c r="Q53" s="278"/>
      <c r="R53" s="278"/>
      <c r="S53" s="278"/>
      <c r="T53" s="278"/>
      <c r="U53" s="279"/>
    </row>
    <row r="54" spans="1:21" ht="9" customHeight="1">
      <c r="A54" s="832"/>
      <c r="B54" s="832"/>
      <c r="C54" s="832"/>
      <c r="D54" s="832"/>
      <c r="E54" s="302"/>
      <c r="F54" s="280"/>
      <c r="G54" s="280"/>
      <c r="H54" s="280"/>
      <c r="I54" s="280"/>
      <c r="J54" s="280"/>
      <c r="K54" s="280"/>
      <c r="L54" s="280"/>
      <c r="M54" s="280"/>
      <c r="N54" s="280"/>
      <c r="O54" s="280"/>
      <c r="P54" s="280"/>
      <c r="Q54" s="280"/>
      <c r="R54" s="280"/>
      <c r="S54" s="280"/>
      <c r="T54" s="280"/>
      <c r="U54" s="281"/>
    </row>
    <row r="55" spans="1:21" ht="9" customHeight="1">
      <c r="A55" s="832"/>
      <c r="B55" s="832"/>
      <c r="C55" s="832"/>
      <c r="D55" s="832"/>
      <c r="E55" s="298"/>
      <c r="F55" s="282"/>
      <c r="G55" s="282"/>
      <c r="H55" s="282"/>
      <c r="I55" s="282"/>
      <c r="J55" s="282"/>
      <c r="K55" s="282"/>
      <c r="L55" s="282"/>
      <c r="M55" s="282"/>
      <c r="N55" s="282"/>
      <c r="O55" s="282"/>
      <c r="P55" s="282"/>
      <c r="Q55" s="282"/>
      <c r="R55" s="282"/>
      <c r="S55" s="282"/>
      <c r="T55" s="282"/>
      <c r="U55" s="283"/>
    </row>
    <row r="56" spans="1:21" ht="9" customHeight="1">
      <c r="A56" s="832" t="s">
        <v>525</v>
      </c>
      <c r="B56" s="832"/>
      <c r="C56" s="832"/>
      <c r="D56" s="832"/>
      <c r="E56" s="297"/>
      <c r="F56" s="278"/>
      <c r="G56" s="278"/>
      <c r="H56" s="278"/>
      <c r="I56" s="278"/>
      <c r="J56" s="278"/>
      <c r="K56" s="278"/>
      <c r="L56" s="278"/>
      <c r="M56" s="278"/>
      <c r="N56" s="278"/>
      <c r="O56" s="278"/>
      <c r="P56" s="278"/>
      <c r="Q56" s="278"/>
      <c r="R56" s="278"/>
      <c r="S56" s="278"/>
      <c r="T56" s="278"/>
      <c r="U56" s="279"/>
    </row>
    <row r="57" spans="1:21" ht="9" customHeight="1">
      <c r="A57" s="832"/>
      <c r="B57" s="832"/>
      <c r="C57" s="832"/>
      <c r="D57" s="832"/>
      <c r="E57" s="302"/>
      <c r="F57" s="280"/>
      <c r="G57" s="280"/>
      <c r="H57" s="280"/>
      <c r="I57" s="280"/>
      <c r="J57" s="280"/>
      <c r="K57" s="280"/>
      <c r="L57" s="280"/>
      <c r="M57" s="280"/>
      <c r="N57" s="280"/>
      <c r="O57" s="280"/>
      <c r="P57" s="280"/>
      <c r="Q57" s="280"/>
      <c r="R57" s="280"/>
      <c r="S57" s="280"/>
      <c r="T57" s="280"/>
      <c r="U57" s="281"/>
    </row>
    <row r="58" spans="1:21" ht="9" customHeight="1">
      <c r="A58" s="832"/>
      <c r="B58" s="832"/>
      <c r="C58" s="832"/>
      <c r="D58" s="832"/>
      <c r="E58" s="298"/>
      <c r="F58" s="282"/>
      <c r="G58" s="282"/>
      <c r="H58" s="282"/>
      <c r="I58" s="282"/>
      <c r="J58" s="282"/>
      <c r="K58" s="282"/>
      <c r="L58" s="282"/>
      <c r="M58" s="282"/>
      <c r="N58" s="282"/>
      <c r="O58" s="282"/>
      <c r="P58" s="282"/>
      <c r="Q58" s="282"/>
      <c r="R58" s="282"/>
      <c r="S58" s="282"/>
      <c r="T58" s="282"/>
      <c r="U58" s="283"/>
    </row>
    <row r="59" spans="1:21" ht="9" customHeight="1"/>
    <row r="60" spans="1:21" s="3" customFormat="1" ht="21" customHeight="1">
      <c r="A60" s="29" t="s">
        <v>526</v>
      </c>
      <c r="N60" s="26"/>
    </row>
    <row r="61" spans="1:21" s="3" customFormat="1" ht="21" customHeight="1">
      <c r="A61" s="29" t="s">
        <v>527</v>
      </c>
      <c r="N61" s="26"/>
    </row>
    <row r="62" spans="1:21" s="3" customFormat="1" ht="22.5" customHeight="1">
      <c r="A62" s="607" t="s">
        <v>528</v>
      </c>
      <c r="B62" s="608"/>
      <c r="C62" s="609" t="s">
        <v>529</v>
      </c>
      <c r="D62" s="610"/>
      <c r="E62" s="610"/>
      <c r="F62" s="610"/>
      <c r="G62" s="611"/>
      <c r="H62" s="609" t="s">
        <v>530</v>
      </c>
      <c r="I62" s="610"/>
      <c r="J62" s="610"/>
      <c r="K62" s="610"/>
      <c r="L62" s="611"/>
      <c r="M62" s="608" t="s">
        <v>531</v>
      </c>
      <c r="N62" s="608"/>
      <c r="O62" s="612"/>
    </row>
    <row r="63" spans="1:21" s="3" customFormat="1" ht="27" customHeight="1">
      <c r="A63" s="618">
        <v>1</v>
      </c>
      <c r="B63" s="619"/>
      <c r="C63" s="613"/>
      <c r="D63" s="614"/>
      <c r="E63" s="614"/>
      <c r="F63" s="614"/>
      <c r="G63" s="615"/>
      <c r="H63" s="613"/>
      <c r="I63" s="614"/>
      <c r="J63" s="614"/>
      <c r="K63" s="614"/>
      <c r="L63" s="615"/>
      <c r="M63" s="616"/>
      <c r="N63" s="617"/>
      <c r="O63" s="167" t="s">
        <v>513</v>
      </c>
    </row>
    <row r="64" spans="1:21" s="3" customFormat="1" ht="27" customHeight="1">
      <c r="A64" s="625">
        <v>2</v>
      </c>
      <c r="B64" s="626"/>
      <c r="C64" s="620"/>
      <c r="D64" s="621"/>
      <c r="E64" s="621"/>
      <c r="F64" s="621"/>
      <c r="G64" s="622"/>
      <c r="H64" s="620"/>
      <c r="I64" s="621"/>
      <c r="J64" s="621"/>
      <c r="K64" s="621"/>
      <c r="L64" s="622"/>
      <c r="M64" s="623"/>
      <c r="N64" s="624"/>
      <c r="O64" s="69" t="s">
        <v>513</v>
      </c>
    </row>
    <row r="65" spans="1:16" s="3" customFormat="1" ht="27" customHeight="1">
      <c r="A65" s="779">
        <v>3</v>
      </c>
      <c r="B65" s="780"/>
      <c r="C65" s="620"/>
      <c r="D65" s="621"/>
      <c r="E65" s="621"/>
      <c r="F65" s="621"/>
      <c r="G65" s="622"/>
      <c r="H65" s="620"/>
      <c r="I65" s="621"/>
      <c r="J65" s="621"/>
      <c r="K65" s="621"/>
      <c r="L65" s="622"/>
      <c r="M65" s="623"/>
      <c r="N65" s="624"/>
      <c r="O65" s="69" t="s">
        <v>513</v>
      </c>
    </row>
    <row r="66" spans="1:16" s="3" customFormat="1" ht="27" customHeight="1">
      <c r="A66" s="779">
        <v>4</v>
      </c>
      <c r="B66" s="780"/>
      <c r="C66" s="620"/>
      <c r="D66" s="621"/>
      <c r="E66" s="621"/>
      <c r="F66" s="621"/>
      <c r="G66" s="622"/>
      <c r="H66" s="620"/>
      <c r="I66" s="621"/>
      <c r="J66" s="621"/>
      <c r="K66" s="621"/>
      <c r="L66" s="622"/>
      <c r="M66" s="623"/>
      <c r="N66" s="624"/>
      <c r="O66" s="69" t="s">
        <v>513</v>
      </c>
    </row>
    <row r="67" spans="1:16" s="3" customFormat="1" ht="27" customHeight="1">
      <c r="A67" s="779">
        <v>5</v>
      </c>
      <c r="B67" s="780"/>
      <c r="C67" s="620"/>
      <c r="D67" s="621"/>
      <c r="E67" s="621"/>
      <c r="F67" s="621"/>
      <c r="G67" s="622"/>
      <c r="H67" s="620"/>
      <c r="I67" s="621"/>
      <c r="J67" s="621"/>
      <c r="K67" s="621"/>
      <c r="L67" s="622"/>
      <c r="M67" s="623"/>
      <c r="N67" s="624"/>
      <c r="O67" s="69" t="s">
        <v>513</v>
      </c>
    </row>
    <row r="68" spans="1:16" s="3" customFormat="1" ht="27" customHeight="1">
      <c r="A68" s="779">
        <v>6</v>
      </c>
      <c r="B68" s="780"/>
      <c r="C68" s="620"/>
      <c r="D68" s="621"/>
      <c r="E68" s="621"/>
      <c r="F68" s="621"/>
      <c r="G68" s="622"/>
      <c r="H68" s="620"/>
      <c r="I68" s="621"/>
      <c r="J68" s="621"/>
      <c r="K68" s="621"/>
      <c r="L68" s="622"/>
      <c r="M68" s="623"/>
      <c r="N68" s="624"/>
      <c r="O68" s="69" t="s">
        <v>513</v>
      </c>
    </row>
    <row r="69" spans="1:16" s="3" customFormat="1" ht="27" customHeight="1">
      <c r="A69" s="779">
        <v>7</v>
      </c>
      <c r="B69" s="780"/>
      <c r="C69" s="620"/>
      <c r="D69" s="621"/>
      <c r="E69" s="621"/>
      <c r="F69" s="621"/>
      <c r="G69" s="622"/>
      <c r="H69" s="620"/>
      <c r="I69" s="621"/>
      <c r="J69" s="621"/>
      <c r="K69" s="621"/>
      <c r="L69" s="622"/>
      <c r="M69" s="623"/>
      <c r="N69" s="624"/>
      <c r="O69" s="69" t="s">
        <v>513</v>
      </c>
    </row>
    <row r="70" spans="1:16" s="3" customFormat="1" ht="27" customHeight="1">
      <c r="A70" s="779">
        <v>8</v>
      </c>
      <c r="B70" s="780"/>
      <c r="C70" s="620"/>
      <c r="D70" s="621"/>
      <c r="E70" s="621"/>
      <c r="F70" s="621"/>
      <c r="G70" s="622"/>
      <c r="H70" s="620"/>
      <c r="I70" s="621"/>
      <c r="J70" s="621"/>
      <c r="K70" s="621"/>
      <c r="L70" s="622"/>
      <c r="M70" s="623"/>
      <c r="N70" s="624"/>
      <c r="O70" s="69" t="s">
        <v>513</v>
      </c>
    </row>
    <row r="71" spans="1:16" s="3" customFormat="1" ht="27" customHeight="1">
      <c r="A71" s="779">
        <v>9</v>
      </c>
      <c r="B71" s="780"/>
      <c r="C71" s="620"/>
      <c r="D71" s="621"/>
      <c r="E71" s="621"/>
      <c r="F71" s="621"/>
      <c r="G71" s="622"/>
      <c r="H71" s="620"/>
      <c r="I71" s="621"/>
      <c r="J71" s="621"/>
      <c r="K71" s="621"/>
      <c r="L71" s="622"/>
      <c r="M71" s="623"/>
      <c r="N71" s="624"/>
      <c r="O71" s="69" t="s">
        <v>513</v>
      </c>
    </row>
    <row r="72" spans="1:16" s="3" customFormat="1" ht="27" customHeight="1">
      <c r="A72" s="781">
        <v>10</v>
      </c>
      <c r="B72" s="782"/>
      <c r="C72" s="783"/>
      <c r="D72" s="784"/>
      <c r="E72" s="784"/>
      <c r="F72" s="784"/>
      <c r="G72" s="785"/>
      <c r="H72" s="786"/>
      <c r="I72" s="787"/>
      <c r="J72" s="787"/>
      <c r="K72" s="787"/>
      <c r="L72" s="788"/>
      <c r="M72" s="789"/>
      <c r="N72" s="790"/>
      <c r="O72" s="31" t="s">
        <v>513</v>
      </c>
    </row>
    <row r="73" spans="1:16" s="3" customFormat="1" ht="27" customHeight="1">
      <c r="A73" s="791" t="s">
        <v>532</v>
      </c>
      <c r="B73" s="792"/>
      <c r="C73" s="793" t="s">
        <v>529</v>
      </c>
      <c r="D73" s="794"/>
      <c r="E73" s="794"/>
      <c r="F73" s="794"/>
      <c r="G73" s="795"/>
      <c r="H73" s="796" t="s">
        <v>530</v>
      </c>
      <c r="I73" s="797"/>
      <c r="J73" s="797"/>
      <c r="K73" s="797"/>
      <c r="L73" s="792"/>
      <c r="M73" s="796" t="s">
        <v>531</v>
      </c>
      <c r="N73" s="797"/>
      <c r="O73" s="798"/>
      <c r="P73" s="70"/>
    </row>
    <row r="74" spans="1:16" s="3" customFormat="1" ht="27" customHeight="1">
      <c r="A74" s="813">
        <v>1</v>
      </c>
      <c r="B74" s="814"/>
      <c r="C74" s="620"/>
      <c r="D74" s="621"/>
      <c r="E74" s="621"/>
      <c r="F74" s="621"/>
      <c r="G74" s="622"/>
      <c r="H74" s="620"/>
      <c r="I74" s="621"/>
      <c r="J74" s="621"/>
      <c r="K74" s="621"/>
      <c r="L74" s="622"/>
      <c r="M74" s="815"/>
      <c r="N74" s="816"/>
      <c r="O74" s="71" t="s">
        <v>513</v>
      </c>
    </row>
    <row r="75" spans="1:16" s="3" customFormat="1" ht="27" customHeight="1">
      <c r="A75" s="802">
        <v>2</v>
      </c>
      <c r="B75" s="803"/>
      <c r="C75" s="620"/>
      <c r="D75" s="621"/>
      <c r="E75" s="621"/>
      <c r="F75" s="621"/>
      <c r="G75" s="622"/>
      <c r="H75" s="620"/>
      <c r="I75" s="621"/>
      <c r="J75" s="621"/>
      <c r="K75" s="621"/>
      <c r="L75" s="622"/>
      <c r="M75" s="623"/>
      <c r="N75" s="624"/>
      <c r="O75" s="69" t="s">
        <v>513</v>
      </c>
    </row>
    <row r="76" spans="1:16" s="3" customFormat="1" ht="27" customHeight="1">
      <c r="A76" s="817">
        <v>3</v>
      </c>
      <c r="B76" s="626"/>
      <c r="C76" s="620"/>
      <c r="D76" s="621"/>
      <c r="E76" s="621"/>
      <c r="F76" s="621"/>
      <c r="G76" s="622"/>
      <c r="H76" s="620"/>
      <c r="I76" s="621"/>
      <c r="J76" s="621"/>
      <c r="K76" s="621"/>
      <c r="L76" s="622"/>
      <c r="M76" s="623"/>
      <c r="N76" s="624"/>
      <c r="O76" s="69" t="s">
        <v>513</v>
      </c>
    </row>
    <row r="77" spans="1:16" s="3" customFormat="1" ht="27" customHeight="1">
      <c r="A77" s="625">
        <v>4</v>
      </c>
      <c r="B77" s="626"/>
      <c r="C77" s="620"/>
      <c r="D77" s="621"/>
      <c r="E77" s="621"/>
      <c r="F77" s="621"/>
      <c r="G77" s="622"/>
      <c r="H77" s="620"/>
      <c r="I77" s="621"/>
      <c r="J77" s="621"/>
      <c r="K77" s="621"/>
      <c r="L77" s="622"/>
      <c r="M77" s="623"/>
      <c r="N77" s="624"/>
      <c r="O77" s="69" t="s">
        <v>513</v>
      </c>
    </row>
    <row r="78" spans="1:16" s="3" customFormat="1" ht="27" customHeight="1">
      <c r="A78" s="625">
        <v>5</v>
      </c>
      <c r="B78" s="626"/>
      <c r="C78" s="620"/>
      <c r="D78" s="621"/>
      <c r="E78" s="621"/>
      <c r="F78" s="621"/>
      <c r="G78" s="622"/>
      <c r="H78" s="620"/>
      <c r="I78" s="621"/>
      <c r="J78" s="621"/>
      <c r="K78" s="621"/>
      <c r="L78" s="622"/>
      <c r="M78" s="623"/>
      <c r="N78" s="624"/>
      <c r="O78" s="69" t="s">
        <v>513</v>
      </c>
    </row>
    <row r="79" spans="1:16" s="3" customFormat="1" ht="27" customHeight="1">
      <c r="A79" s="625">
        <v>6</v>
      </c>
      <c r="B79" s="626"/>
      <c r="C79" s="620"/>
      <c r="D79" s="621"/>
      <c r="E79" s="621"/>
      <c r="F79" s="621"/>
      <c r="G79" s="622"/>
      <c r="H79" s="620"/>
      <c r="I79" s="621"/>
      <c r="J79" s="621"/>
      <c r="K79" s="621"/>
      <c r="L79" s="622"/>
      <c r="M79" s="623"/>
      <c r="N79" s="624"/>
      <c r="O79" s="69" t="s">
        <v>513</v>
      </c>
    </row>
    <row r="80" spans="1:16" s="3" customFormat="1" ht="27" customHeight="1">
      <c r="A80" s="625">
        <v>7</v>
      </c>
      <c r="B80" s="626"/>
      <c r="C80" s="620"/>
      <c r="D80" s="621"/>
      <c r="E80" s="621"/>
      <c r="F80" s="621"/>
      <c r="G80" s="622"/>
      <c r="H80" s="620"/>
      <c r="I80" s="621"/>
      <c r="J80" s="621"/>
      <c r="K80" s="621"/>
      <c r="L80" s="622"/>
      <c r="M80" s="623"/>
      <c r="N80" s="624"/>
      <c r="O80" s="69" t="s">
        <v>513</v>
      </c>
    </row>
    <row r="81" spans="1:15" s="3" customFormat="1" ht="27" customHeight="1">
      <c r="A81" s="779">
        <v>8</v>
      </c>
      <c r="B81" s="780"/>
      <c r="C81" s="620"/>
      <c r="D81" s="621"/>
      <c r="E81" s="621"/>
      <c r="F81" s="621"/>
      <c r="G81" s="622"/>
      <c r="H81" s="620"/>
      <c r="I81" s="621"/>
      <c r="J81" s="621"/>
      <c r="K81" s="621"/>
      <c r="L81" s="622"/>
      <c r="M81" s="623"/>
      <c r="N81" s="624"/>
      <c r="O81" s="69" t="s">
        <v>513</v>
      </c>
    </row>
    <row r="82" spans="1:15" s="3" customFormat="1" ht="27" customHeight="1">
      <c r="A82" s="802">
        <v>9</v>
      </c>
      <c r="B82" s="803"/>
      <c r="C82" s="620"/>
      <c r="D82" s="621"/>
      <c r="E82" s="621"/>
      <c r="F82" s="621"/>
      <c r="G82" s="622"/>
      <c r="H82" s="620"/>
      <c r="I82" s="621"/>
      <c r="J82" s="621"/>
      <c r="K82" s="621"/>
      <c r="L82" s="622"/>
      <c r="M82" s="623"/>
      <c r="N82" s="624"/>
      <c r="O82" s="69" t="s">
        <v>513</v>
      </c>
    </row>
    <row r="83" spans="1:15" s="3" customFormat="1" ht="27" customHeight="1">
      <c r="A83" s="781">
        <v>10</v>
      </c>
      <c r="B83" s="782"/>
      <c r="C83" s="783"/>
      <c r="D83" s="784"/>
      <c r="E83" s="784"/>
      <c r="F83" s="784"/>
      <c r="G83" s="785"/>
      <c r="H83" s="783"/>
      <c r="I83" s="784"/>
      <c r="J83" s="784"/>
      <c r="K83" s="784"/>
      <c r="L83" s="785"/>
      <c r="M83" s="804"/>
      <c r="N83" s="805"/>
      <c r="O83" s="72" t="s">
        <v>513</v>
      </c>
    </row>
    <row r="84" spans="1:15" s="3" customFormat="1" ht="30" customHeight="1">
      <c r="A84" s="806" t="s">
        <v>533</v>
      </c>
      <c r="B84" s="559"/>
      <c r="C84" s="559"/>
      <c r="D84" s="559"/>
      <c r="E84" s="559"/>
      <c r="F84" s="559"/>
      <c r="G84" s="559"/>
      <c r="H84" s="559"/>
      <c r="I84" s="559"/>
      <c r="J84" s="559"/>
      <c r="K84" s="559"/>
      <c r="L84" s="807"/>
      <c r="M84" s="808">
        <f>SUM(M63:N72)</f>
        <v>0</v>
      </c>
      <c r="N84" s="809"/>
      <c r="O84" s="168" t="s">
        <v>513</v>
      </c>
    </row>
    <row r="85" spans="1:15" s="3" customFormat="1" ht="30" customHeight="1">
      <c r="A85" s="335" t="s">
        <v>534</v>
      </c>
      <c r="B85" s="336"/>
      <c r="C85" s="336"/>
      <c r="D85" s="336"/>
      <c r="E85" s="336"/>
      <c r="F85" s="336"/>
      <c r="G85" s="336"/>
      <c r="H85" s="336"/>
      <c r="I85" s="336"/>
      <c r="J85" s="336"/>
      <c r="K85" s="336"/>
      <c r="L85" s="799"/>
      <c r="M85" s="800">
        <f>SUM(M74:N83)</f>
        <v>0</v>
      </c>
      <c r="N85" s="801"/>
      <c r="O85" s="73" t="s">
        <v>513</v>
      </c>
    </row>
    <row r="86" spans="1:15" s="3" customFormat="1" ht="21" customHeight="1">
      <c r="A86" s="30" t="s">
        <v>535</v>
      </c>
      <c r="N86" s="26"/>
    </row>
  </sheetData>
  <sheetProtection insertColumns="0" selectLockedCells="1"/>
  <mergeCells count="232">
    <mergeCell ref="C18:F18"/>
    <mergeCell ref="C19:F19"/>
    <mergeCell ref="M8:N8"/>
    <mergeCell ref="O8:P8"/>
    <mergeCell ref="Q8:S8"/>
    <mergeCell ref="E41:I43"/>
    <mergeCell ref="J41:L43"/>
    <mergeCell ref="A53:D55"/>
    <mergeCell ref="A56:D58"/>
    <mergeCell ref="A39:F40"/>
    <mergeCell ref="A8:B8"/>
    <mergeCell ref="G8:H8"/>
    <mergeCell ref="I8:J8"/>
    <mergeCell ref="K8:L8"/>
    <mergeCell ref="G11:H11"/>
    <mergeCell ref="I11:J11"/>
    <mergeCell ref="K11:L11"/>
    <mergeCell ref="K18:L18"/>
    <mergeCell ref="A21:X21"/>
    <mergeCell ref="C8:F8"/>
    <mergeCell ref="C9:F9"/>
    <mergeCell ref="D10:F10"/>
    <mergeCell ref="D11:F11"/>
    <mergeCell ref="D12:F12"/>
    <mergeCell ref="D13:F13"/>
    <mergeCell ref="C14:F14"/>
    <mergeCell ref="C15:F15"/>
    <mergeCell ref="C16:F16"/>
    <mergeCell ref="C17:F17"/>
    <mergeCell ref="A78:B78"/>
    <mergeCell ref="C78:G78"/>
    <mergeCell ref="H78:L78"/>
    <mergeCell ref="A74:B74"/>
    <mergeCell ref="C74:G74"/>
    <mergeCell ref="H74:L74"/>
    <mergeCell ref="M74:N74"/>
    <mergeCell ref="A75:B75"/>
    <mergeCell ref="C75:G75"/>
    <mergeCell ref="H75:L75"/>
    <mergeCell ref="M75:N75"/>
    <mergeCell ref="A76:B76"/>
    <mergeCell ref="C76:G76"/>
    <mergeCell ref="H76:L76"/>
    <mergeCell ref="M76:N76"/>
    <mergeCell ref="M78:N78"/>
    <mergeCell ref="A85:L85"/>
    <mergeCell ref="M85:N85"/>
    <mergeCell ref="A82:B82"/>
    <mergeCell ref="C82:G82"/>
    <mergeCell ref="H82:L82"/>
    <mergeCell ref="M82:N82"/>
    <mergeCell ref="A83:B83"/>
    <mergeCell ref="C83:G83"/>
    <mergeCell ref="H83:L83"/>
    <mergeCell ref="M83:N83"/>
    <mergeCell ref="A84:L84"/>
    <mergeCell ref="M84:N84"/>
    <mergeCell ref="A79:B79"/>
    <mergeCell ref="C79:G79"/>
    <mergeCell ref="H79:L79"/>
    <mergeCell ref="M79:N79"/>
    <mergeCell ref="A80:B80"/>
    <mergeCell ref="C80:G80"/>
    <mergeCell ref="H80:L80"/>
    <mergeCell ref="M80:N80"/>
    <mergeCell ref="A81:B81"/>
    <mergeCell ref="C81:G81"/>
    <mergeCell ref="H81:L81"/>
    <mergeCell ref="M81:N81"/>
    <mergeCell ref="A69:B69"/>
    <mergeCell ref="C69:G69"/>
    <mergeCell ref="H69:L69"/>
    <mergeCell ref="M69:N69"/>
    <mergeCell ref="A70:B70"/>
    <mergeCell ref="C70:G70"/>
    <mergeCell ref="H70:L70"/>
    <mergeCell ref="M70:N70"/>
    <mergeCell ref="A77:B77"/>
    <mergeCell ref="C77:G77"/>
    <mergeCell ref="H77:L77"/>
    <mergeCell ref="M77:N77"/>
    <mergeCell ref="A71:B71"/>
    <mergeCell ref="C71:G71"/>
    <mergeCell ref="H71:L71"/>
    <mergeCell ref="M71:N71"/>
    <mergeCell ref="A72:B72"/>
    <mergeCell ref="C72:G72"/>
    <mergeCell ref="H72:L72"/>
    <mergeCell ref="M72:N72"/>
    <mergeCell ref="A73:B73"/>
    <mergeCell ref="C73:G73"/>
    <mergeCell ref="H73:L73"/>
    <mergeCell ref="M73:O73"/>
    <mergeCell ref="A67:B67"/>
    <mergeCell ref="C67:G67"/>
    <mergeCell ref="H67:L67"/>
    <mergeCell ref="M67:N67"/>
    <mergeCell ref="A65:B65"/>
    <mergeCell ref="C65:G65"/>
    <mergeCell ref="A68:B68"/>
    <mergeCell ref="C68:G68"/>
    <mergeCell ref="H68:L68"/>
    <mergeCell ref="M68:N68"/>
    <mergeCell ref="A2:D4"/>
    <mergeCell ref="E2:Q4"/>
    <mergeCell ref="R2:T2"/>
    <mergeCell ref="U2:X2"/>
    <mergeCell ref="R3:T4"/>
    <mergeCell ref="U3:X4"/>
    <mergeCell ref="H65:L65"/>
    <mergeCell ref="M65:N65"/>
    <mergeCell ref="A66:B66"/>
    <mergeCell ref="C66:G66"/>
    <mergeCell ref="H66:L66"/>
    <mergeCell ref="M66:N66"/>
    <mergeCell ref="M41:U43"/>
    <mergeCell ref="A23:X23"/>
    <mergeCell ref="A25:B25"/>
    <mergeCell ref="E44:U46"/>
    <mergeCell ref="E47:U49"/>
    <mergeCell ref="A37:U38"/>
    <mergeCell ref="E53:U55"/>
    <mergeCell ref="E56:U58"/>
    <mergeCell ref="A51:I52"/>
    <mergeCell ref="A41:D43"/>
    <mergeCell ref="A44:D46"/>
    <mergeCell ref="A47:D49"/>
    <mergeCell ref="A9:B14"/>
    <mergeCell ref="G9:H9"/>
    <mergeCell ref="I9:J9"/>
    <mergeCell ref="K9:L9"/>
    <mergeCell ref="M9:N9"/>
    <mergeCell ref="O9:P9"/>
    <mergeCell ref="Q9:S9"/>
    <mergeCell ref="C10:C13"/>
    <mergeCell ref="G10:H10"/>
    <mergeCell ref="Q11:S11"/>
    <mergeCell ref="G12:H12"/>
    <mergeCell ref="I12:J12"/>
    <mergeCell ref="K12:L12"/>
    <mergeCell ref="M12:N12"/>
    <mergeCell ref="O12:P12"/>
    <mergeCell ref="Q12:S12"/>
    <mergeCell ref="I10:J10"/>
    <mergeCell ref="K10:L10"/>
    <mergeCell ref="M10:N10"/>
    <mergeCell ref="O10:P10"/>
    <mergeCell ref="Q10:S10"/>
    <mergeCell ref="M11:N11"/>
    <mergeCell ref="O11:P11"/>
    <mergeCell ref="Q13:S13"/>
    <mergeCell ref="G14:H14"/>
    <mergeCell ref="I14:J14"/>
    <mergeCell ref="K14:L14"/>
    <mergeCell ref="M14:N14"/>
    <mergeCell ref="O14:P14"/>
    <mergeCell ref="Q14:S14"/>
    <mergeCell ref="G13:H13"/>
    <mergeCell ref="I13:J13"/>
    <mergeCell ref="K13:L13"/>
    <mergeCell ref="M13:N13"/>
    <mergeCell ref="O13:P13"/>
    <mergeCell ref="Q18:S18"/>
    <mergeCell ref="G17:H17"/>
    <mergeCell ref="I17:J17"/>
    <mergeCell ref="K17:L17"/>
    <mergeCell ref="O15:P15"/>
    <mergeCell ref="Q15:S15"/>
    <mergeCell ref="G16:H16"/>
    <mergeCell ref="I16:J16"/>
    <mergeCell ref="K16:L16"/>
    <mergeCell ref="M16:N16"/>
    <mergeCell ref="O16:P16"/>
    <mergeCell ref="Q16:S16"/>
    <mergeCell ref="G15:H15"/>
    <mergeCell ref="I15:J15"/>
    <mergeCell ref="K15:L15"/>
    <mergeCell ref="M15:N15"/>
    <mergeCell ref="J25:M25"/>
    <mergeCell ref="N25:X25"/>
    <mergeCell ref="Q19:S19"/>
    <mergeCell ref="A20:E20"/>
    <mergeCell ref="G20:H20"/>
    <mergeCell ref="I20:J20"/>
    <mergeCell ref="K20:L20"/>
    <mergeCell ref="M20:N20"/>
    <mergeCell ref="O20:P20"/>
    <mergeCell ref="Q20:S20"/>
    <mergeCell ref="G19:H19"/>
    <mergeCell ref="I19:J19"/>
    <mergeCell ref="K19:L19"/>
    <mergeCell ref="M19:N19"/>
    <mergeCell ref="O19:P19"/>
    <mergeCell ref="A15:B19"/>
    <mergeCell ref="M17:N17"/>
    <mergeCell ref="O17:P17"/>
    <mergeCell ref="Q17:S17"/>
    <mergeCell ref="G18:H18"/>
    <mergeCell ref="I18:J18"/>
    <mergeCell ref="C25:I25"/>
    <mergeCell ref="M18:N18"/>
    <mergeCell ref="O18:P18"/>
    <mergeCell ref="A26:X26"/>
    <mergeCell ref="A27:X27"/>
    <mergeCell ref="A29:E29"/>
    <mergeCell ref="A31:X31"/>
    <mergeCell ref="A32:E35"/>
    <mergeCell ref="S32:T32"/>
    <mergeCell ref="S33:T33"/>
    <mergeCell ref="S34:T34"/>
    <mergeCell ref="S35:T35"/>
    <mergeCell ref="V32:W32"/>
    <mergeCell ref="V33:W33"/>
    <mergeCell ref="V34:W34"/>
    <mergeCell ref="V35:W35"/>
    <mergeCell ref="F32:R32"/>
    <mergeCell ref="F33:R33"/>
    <mergeCell ref="F34:R34"/>
    <mergeCell ref="F35:R35"/>
    <mergeCell ref="F29:X29"/>
    <mergeCell ref="A62:B62"/>
    <mergeCell ref="C62:G62"/>
    <mergeCell ref="H62:L62"/>
    <mergeCell ref="M62:O62"/>
    <mergeCell ref="C63:G63"/>
    <mergeCell ref="H63:L63"/>
    <mergeCell ref="M63:N63"/>
    <mergeCell ref="A63:B63"/>
    <mergeCell ref="C64:G64"/>
    <mergeCell ref="H64:L64"/>
    <mergeCell ref="M64:N64"/>
    <mergeCell ref="A64:B64"/>
  </mergeCells>
  <phoneticPr fontId="16"/>
  <conditionalFormatting sqref="E2:X2 E3:R3 U3:X3 E4:Q4">
    <cfRule type="cellIs" dxfId="93" priority="2" operator="equal">
      <formula>0</formula>
    </cfRule>
  </conditionalFormatting>
  <dataValidations count="5">
    <dataValidation allowBlank="1" showInputMessage="1" showErrorMessage="1" prompt="本様式４．教材費の内訳より自動計算されます" sqref="G15:H15 G11:H11" xr:uid="{00000000-0002-0000-0600-000000000000}"/>
    <dataValidation allowBlank="1" showInputMessage="1" showErrorMessage="1" prompt="費用の決定にあたり、参考とした例がある場合に記載。（社内基準で定めている場合は、その旨を記載。）" sqref="N25:X25" xr:uid="{00000000-0002-0000-0600-000001000000}"/>
    <dataValidation allowBlank="1" showInputMessage="1" showErrorMessage="1" prompt="受講料に占めるそれぞれの内訳（ベースとなる考え方）を記載。" sqref="S32:T32 S34:T34" xr:uid="{00000000-0002-0000-0600-000002000000}"/>
    <dataValidation type="list" allowBlank="1" showInputMessage="1" showErrorMessage="1" sqref="E41"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00000000-0002-0000-0600-000004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C25:I25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2:Z421"/>
  <sheetViews>
    <sheetView showGridLines="0" view="pageBreakPreview" zoomScaleNormal="100" zoomScaleSheetLayoutView="100" workbookViewId="0">
      <selection activeCell="K151" sqref="K151:R151"/>
    </sheetView>
  </sheetViews>
  <sheetFormatPr defaultColWidth="9" defaultRowHeight="13.5" outlineLevelRow="1"/>
  <cols>
    <col min="1" max="1" width="0.875" style="85" customWidth="1"/>
    <col min="2" max="2" width="15.375" style="85" customWidth="1"/>
    <col min="3" max="3" width="16.5" style="85" customWidth="1"/>
    <col min="4" max="4" width="3.875" style="85" customWidth="1"/>
    <col min="5" max="5" width="16.5" style="85" customWidth="1"/>
    <col min="6" max="7" width="15" style="85" customWidth="1"/>
    <col min="8" max="8" width="6.875" style="85" customWidth="1"/>
    <col min="9" max="9" width="4.375" style="85" customWidth="1"/>
    <col min="10" max="10" width="6.875" style="85" customWidth="1"/>
    <col min="11" max="11" width="2.5" style="85" customWidth="1"/>
    <col min="12" max="16384" width="9" style="85"/>
  </cols>
  <sheetData>
    <row r="2" spans="1:26" s="90" customFormat="1" ht="18.75" customHeight="1">
      <c r="A2" s="86"/>
      <c r="B2" s="86"/>
      <c r="C2" s="86"/>
      <c r="D2" s="86"/>
      <c r="E2" s="86"/>
      <c r="F2" s="86"/>
      <c r="G2" s="87"/>
      <c r="H2" s="87"/>
      <c r="I2" s="87"/>
      <c r="J2" s="1009"/>
      <c r="K2" s="1009"/>
      <c r="L2" s="1009"/>
      <c r="M2" s="88"/>
      <c r="N2" s="968"/>
      <c r="O2" s="968"/>
      <c r="P2" s="968"/>
      <c r="Q2" s="968"/>
      <c r="R2" s="89"/>
      <c r="V2" s="88"/>
      <c r="W2" s="88"/>
      <c r="X2" s="88"/>
      <c r="Y2" s="88"/>
      <c r="Z2" s="89"/>
    </row>
    <row r="3" spans="1:26" ht="27.75" customHeight="1">
      <c r="B3" s="997" t="s">
        <v>537</v>
      </c>
      <c r="C3" s="999">
        <f>個票ｰ2001!C4</f>
        <v>0</v>
      </c>
      <c r="D3" s="1000"/>
      <c r="E3" s="1000"/>
      <c r="F3" s="1001"/>
      <c r="G3" s="83" t="s">
        <v>318</v>
      </c>
      <c r="H3" s="879">
        <f>個票ｰ2001!P4</f>
        <v>2001</v>
      </c>
      <c r="I3" s="880"/>
      <c r="J3" s="1005"/>
    </row>
    <row r="4" spans="1:26" ht="27.75" customHeight="1">
      <c r="B4" s="998"/>
      <c r="C4" s="1002"/>
      <c r="D4" s="1003"/>
      <c r="E4" s="1003"/>
      <c r="F4" s="1004"/>
      <c r="G4" s="84" t="s">
        <v>536</v>
      </c>
      <c r="H4" s="1006">
        <f>個票ｰ2001!C5</f>
        <v>0</v>
      </c>
      <c r="I4" s="1007"/>
      <c r="J4" s="1008"/>
    </row>
    <row r="5" spans="1:26" ht="15" customHeight="1"/>
    <row r="6" spans="1:26" ht="15" customHeight="1"/>
    <row r="7" spans="1:26" ht="15" customHeight="1">
      <c r="B7" s="85" t="s">
        <v>538</v>
      </c>
    </row>
    <row r="8" spans="1:26" ht="6.6" customHeight="1" thickBot="1"/>
    <row r="9" spans="1:26" ht="33.75" customHeight="1">
      <c r="B9" s="91" t="s">
        <v>539</v>
      </c>
      <c r="C9" s="955">
        <f>個票ｰ2001!B151</f>
        <v>0</v>
      </c>
      <c r="D9" s="956"/>
      <c r="E9" s="956"/>
      <c r="F9" s="957"/>
      <c r="G9" s="92" t="s">
        <v>540</v>
      </c>
      <c r="H9" s="963">
        <v>1</v>
      </c>
      <c r="I9" s="964"/>
      <c r="J9" s="965"/>
    </row>
    <row r="10" spans="1:26" ht="30" customHeight="1">
      <c r="B10" s="123" t="s">
        <v>541</v>
      </c>
      <c r="C10" s="949" t="s">
        <v>542</v>
      </c>
      <c r="D10" s="950"/>
      <c r="E10" s="950"/>
      <c r="F10" s="950"/>
      <c r="G10" s="950"/>
      <c r="H10" s="950"/>
      <c r="I10" s="950"/>
      <c r="J10" s="951"/>
    </row>
    <row r="11" spans="1:26" ht="30" customHeight="1">
      <c r="B11" s="200" t="s">
        <v>543</v>
      </c>
      <c r="C11" s="945">
        <f>個票ｰ2001!S151</f>
        <v>0</v>
      </c>
      <c r="D11" s="946"/>
      <c r="E11" s="946"/>
      <c r="F11" s="946"/>
      <c r="G11" s="946"/>
      <c r="H11" s="946"/>
      <c r="I11" s="946"/>
      <c r="J11" s="947"/>
    </row>
    <row r="12" spans="1:26" ht="30" customHeight="1">
      <c r="B12" s="121" t="s">
        <v>544</v>
      </c>
      <c r="C12" s="930"/>
      <c r="D12" s="966"/>
      <c r="E12" s="966"/>
      <c r="F12" s="966"/>
      <c r="G12" s="966"/>
      <c r="H12" s="966"/>
      <c r="I12" s="966"/>
      <c r="J12" s="967"/>
    </row>
    <row r="13" spans="1:26" ht="14.25" customHeight="1">
      <c r="B13" s="948" t="s">
        <v>545</v>
      </c>
      <c r="C13" s="912" t="s">
        <v>546</v>
      </c>
      <c r="D13" s="958"/>
      <c r="E13" s="959"/>
      <c r="F13" s="912" t="s">
        <v>547</v>
      </c>
      <c r="G13" s="958"/>
      <c r="H13" s="958"/>
      <c r="I13" s="958"/>
      <c r="J13" s="960"/>
    </row>
    <row r="14" spans="1:26" ht="34.5" customHeight="1">
      <c r="B14" s="948"/>
      <c r="C14" s="74"/>
      <c r="D14" s="201" t="s">
        <v>310</v>
      </c>
      <c r="E14" s="74"/>
      <c r="F14" s="952"/>
      <c r="G14" s="953"/>
      <c r="H14" s="953"/>
      <c r="I14" s="953"/>
      <c r="J14" s="954"/>
    </row>
    <row r="15" spans="1:26" ht="34.5" customHeight="1">
      <c r="B15" s="948"/>
      <c r="C15" s="74"/>
      <c r="D15" s="93" t="s">
        <v>310</v>
      </c>
      <c r="E15" s="74"/>
      <c r="F15" s="904"/>
      <c r="G15" s="961"/>
      <c r="H15" s="961"/>
      <c r="I15" s="961"/>
      <c r="J15" s="962"/>
    </row>
    <row r="16" spans="1:26" ht="34.5" customHeight="1">
      <c r="B16" s="948"/>
      <c r="C16" s="74"/>
      <c r="D16" s="93" t="s">
        <v>310</v>
      </c>
      <c r="E16" s="74"/>
      <c r="F16" s="904"/>
      <c r="G16" s="961"/>
      <c r="H16" s="961"/>
      <c r="I16" s="961"/>
      <c r="J16" s="962"/>
    </row>
    <row r="17" spans="1:26" ht="34.5" customHeight="1">
      <c r="B17" s="948"/>
      <c r="C17" s="74"/>
      <c r="D17" s="93" t="s">
        <v>310</v>
      </c>
      <c r="E17" s="74"/>
      <c r="F17" s="904"/>
      <c r="G17" s="961"/>
      <c r="H17" s="961"/>
      <c r="I17" s="961"/>
      <c r="J17" s="962"/>
    </row>
    <row r="18" spans="1:26" ht="34.5" customHeight="1">
      <c r="B18" s="948"/>
      <c r="C18" s="74"/>
      <c r="D18" s="94" t="s">
        <v>310</v>
      </c>
      <c r="E18" s="74"/>
      <c r="F18" s="969"/>
      <c r="G18" s="970"/>
      <c r="H18" s="970"/>
      <c r="I18" s="970"/>
      <c r="J18" s="971"/>
    </row>
    <row r="19" spans="1:26" ht="15" customHeight="1">
      <c r="B19" s="909" t="s">
        <v>548</v>
      </c>
      <c r="C19" s="912" t="s">
        <v>546</v>
      </c>
      <c r="D19" s="958"/>
      <c r="E19" s="959"/>
      <c r="F19" s="912" t="s">
        <v>549</v>
      </c>
      <c r="G19" s="958"/>
      <c r="H19" s="958"/>
      <c r="I19" s="958"/>
      <c r="J19" s="960"/>
    </row>
    <row r="20" spans="1:26" ht="31.5" customHeight="1">
      <c r="B20" s="889"/>
      <c r="C20" s="75"/>
      <c r="D20" s="95" t="s">
        <v>550</v>
      </c>
      <c r="E20" s="76"/>
      <c r="F20" s="914"/>
      <c r="G20" s="914"/>
      <c r="H20" s="915"/>
      <c r="I20" s="915"/>
      <c r="J20" s="916"/>
    </row>
    <row r="21" spans="1:26" ht="31.5" customHeight="1">
      <c r="B21" s="889"/>
      <c r="C21" s="77"/>
      <c r="D21" s="96" t="s">
        <v>550</v>
      </c>
      <c r="E21" s="78"/>
      <c r="F21" s="903"/>
      <c r="G21" s="903"/>
      <c r="H21" s="904"/>
      <c r="I21" s="904"/>
      <c r="J21" s="905"/>
    </row>
    <row r="22" spans="1:26" ht="31.5" customHeight="1">
      <c r="B22" s="889"/>
      <c r="C22" s="77"/>
      <c r="D22" s="96" t="s">
        <v>550</v>
      </c>
      <c r="E22" s="78"/>
      <c r="F22" s="903"/>
      <c r="G22" s="903"/>
      <c r="H22" s="904"/>
      <c r="I22" s="904"/>
      <c r="J22" s="905"/>
    </row>
    <row r="23" spans="1:26" ht="31.5" customHeight="1">
      <c r="B23" s="889"/>
      <c r="C23" s="77"/>
      <c r="D23" s="96" t="s">
        <v>550</v>
      </c>
      <c r="E23" s="78"/>
      <c r="F23" s="903"/>
      <c r="G23" s="903"/>
      <c r="H23" s="904"/>
      <c r="I23" s="904"/>
      <c r="J23" s="905"/>
    </row>
    <row r="24" spans="1:26" ht="31.5" customHeight="1">
      <c r="B24" s="910"/>
      <c r="C24" s="79"/>
      <c r="D24" s="97" t="s">
        <v>550</v>
      </c>
      <c r="E24" s="80"/>
      <c r="F24" s="938"/>
      <c r="G24" s="938"/>
      <c r="H24" s="939"/>
      <c r="I24" s="939"/>
      <c r="J24" s="940"/>
    </row>
    <row r="25" spans="1:26" ht="15" customHeight="1">
      <c r="B25" s="888" t="s">
        <v>551</v>
      </c>
      <c r="C25" s="891" t="s">
        <v>552</v>
      </c>
      <c r="D25" s="892"/>
      <c r="E25" s="893"/>
      <c r="F25" s="894" t="s">
        <v>553</v>
      </c>
      <c r="G25" s="895"/>
      <c r="H25" s="895"/>
      <c r="I25" s="895"/>
      <c r="J25" s="896"/>
    </row>
    <row r="26" spans="1:26" ht="30" customHeight="1">
      <c r="B26" s="889"/>
      <c r="C26" s="77"/>
      <c r="D26" s="96" t="s">
        <v>550</v>
      </c>
      <c r="E26" s="74"/>
      <c r="F26" s="900"/>
      <c r="G26" s="900"/>
      <c r="H26" s="901"/>
      <c r="I26" s="901"/>
      <c r="J26" s="902"/>
    </row>
    <row r="27" spans="1:26" ht="30" customHeight="1">
      <c r="B27" s="889"/>
      <c r="C27" s="77"/>
      <c r="D27" s="96" t="s">
        <v>550</v>
      </c>
      <c r="E27" s="74"/>
      <c r="F27" s="903"/>
      <c r="G27" s="903"/>
      <c r="H27" s="904"/>
      <c r="I27" s="904"/>
      <c r="J27" s="905"/>
    </row>
    <row r="28" spans="1:26" ht="30" customHeight="1">
      <c r="B28" s="889"/>
      <c r="C28" s="77"/>
      <c r="D28" s="96" t="s">
        <v>550</v>
      </c>
      <c r="E28" s="74"/>
      <c r="F28" s="903"/>
      <c r="G28" s="903"/>
      <c r="H28" s="904"/>
      <c r="I28" s="904"/>
      <c r="J28" s="905"/>
    </row>
    <row r="29" spans="1:26" ht="30" customHeight="1" thickBot="1">
      <c r="B29" s="890"/>
      <c r="C29" s="81"/>
      <c r="D29" s="98" t="s">
        <v>550</v>
      </c>
      <c r="E29" s="82"/>
      <c r="F29" s="906"/>
      <c r="G29" s="906"/>
      <c r="H29" s="907"/>
      <c r="I29" s="907"/>
      <c r="J29" s="908"/>
    </row>
    <row r="30" spans="1:26" s="90" customFormat="1" ht="18.75" customHeight="1" thickBot="1">
      <c r="A30" s="86"/>
      <c r="B30" s="99"/>
      <c r="C30" s="86"/>
      <c r="D30" s="86"/>
      <c r="E30" s="86"/>
      <c r="F30" s="86"/>
      <c r="G30" s="87"/>
      <c r="H30" s="87"/>
      <c r="I30" s="87"/>
      <c r="J30" s="87"/>
      <c r="K30" s="87"/>
      <c r="L30" s="87"/>
      <c r="M30" s="88"/>
      <c r="N30" s="968"/>
      <c r="O30" s="968"/>
      <c r="P30" s="968"/>
      <c r="Q30" s="968"/>
      <c r="R30" s="89"/>
      <c r="V30" s="88"/>
      <c r="W30" s="88"/>
      <c r="X30" s="88"/>
      <c r="Y30" s="88"/>
      <c r="Z30" s="89"/>
    </row>
    <row r="31" spans="1:26" ht="18.75" customHeight="1">
      <c r="B31" s="972" t="s">
        <v>554</v>
      </c>
      <c r="C31" s="974"/>
      <c r="D31" s="975"/>
      <c r="E31" s="975"/>
      <c r="F31" s="975"/>
      <c r="G31" s="975"/>
      <c r="H31" s="975"/>
      <c r="I31" s="975"/>
      <c r="J31" s="976"/>
    </row>
    <row r="32" spans="1:26" ht="18.75" customHeight="1">
      <c r="B32" s="918"/>
      <c r="C32" s="923"/>
      <c r="D32" s="924"/>
      <c r="E32" s="924"/>
      <c r="F32" s="924"/>
      <c r="G32" s="924"/>
      <c r="H32" s="924"/>
      <c r="I32" s="924"/>
      <c r="J32" s="925"/>
    </row>
    <row r="33" spans="2:11" ht="18.75" customHeight="1">
      <c r="B33" s="973"/>
      <c r="C33" s="977"/>
      <c r="D33" s="978"/>
      <c r="E33" s="978"/>
      <c r="F33" s="978"/>
      <c r="G33" s="978"/>
      <c r="H33" s="978"/>
      <c r="I33" s="978"/>
      <c r="J33" s="979"/>
    </row>
    <row r="34" spans="2:11" ht="18.75" customHeight="1">
      <c r="B34" s="917" t="s">
        <v>555</v>
      </c>
      <c r="C34" s="920"/>
      <c r="D34" s="921"/>
      <c r="E34" s="921"/>
      <c r="F34" s="921"/>
      <c r="G34" s="921"/>
      <c r="H34" s="921"/>
      <c r="I34" s="921"/>
      <c r="J34" s="922"/>
    </row>
    <row r="35" spans="2:11" ht="18.75" customHeight="1">
      <c r="B35" s="918"/>
      <c r="C35" s="923"/>
      <c r="D35" s="924"/>
      <c r="E35" s="924"/>
      <c r="F35" s="924"/>
      <c r="G35" s="924"/>
      <c r="H35" s="924"/>
      <c r="I35" s="924"/>
      <c r="J35" s="925"/>
    </row>
    <row r="36" spans="2:11" ht="18.75" customHeight="1" thickBot="1">
      <c r="B36" s="919"/>
      <c r="C36" s="926"/>
      <c r="D36" s="927"/>
      <c r="E36" s="927"/>
      <c r="F36" s="927"/>
      <c r="G36" s="927"/>
      <c r="H36" s="927"/>
      <c r="I36" s="927"/>
      <c r="J36" s="928"/>
    </row>
    <row r="37" spans="2:11" ht="18.75" customHeight="1" thickBot="1">
      <c r="B37" s="100"/>
      <c r="C37" s="101"/>
      <c r="D37" s="101"/>
      <c r="E37" s="101"/>
      <c r="F37" s="101"/>
      <c r="G37" s="101"/>
      <c r="H37" s="101"/>
      <c r="I37" s="101"/>
      <c r="J37" s="101"/>
    </row>
    <row r="38" spans="2:11" ht="18.75" customHeight="1">
      <c r="B38" s="102" t="s">
        <v>556</v>
      </c>
      <c r="C38" s="103"/>
      <c r="D38" s="103"/>
      <c r="E38" s="103"/>
      <c r="F38" s="104"/>
      <c r="G38" s="104"/>
      <c r="H38" s="104"/>
      <c r="I38" s="104"/>
      <c r="J38" s="105"/>
    </row>
    <row r="39" spans="2:11" ht="18.75" customHeight="1">
      <c r="B39" s="876"/>
      <c r="C39" s="877"/>
      <c r="D39" s="877"/>
      <c r="E39" s="877"/>
      <c r="F39" s="877"/>
      <c r="G39" s="877"/>
      <c r="H39" s="877"/>
      <c r="I39" s="877"/>
      <c r="J39" s="878"/>
    </row>
    <row r="40" spans="2:11" ht="12" customHeight="1" thickBot="1">
      <c r="B40" s="122"/>
      <c r="C40" s="106"/>
      <c r="D40" s="106"/>
      <c r="E40" s="106"/>
      <c r="F40" s="106"/>
      <c r="G40" s="106"/>
      <c r="H40" s="106"/>
      <c r="I40" s="106"/>
      <c r="J40" s="107"/>
    </row>
    <row r="41" spans="2:11" ht="17.25" customHeight="1"/>
    <row r="42" spans="2:11" ht="17.25" customHeight="1">
      <c r="B42" s="202"/>
      <c r="C42" s="202"/>
      <c r="D42" s="202"/>
      <c r="E42" s="202"/>
      <c r="F42" s="202"/>
      <c r="G42" s="202"/>
      <c r="H42" s="202"/>
      <c r="I42" s="202"/>
      <c r="J42" s="202"/>
      <c r="K42" s="202"/>
    </row>
    <row r="43" spans="2:11" ht="33.75" customHeight="1">
      <c r="B43" s="108" t="s">
        <v>539</v>
      </c>
      <c r="C43" s="882">
        <f>個票ｰ2001!B152</f>
        <v>0</v>
      </c>
      <c r="D43" s="883"/>
      <c r="E43" s="883"/>
      <c r="F43" s="884"/>
      <c r="G43" s="109" t="s">
        <v>540</v>
      </c>
      <c r="H43" s="879">
        <v>2</v>
      </c>
      <c r="I43" s="880"/>
      <c r="J43" s="881"/>
    </row>
    <row r="44" spans="2:11" ht="30" customHeight="1" outlineLevel="1">
      <c r="B44" s="123" t="s">
        <v>541</v>
      </c>
      <c r="C44" s="980" t="s">
        <v>542</v>
      </c>
      <c r="D44" s="981"/>
      <c r="E44" s="981"/>
      <c r="F44" s="981"/>
      <c r="G44" s="981"/>
      <c r="H44" s="981"/>
      <c r="I44" s="981"/>
      <c r="J44" s="982"/>
    </row>
    <row r="45" spans="2:11" ht="30" customHeight="1" outlineLevel="1">
      <c r="B45" s="200" t="s">
        <v>543</v>
      </c>
      <c r="C45" s="945">
        <f>個票ｰ2001!S152</f>
        <v>0</v>
      </c>
      <c r="D45" s="946"/>
      <c r="E45" s="946"/>
      <c r="F45" s="946"/>
      <c r="G45" s="946"/>
      <c r="H45" s="946"/>
      <c r="I45" s="946"/>
      <c r="J45" s="947"/>
    </row>
    <row r="46" spans="2:11" ht="30" customHeight="1" outlineLevel="1">
      <c r="B46" s="121" t="s">
        <v>544</v>
      </c>
      <c r="C46" s="929"/>
      <c r="D46" s="929"/>
      <c r="E46" s="929"/>
      <c r="F46" s="929"/>
      <c r="G46" s="929"/>
      <c r="H46" s="930"/>
      <c r="I46" s="930"/>
      <c r="J46" s="931"/>
    </row>
    <row r="47" spans="2:11" ht="14.25" customHeight="1" outlineLevel="1">
      <c r="B47" s="948" t="s">
        <v>557</v>
      </c>
      <c r="C47" s="911" t="s">
        <v>546</v>
      </c>
      <c r="D47" s="911"/>
      <c r="E47" s="911"/>
      <c r="F47" s="911" t="s">
        <v>547</v>
      </c>
      <c r="G47" s="911"/>
      <c r="H47" s="912"/>
      <c r="I47" s="912"/>
      <c r="J47" s="913"/>
    </row>
    <row r="48" spans="2:11" ht="34.5" customHeight="1" outlineLevel="1">
      <c r="B48" s="948"/>
      <c r="C48" s="74"/>
      <c r="D48" s="201" t="s">
        <v>310</v>
      </c>
      <c r="E48" s="74"/>
      <c r="F48" s="914"/>
      <c r="G48" s="914"/>
      <c r="H48" s="915"/>
      <c r="I48" s="915"/>
      <c r="J48" s="916"/>
    </row>
    <row r="49" spans="1:26" ht="34.5" customHeight="1" outlineLevel="1">
      <c r="B49" s="948"/>
      <c r="C49" s="74"/>
      <c r="D49" s="93" t="s">
        <v>310</v>
      </c>
      <c r="E49" s="74"/>
      <c r="F49" s="903"/>
      <c r="G49" s="903"/>
      <c r="H49" s="904"/>
      <c r="I49" s="904"/>
      <c r="J49" s="905"/>
    </row>
    <row r="50" spans="1:26" ht="34.5" customHeight="1" outlineLevel="1">
      <c r="B50" s="948"/>
      <c r="C50" s="74"/>
      <c r="D50" s="93" t="s">
        <v>310</v>
      </c>
      <c r="E50" s="74"/>
      <c r="F50" s="903"/>
      <c r="G50" s="903"/>
      <c r="H50" s="904"/>
      <c r="I50" s="904"/>
      <c r="J50" s="905"/>
    </row>
    <row r="51" spans="1:26" ht="34.5" customHeight="1" outlineLevel="1">
      <c r="B51" s="948"/>
      <c r="C51" s="74"/>
      <c r="D51" s="93" t="s">
        <v>310</v>
      </c>
      <c r="E51" s="74"/>
      <c r="F51" s="903"/>
      <c r="G51" s="903"/>
      <c r="H51" s="904"/>
      <c r="I51" s="904"/>
      <c r="J51" s="905"/>
    </row>
    <row r="52" spans="1:26" ht="34.5" customHeight="1" outlineLevel="1">
      <c r="B52" s="948"/>
      <c r="C52" s="74"/>
      <c r="D52" s="94" t="s">
        <v>310</v>
      </c>
      <c r="E52" s="74"/>
      <c r="F52" s="941"/>
      <c r="G52" s="942"/>
      <c r="H52" s="943"/>
      <c r="I52" s="943"/>
      <c r="J52" s="944"/>
    </row>
    <row r="53" spans="1:26" ht="15" customHeight="1" outlineLevel="1">
      <c r="B53" s="909" t="s">
        <v>548</v>
      </c>
      <c r="C53" s="911" t="s">
        <v>546</v>
      </c>
      <c r="D53" s="911"/>
      <c r="E53" s="911"/>
      <c r="F53" s="911" t="s">
        <v>549</v>
      </c>
      <c r="G53" s="911"/>
      <c r="H53" s="912"/>
      <c r="I53" s="912"/>
      <c r="J53" s="913"/>
    </row>
    <row r="54" spans="1:26" ht="31.5" customHeight="1" outlineLevel="1">
      <c r="B54" s="889"/>
      <c r="C54" s="75"/>
      <c r="D54" s="95" t="s">
        <v>550</v>
      </c>
      <c r="E54" s="76"/>
      <c r="F54" s="914"/>
      <c r="G54" s="914"/>
      <c r="H54" s="915"/>
      <c r="I54" s="915"/>
      <c r="J54" s="916"/>
    </row>
    <row r="55" spans="1:26" ht="31.5" customHeight="1" outlineLevel="1">
      <c r="B55" s="889"/>
      <c r="C55" s="77"/>
      <c r="D55" s="96" t="s">
        <v>550</v>
      </c>
      <c r="E55" s="78"/>
      <c r="F55" s="903"/>
      <c r="G55" s="903"/>
      <c r="H55" s="904"/>
      <c r="I55" s="904"/>
      <c r="J55" s="905"/>
    </row>
    <row r="56" spans="1:26" ht="31.5" customHeight="1" outlineLevel="1">
      <c r="B56" s="889"/>
      <c r="C56" s="77"/>
      <c r="D56" s="96" t="s">
        <v>550</v>
      </c>
      <c r="E56" s="78"/>
      <c r="F56" s="903"/>
      <c r="G56" s="903"/>
      <c r="H56" s="904"/>
      <c r="I56" s="904"/>
      <c r="J56" s="905"/>
    </row>
    <row r="57" spans="1:26" ht="31.5" customHeight="1" outlineLevel="1">
      <c r="B57" s="889"/>
      <c r="C57" s="77"/>
      <c r="D57" s="96" t="s">
        <v>550</v>
      </c>
      <c r="E57" s="78"/>
      <c r="F57" s="903"/>
      <c r="G57" s="903"/>
      <c r="H57" s="904"/>
      <c r="I57" s="904"/>
      <c r="J57" s="905"/>
    </row>
    <row r="58" spans="1:26" ht="31.5" customHeight="1" outlineLevel="1">
      <c r="B58" s="910"/>
      <c r="C58" s="79"/>
      <c r="D58" s="97" t="s">
        <v>550</v>
      </c>
      <c r="E58" s="80"/>
      <c r="F58" s="938"/>
      <c r="G58" s="938"/>
      <c r="H58" s="939"/>
      <c r="I58" s="939"/>
      <c r="J58" s="940"/>
    </row>
    <row r="59" spans="1:26" ht="15" customHeight="1" outlineLevel="1">
      <c r="B59" s="888" t="s">
        <v>551</v>
      </c>
      <c r="C59" s="891" t="s">
        <v>552</v>
      </c>
      <c r="D59" s="892"/>
      <c r="E59" s="893"/>
      <c r="F59" s="894" t="s">
        <v>553</v>
      </c>
      <c r="G59" s="895"/>
      <c r="H59" s="895"/>
      <c r="I59" s="895"/>
      <c r="J59" s="896"/>
    </row>
    <row r="60" spans="1:26" ht="30" customHeight="1" outlineLevel="1">
      <c r="B60" s="889"/>
      <c r="C60" s="77"/>
      <c r="D60" s="96" t="s">
        <v>550</v>
      </c>
      <c r="E60" s="74"/>
      <c r="F60" s="900"/>
      <c r="G60" s="900"/>
      <c r="H60" s="901"/>
      <c r="I60" s="901"/>
      <c r="J60" s="902"/>
    </row>
    <row r="61" spans="1:26" ht="30" customHeight="1" outlineLevel="1">
      <c r="B61" s="889"/>
      <c r="C61" s="77"/>
      <c r="D61" s="96" t="s">
        <v>550</v>
      </c>
      <c r="E61" s="74"/>
      <c r="F61" s="903"/>
      <c r="G61" s="903"/>
      <c r="H61" s="904"/>
      <c r="I61" s="904"/>
      <c r="J61" s="905"/>
    </row>
    <row r="62" spans="1:26" ht="30" customHeight="1" outlineLevel="1">
      <c r="B62" s="889"/>
      <c r="C62" s="77"/>
      <c r="D62" s="96" t="s">
        <v>550</v>
      </c>
      <c r="E62" s="74"/>
      <c r="F62" s="903"/>
      <c r="G62" s="903"/>
      <c r="H62" s="904"/>
      <c r="I62" s="904"/>
      <c r="J62" s="905"/>
    </row>
    <row r="63" spans="1:26" ht="30" customHeight="1" outlineLevel="1" thickBot="1">
      <c r="B63" s="890"/>
      <c r="C63" s="81"/>
      <c r="D63" s="98" t="s">
        <v>550</v>
      </c>
      <c r="E63" s="82"/>
      <c r="F63" s="906"/>
      <c r="G63" s="906"/>
      <c r="H63" s="907"/>
      <c r="I63" s="907"/>
      <c r="J63" s="908"/>
    </row>
    <row r="64" spans="1:26" s="90" customFormat="1" ht="18.75" customHeight="1" outlineLevel="1" thickBot="1">
      <c r="A64" s="86"/>
      <c r="B64" s="99"/>
      <c r="C64" s="86"/>
      <c r="D64" s="86"/>
      <c r="E64" s="86"/>
      <c r="F64" s="86"/>
      <c r="G64" s="87"/>
      <c r="H64" s="87"/>
      <c r="I64" s="87"/>
      <c r="J64" s="87"/>
      <c r="K64" s="87"/>
      <c r="L64" s="87"/>
      <c r="M64" s="88"/>
      <c r="N64" s="968"/>
      <c r="O64" s="968"/>
      <c r="P64" s="968"/>
      <c r="Q64" s="968"/>
      <c r="R64" s="89"/>
      <c r="V64" s="88"/>
      <c r="W64" s="88"/>
      <c r="X64" s="88"/>
      <c r="Y64" s="88"/>
      <c r="Z64" s="89"/>
    </row>
    <row r="65" spans="1:18" ht="18.75" customHeight="1" outlineLevel="1">
      <c r="B65" s="972" t="s">
        <v>554</v>
      </c>
      <c r="C65" s="974"/>
      <c r="D65" s="975"/>
      <c r="E65" s="975"/>
      <c r="F65" s="975"/>
      <c r="G65" s="975"/>
      <c r="H65" s="975"/>
      <c r="I65" s="975"/>
      <c r="J65" s="976"/>
    </row>
    <row r="66" spans="1:18" ht="18.75" customHeight="1" outlineLevel="1">
      <c r="B66" s="918"/>
      <c r="C66" s="923"/>
      <c r="D66" s="924"/>
      <c r="E66" s="924"/>
      <c r="F66" s="924"/>
      <c r="G66" s="924"/>
      <c r="H66" s="924"/>
      <c r="I66" s="924"/>
      <c r="J66" s="925"/>
    </row>
    <row r="67" spans="1:18" ht="18.75" customHeight="1" outlineLevel="1">
      <c r="B67" s="973"/>
      <c r="C67" s="977"/>
      <c r="D67" s="978"/>
      <c r="E67" s="978"/>
      <c r="F67" s="978"/>
      <c r="G67" s="978"/>
      <c r="H67" s="978"/>
      <c r="I67" s="978"/>
      <c r="J67" s="979"/>
    </row>
    <row r="68" spans="1:18" ht="18.75" customHeight="1" outlineLevel="1">
      <c r="B68" s="917" t="s">
        <v>555</v>
      </c>
      <c r="C68" s="920"/>
      <c r="D68" s="921"/>
      <c r="E68" s="921"/>
      <c r="F68" s="921"/>
      <c r="G68" s="921"/>
      <c r="H68" s="921"/>
      <c r="I68" s="921"/>
      <c r="J68" s="922"/>
    </row>
    <row r="69" spans="1:18" ht="18.75" customHeight="1" outlineLevel="1">
      <c r="B69" s="918"/>
      <c r="C69" s="923"/>
      <c r="D69" s="924"/>
      <c r="E69" s="924"/>
      <c r="F69" s="924"/>
      <c r="G69" s="924"/>
      <c r="H69" s="924"/>
      <c r="I69" s="924"/>
      <c r="J69" s="925"/>
    </row>
    <row r="70" spans="1:18" ht="18.75" customHeight="1" outlineLevel="1" thickBot="1">
      <c r="B70" s="919"/>
      <c r="C70" s="926"/>
      <c r="D70" s="927"/>
      <c r="E70" s="927"/>
      <c r="F70" s="927"/>
      <c r="G70" s="927"/>
      <c r="H70" s="927"/>
      <c r="I70" s="927"/>
      <c r="J70" s="928"/>
    </row>
    <row r="71" spans="1:18" ht="18.75" customHeight="1" outlineLevel="1" thickBot="1">
      <c r="B71" s="100"/>
      <c r="C71" s="101"/>
      <c r="D71" s="101"/>
      <c r="E71" s="101"/>
      <c r="F71" s="101"/>
      <c r="G71" s="101"/>
      <c r="H71" s="101"/>
      <c r="I71" s="101"/>
      <c r="J71" s="101"/>
    </row>
    <row r="72" spans="1:18" ht="18.75" customHeight="1" outlineLevel="1">
      <c r="B72" s="102" t="s">
        <v>556</v>
      </c>
      <c r="C72" s="103"/>
      <c r="D72" s="103"/>
      <c r="E72" s="103"/>
      <c r="F72" s="104"/>
      <c r="G72" s="104"/>
      <c r="H72" s="104"/>
      <c r="I72" s="104"/>
      <c r="J72" s="105"/>
    </row>
    <row r="73" spans="1:18" ht="18.75" customHeight="1" outlineLevel="1">
      <c r="B73" s="876"/>
      <c r="C73" s="877"/>
      <c r="D73" s="877"/>
      <c r="E73" s="877"/>
      <c r="F73" s="877"/>
      <c r="G73" s="877"/>
      <c r="H73" s="877"/>
      <c r="I73" s="877"/>
      <c r="J73" s="878"/>
    </row>
    <row r="74" spans="1:18" ht="12" customHeight="1" outlineLevel="1" thickBot="1">
      <c r="B74" s="122"/>
      <c r="C74" s="106"/>
      <c r="D74" s="106"/>
      <c r="E74" s="106"/>
      <c r="F74" s="106"/>
      <c r="G74" s="106"/>
      <c r="H74" s="106"/>
      <c r="I74" s="106"/>
      <c r="J74" s="107"/>
    </row>
    <row r="75" spans="1:18" ht="17.25" customHeight="1"/>
    <row r="76" spans="1:18" ht="17.25" customHeight="1"/>
    <row r="77" spans="1:18" ht="15" customHeight="1">
      <c r="B77" s="85" t="s">
        <v>558</v>
      </c>
    </row>
    <row r="78" spans="1:18" ht="6.6" customHeight="1"/>
    <row r="79" spans="1:18">
      <c r="B79" s="88" t="s">
        <v>559</v>
      </c>
      <c r="C79" s="110"/>
    </row>
    <row r="80" spans="1:18" s="2" customFormat="1" ht="14.25" customHeight="1" thickBot="1">
      <c r="A80" s="111" t="s">
        <v>560</v>
      </c>
      <c r="B80" s="983"/>
      <c r="C80" s="983"/>
      <c r="D80" s="983"/>
      <c r="E80" s="983"/>
      <c r="F80" s="983"/>
      <c r="G80" s="983"/>
      <c r="H80" s="983"/>
      <c r="I80" s="983"/>
      <c r="J80" s="983"/>
      <c r="K80" s="983"/>
      <c r="L80" s="983"/>
      <c r="M80" s="983"/>
      <c r="N80" s="983"/>
      <c r="O80" s="983"/>
      <c r="P80" s="983"/>
      <c r="Q80" s="983"/>
      <c r="R80" s="983"/>
    </row>
    <row r="81" spans="2:10" ht="33.75" customHeight="1">
      <c r="B81" s="91" t="s">
        <v>539</v>
      </c>
      <c r="C81" s="955">
        <f>個票ｰ2001!B155</f>
        <v>0</v>
      </c>
      <c r="D81" s="956"/>
      <c r="E81" s="956"/>
      <c r="F81" s="957"/>
      <c r="G81" s="92" t="s">
        <v>540</v>
      </c>
      <c r="H81" s="963">
        <v>11</v>
      </c>
      <c r="I81" s="964"/>
      <c r="J81" s="965"/>
    </row>
    <row r="82" spans="2:10" ht="30" customHeight="1" outlineLevel="1">
      <c r="B82" s="123" t="s">
        <v>541</v>
      </c>
      <c r="C82" s="885">
        <f>個票ｰ2001!U155</f>
        <v>0</v>
      </c>
      <c r="D82" s="886"/>
      <c r="E82" s="886"/>
      <c r="F82" s="886"/>
      <c r="G82" s="886"/>
      <c r="H82" s="886"/>
      <c r="I82" s="886"/>
      <c r="J82" s="887"/>
    </row>
    <row r="83" spans="2:10" ht="30" customHeight="1" outlineLevel="1">
      <c r="B83" s="200" t="s">
        <v>543</v>
      </c>
      <c r="C83" s="945">
        <f>個票ｰ2001!S155</f>
        <v>0</v>
      </c>
      <c r="D83" s="946"/>
      <c r="E83" s="946"/>
      <c r="F83" s="946"/>
      <c r="G83" s="946"/>
      <c r="H83" s="946"/>
      <c r="I83" s="946"/>
      <c r="J83" s="947"/>
    </row>
    <row r="84" spans="2:10" ht="30" customHeight="1" outlineLevel="1">
      <c r="B84" s="121" t="s">
        <v>544</v>
      </c>
      <c r="C84" s="929"/>
      <c r="D84" s="929"/>
      <c r="E84" s="929"/>
      <c r="F84" s="929"/>
      <c r="G84" s="929"/>
      <c r="H84" s="930"/>
      <c r="I84" s="930"/>
      <c r="J84" s="931"/>
    </row>
    <row r="85" spans="2:10" ht="14.25" customHeight="1" outlineLevel="1">
      <c r="B85" s="948" t="s">
        <v>557</v>
      </c>
      <c r="C85" s="911" t="s">
        <v>546</v>
      </c>
      <c r="D85" s="911"/>
      <c r="E85" s="911"/>
      <c r="F85" s="911" t="s">
        <v>547</v>
      </c>
      <c r="G85" s="911"/>
      <c r="H85" s="912"/>
      <c r="I85" s="912"/>
      <c r="J85" s="913"/>
    </row>
    <row r="86" spans="2:10" ht="34.5" customHeight="1" outlineLevel="1">
      <c r="B86" s="948"/>
      <c r="C86" s="74"/>
      <c r="D86" s="201" t="s">
        <v>310</v>
      </c>
      <c r="E86" s="74"/>
      <c r="F86" s="914"/>
      <c r="G86" s="914"/>
      <c r="H86" s="915"/>
      <c r="I86" s="915"/>
      <c r="J86" s="916"/>
    </row>
    <row r="87" spans="2:10" ht="34.5" customHeight="1" outlineLevel="1">
      <c r="B87" s="948"/>
      <c r="C87" s="74"/>
      <c r="D87" s="93" t="s">
        <v>310</v>
      </c>
      <c r="E87" s="74"/>
      <c r="F87" s="903"/>
      <c r="G87" s="903"/>
      <c r="H87" s="904"/>
      <c r="I87" s="904"/>
      <c r="J87" s="905"/>
    </row>
    <row r="88" spans="2:10" ht="34.5" customHeight="1" outlineLevel="1">
      <c r="B88" s="948"/>
      <c r="C88" s="74"/>
      <c r="D88" s="93" t="s">
        <v>310</v>
      </c>
      <c r="E88" s="74"/>
      <c r="F88" s="903"/>
      <c r="G88" s="903"/>
      <c r="H88" s="904"/>
      <c r="I88" s="904"/>
      <c r="J88" s="905"/>
    </row>
    <row r="89" spans="2:10" ht="34.5" customHeight="1" outlineLevel="1">
      <c r="B89" s="948"/>
      <c r="C89" s="74"/>
      <c r="D89" s="93" t="s">
        <v>310</v>
      </c>
      <c r="E89" s="74"/>
      <c r="F89" s="903"/>
      <c r="G89" s="903"/>
      <c r="H89" s="904"/>
      <c r="I89" s="904"/>
      <c r="J89" s="905"/>
    </row>
    <row r="90" spans="2:10" ht="34.5" customHeight="1" outlineLevel="1">
      <c r="B90" s="948"/>
      <c r="C90" s="74"/>
      <c r="D90" s="94" t="s">
        <v>310</v>
      </c>
      <c r="E90" s="74"/>
      <c r="F90" s="941"/>
      <c r="G90" s="942"/>
      <c r="H90" s="943"/>
      <c r="I90" s="943"/>
      <c r="J90" s="944"/>
    </row>
    <row r="91" spans="2:10" ht="15" customHeight="1" outlineLevel="1">
      <c r="B91" s="909" t="s">
        <v>548</v>
      </c>
      <c r="C91" s="911" t="s">
        <v>546</v>
      </c>
      <c r="D91" s="911"/>
      <c r="E91" s="911"/>
      <c r="F91" s="911" t="s">
        <v>549</v>
      </c>
      <c r="G91" s="911"/>
      <c r="H91" s="912"/>
      <c r="I91" s="912"/>
      <c r="J91" s="913"/>
    </row>
    <row r="92" spans="2:10" ht="31.5" customHeight="1" outlineLevel="1">
      <c r="B92" s="889"/>
      <c r="C92" s="75"/>
      <c r="D92" s="95" t="s">
        <v>550</v>
      </c>
      <c r="E92" s="76"/>
      <c r="F92" s="914"/>
      <c r="G92" s="914"/>
      <c r="H92" s="915"/>
      <c r="I92" s="915"/>
      <c r="J92" s="916"/>
    </row>
    <row r="93" spans="2:10" ht="31.5" customHeight="1" outlineLevel="1">
      <c r="B93" s="889"/>
      <c r="C93" s="77"/>
      <c r="D93" s="96" t="s">
        <v>550</v>
      </c>
      <c r="E93" s="78"/>
      <c r="F93" s="903"/>
      <c r="G93" s="903"/>
      <c r="H93" s="904"/>
      <c r="I93" s="904"/>
      <c r="J93" s="905"/>
    </row>
    <row r="94" spans="2:10" ht="31.5" customHeight="1" outlineLevel="1">
      <c r="B94" s="889"/>
      <c r="C94" s="77"/>
      <c r="D94" s="96" t="s">
        <v>550</v>
      </c>
      <c r="E94" s="78"/>
      <c r="F94" s="903"/>
      <c r="G94" s="903"/>
      <c r="H94" s="904"/>
      <c r="I94" s="904"/>
      <c r="J94" s="905"/>
    </row>
    <row r="95" spans="2:10" ht="31.5" customHeight="1" outlineLevel="1">
      <c r="B95" s="889"/>
      <c r="C95" s="77"/>
      <c r="D95" s="96" t="s">
        <v>550</v>
      </c>
      <c r="E95" s="78"/>
      <c r="F95" s="903"/>
      <c r="G95" s="903"/>
      <c r="H95" s="904"/>
      <c r="I95" s="904"/>
      <c r="J95" s="905"/>
    </row>
    <row r="96" spans="2:10" ht="31.5" customHeight="1" outlineLevel="1">
      <c r="B96" s="910"/>
      <c r="C96" s="79"/>
      <c r="D96" s="97" t="s">
        <v>550</v>
      </c>
      <c r="E96" s="80"/>
      <c r="F96" s="938"/>
      <c r="G96" s="938"/>
      <c r="H96" s="939"/>
      <c r="I96" s="939"/>
      <c r="J96" s="940"/>
    </row>
    <row r="97" spans="1:26" ht="15" customHeight="1" outlineLevel="1">
      <c r="B97" s="888" t="s">
        <v>551</v>
      </c>
      <c r="C97" s="891" t="s">
        <v>552</v>
      </c>
      <c r="D97" s="892"/>
      <c r="E97" s="893"/>
      <c r="F97" s="894" t="s">
        <v>553</v>
      </c>
      <c r="G97" s="895"/>
      <c r="H97" s="895"/>
      <c r="I97" s="895"/>
      <c r="J97" s="896"/>
    </row>
    <row r="98" spans="1:26" ht="30" customHeight="1" outlineLevel="1">
      <c r="B98" s="889"/>
      <c r="C98" s="77"/>
      <c r="D98" s="96" t="s">
        <v>550</v>
      </c>
      <c r="E98" s="74"/>
      <c r="F98" s="900"/>
      <c r="G98" s="900"/>
      <c r="H98" s="901"/>
      <c r="I98" s="901"/>
      <c r="J98" s="902"/>
    </row>
    <row r="99" spans="1:26" ht="30" customHeight="1" outlineLevel="1">
      <c r="B99" s="889"/>
      <c r="C99" s="77"/>
      <c r="D99" s="96" t="s">
        <v>550</v>
      </c>
      <c r="E99" s="74"/>
      <c r="F99" s="903"/>
      <c r="G99" s="903"/>
      <c r="H99" s="904"/>
      <c r="I99" s="904"/>
      <c r="J99" s="905"/>
    </row>
    <row r="100" spans="1:26" ht="30" customHeight="1" outlineLevel="1">
      <c r="B100" s="889"/>
      <c r="C100" s="77"/>
      <c r="D100" s="96" t="s">
        <v>550</v>
      </c>
      <c r="E100" s="74"/>
      <c r="F100" s="903"/>
      <c r="G100" s="903"/>
      <c r="H100" s="904"/>
      <c r="I100" s="904"/>
      <c r="J100" s="905"/>
    </row>
    <row r="101" spans="1:26" ht="30" customHeight="1" outlineLevel="1" thickBot="1">
      <c r="B101" s="890"/>
      <c r="C101" s="81"/>
      <c r="D101" s="98" t="s">
        <v>550</v>
      </c>
      <c r="E101" s="82"/>
      <c r="F101" s="906"/>
      <c r="G101" s="906"/>
      <c r="H101" s="907"/>
      <c r="I101" s="907"/>
      <c r="J101" s="908"/>
    </row>
    <row r="102" spans="1:26" s="90" customFormat="1" ht="18.75" customHeight="1" outlineLevel="1" thickBot="1">
      <c r="A102" s="86"/>
      <c r="B102" s="99"/>
      <c r="C102" s="86"/>
      <c r="D102" s="86"/>
      <c r="E102" s="86"/>
      <c r="F102" s="86"/>
      <c r="G102" s="87"/>
      <c r="H102" s="87"/>
      <c r="I102" s="87"/>
      <c r="J102" s="87"/>
      <c r="K102" s="87"/>
      <c r="L102" s="87"/>
      <c r="M102" s="88"/>
      <c r="N102" s="968"/>
      <c r="O102" s="968"/>
      <c r="P102" s="968"/>
      <c r="Q102" s="968"/>
      <c r="R102" s="89"/>
      <c r="V102" s="88"/>
      <c r="W102" s="88"/>
      <c r="X102" s="88"/>
      <c r="Y102" s="88"/>
      <c r="Z102" s="89"/>
    </row>
    <row r="103" spans="1:26" ht="18.75" customHeight="1" outlineLevel="1">
      <c r="B103" s="972" t="s">
        <v>554</v>
      </c>
      <c r="C103" s="974"/>
      <c r="D103" s="975"/>
      <c r="E103" s="975"/>
      <c r="F103" s="975"/>
      <c r="G103" s="975"/>
      <c r="H103" s="975"/>
      <c r="I103" s="975"/>
      <c r="J103" s="976"/>
    </row>
    <row r="104" spans="1:26" ht="18.75" customHeight="1" outlineLevel="1">
      <c r="B104" s="918"/>
      <c r="C104" s="923"/>
      <c r="D104" s="924"/>
      <c r="E104" s="924"/>
      <c r="F104" s="924"/>
      <c r="G104" s="924"/>
      <c r="H104" s="924"/>
      <c r="I104" s="924"/>
      <c r="J104" s="925"/>
    </row>
    <row r="105" spans="1:26" ht="18.75" customHeight="1" outlineLevel="1">
      <c r="B105" s="973"/>
      <c r="C105" s="977"/>
      <c r="D105" s="978"/>
      <c r="E105" s="978"/>
      <c r="F105" s="978"/>
      <c r="G105" s="978"/>
      <c r="H105" s="978"/>
      <c r="I105" s="978"/>
      <c r="J105" s="979"/>
    </row>
    <row r="106" spans="1:26" ht="18.75" customHeight="1" outlineLevel="1">
      <c r="B106" s="917" t="s">
        <v>555</v>
      </c>
      <c r="C106" s="920"/>
      <c r="D106" s="921"/>
      <c r="E106" s="921"/>
      <c r="F106" s="921"/>
      <c r="G106" s="921"/>
      <c r="H106" s="921"/>
      <c r="I106" s="921"/>
      <c r="J106" s="922"/>
    </row>
    <row r="107" spans="1:26" ht="18.75" customHeight="1" outlineLevel="1">
      <c r="B107" s="918"/>
      <c r="C107" s="923"/>
      <c r="D107" s="924"/>
      <c r="E107" s="924"/>
      <c r="F107" s="924"/>
      <c r="G107" s="924"/>
      <c r="H107" s="924"/>
      <c r="I107" s="924"/>
      <c r="J107" s="925"/>
    </row>
    <row r="108" spans="1:26" ht="18.75" customHeight="1" outlineLevel="1" thickBot="1">
      <c r="B108" s="919"/>
      <c r="C108" s="926"/>
      <c r="D108" s="927"/>
      <c r="E108" s="927"/>
      <c r="F108" s="927"/>
      <c r="G108" s="927"/>
      <c r="H108" s="927"/>
      <c r="I108" s="927"/>
      <c r="J108" s="928"/>
    </row>
    <row r="109" spans="1:26" ht="18.75" customHeight="1" outlineLevel="1" thickBot="1">
      <c r="B109" s="100"/>
      <c r="C109" s="101"/>
      <c r="D109" s="101"/>
      <c r="E109" s="101"/>
      <c r="F109" s="101"/>
      <c r="G109" s="101"/>
      <c r="H109" s="101"/>
      <c r="I109" s="101"/>
      <c r="J109" s="101"/>
    </row>
    <row r="110" spans="1:26" ht="18.75" customHeight="1" outlineLevel="1">
      <c r="B110" s="102" t="s">
        <v>556</v>
      </c>
      <c r="C110" s="103"/>
      <c r="D110" s="103"/>
      <c r="E110" s="103"/>
      <c r="F110" s="104"/>
      <c r="G110" s="104"/>
      <c r="H110" s="104"/>
      <c r="I110" s="104"/>
      <c r="J110" s="105"/>
    </row>
    <row r="111" spans="1:26" ht="18.75" customHeight="1" outlineLevel="1">
      <c r="B111" s="876"/>
      <c r="C111" s="877"/>
      <c r="D111" s="877"/>
      <c r="E111" s="877"/>
      <c r="F111" s="877"/>
      <c r="G111" s="877"/>
      <c r="H111" s="877"/>
      <c r="I111" s="877"/>
      <c r="J111" s="878"/>
    </row>
    <row r="112" spans="1:26" ht="12" customHeight="1" outlineLevel="1" thickBot="1">
      <c r="B112" s="122"/>
      <c r="C112" s="106"/>
      <c r="D112" s="106"/>
      <c r="E112" s="106"/>
      <c r="F112" s="106"/>
      <c r="G112" s="106"/>
      <c r="H112" s="106"/>
      <c r="I112" s="106"/>
      <c r="J112" s="107"/>
    </row>
    <row r="115" spans="2:11" ht="17.25" customHeight="1">
      <c r="B115" s="202"/>
      <c r="C115" s="202"/>
      <c r="D115" s="202"/>
      <c r="E115" s="202"/>
      <c r="F115" s="202"/>
      <c r="G115" s="202"/>
      <c r="H115" s="202"/>
      <c r="I115" s="202"/>
      <c r="J115" s="202"/>
      <c r="K115" s="202"/>
    </row>
    <row r="116" spans="2:11" ht="33.75" customHeight="1">
      <c r="B116" s="108" t="s">
        <v>539</v>
      </c>
      <c r="C116" s="882">
        <f>個票ｰ2001!B156</f>
        <v>0</v>
      </c>
      <c r="D116" s="883"/>
      <c r="E116" s="883"/>
      <c r="F116" s="884"/>
      <c r="G116" s="109" t="s">
        <v>540</v>
      </c>
      <c r="H116" s="879">
        <v>12</v>
      </c>
      <c r="I116" s="880"/>
      <c r="J116" s="881"/>
    </row>
    <row r="117" spans="2:11" ht="30" customHeight="1" outlineLevel="1">
      <c r="B117" s="123" t="s">
        <v>541</v>
      </c>
      <c r="C117" s="885">
        <f>個票ｰ2001!U156</f>
        <v>0</v>
      </c>
      <c r="D117" s="886"/>
      <c r="E117" s="886"/>
      <c r="F117" s="886"/>
      <c r="G117" s="886"/>
      <c r="H117" s="886"/>
      <c r="I117" s="886"/>
      <c r="J117" s="887"/>
    </row>
    <row r="118" spans="2:11" ht="30" customHeight="1" outlineLevel="1">
      <c r="B118" s="200" t="s">
        <v>543</v>
      </c>
      <c r="C118" s="945">
        <f>個票ｰ2001!S156</f>
        <v>0</v>
      </c>
      <c r="D118" s="946"/>
      <c r="E118" s="946"/>
      <c r="F118" s="946"/>
      <c r="G118" s="946"/>
      <c r="H118" s="946"/>
      <c r="I118" s="946"/>
      <c r="J118" s="947"/>
    </row>
    <row r="119" spans="2:11" ht="30" customHeight="1" outlineLevel="1">
      <c r="B119" s="121" t="s">
        <v>544</v>
      </c>
      <c r="C119" s="929"/>
      <c r="D119" s="929"/>
      <c r="E119" s="929"/>
      <c r="F119" s="929"/>
      <c r="G119" s="929"/>
      <c r="H119" s="930"/>
      <c r="I119" s="930"/>
      <c r="J119" s="931"/>
    </row>
    <row r="120" spans="2:11" ht="14.25" customHeight="1" outlineLevel="1">
      <c r="B120" s="948" t="s">
        <v>557</v>
      </c>
      <c r="C120" s="911" t="s">
        <v>546</v>
      </c>
      <c r="D120" s="911"/>
      <c r="E120" s="911"/>
      <c r="F120" s="911" t="s">
        <v>547</v>
      </c>
      <c r="G120" s="911"/>
      <c r="H120" s="912"/>
      <c r="I120" s="912"/>
      <c r="J120" s="913"/>
    </row>
    <row r="121" spans="2:11" ht="34.5" customHeight="1" outlineLevel="1">
      <c r="B121" s="948"/>
      <c r="C121" s="74"/>
      <c r="D121" s="201" t="s">
        <v>310</v>
      </c>
      <c r="E121" s="74"/>
      <c r="F121" s="914"/>
      <c r="G121" s="914"/>
      <c r="H121" s="915"/>
      <c r="I121" s="915"/>
      <c r="J121" s="916"/>
    </row>
    <row r="122" spans="2:11" ht="34.5" customHeight="1" outlineLevel="1">
      <c r="B122" s="948"/>
      <c r="C122" s="74"/>
      <c r="D122" s="93" t="s">
        <v>310</v>
      </c>
      <c r="E122" s="74"/>
      <c r="F122" s="903"/>
      <c r="G122" s="903"/>
      <c r="H122" s="904"/>
      <c r="I122" s="904"/>
      <c r="J122" s="905"/>
    </row>
    <row r="123" spans="2:11" ht="34.5" customHeight="1" outlineLevel="1">
      <c r="B123" s="948"/>
      <c r="C123" s="74"/>
      <c r="D123" s="93" t="s">
        <v>310</v>
      </c>
      <c r="E123" s="74"/>
      <c r="F123" s="903"/>
      <c r="G123" s="903"/>
      <c r="H123" s="904"/>
      <c r="I123" s="904"/>
      <c r="J123" s="905"/>
    </row>
    <row r="124" spans="2:11" ht="34.5" customHeight="1" outlineLevel="1">
      <c r="B124" s="948"/>
      <c r="C124" s="74"/>
      <c r="D124" s="93" t="s">
        <v>310</v>
      </c>
      <c r="E124" s="74"/>
      <c r="F124" s="903"/>
      <c r="G124" s="903"/>
      <c r="H124" s="904"/>
      <c r="I124" s="904"/>
      <c r="J124" s="905"/>
    </row>
    <row r="125" spans="2:11" ht="34.5" customHeight="1" outlineLevel="1">
      <c r="B125" s="948"/>
      <c r="C125" s="74"/>
      <c r="D125" s="94" t="s">
        <v>310</v>
      </c>
      <c r="E125" s="74"/>
      <c r="F125" s="941"/>
      <c r="G125" s="942"/>
      <c r="H125" s="943"/>
      <c r="I125" s="943"/>
      <c r="J125" s="944"/>
    </row>
    <row r="126" spans="2:11" ht="15" customHeight="1" outlineLevel="1">
      <c r="B126" s="909" t="s">
        <v>548</v>
      </c>
      <c r="C126" s="984" t="s">
        <v>546</v>
      </c>
      <c r="D126" s="984"/>
      <c r="E126" s="984"/>
      <c r="F126" s="984" t="s">
        <v>549</v>
      </c>
      <c r="G126" s="984"/>
      <c r="H126" s="985"/>
      <c r="I126" s="985"/>
      <c r="J126" s="986"/>
    </row>
    <row r="127" spans="2:11" ht="31.5" customHeight="1" outlineLevel="1">
      <c r="B127" s="889"/>
      <c r="C127" s="75"/>
      <c r="D127" s="95" t="s">
        <v>550</v>
      </c>
      <c r="E127" s="76"/>
      <c r="F127" s="914"/>
      <c r="G127" s="914"/>
      <c r="H127" s="915"/>
      <c r="I127" s="915"/>
      <c r="J127" s="916"/>
    </row>
    <row r="128" spans="2:11" ht="31.5" customHeight="1" outlineLevel="1">
      <c r="B128" s="889"/>
      <c r="C128" s="77"/>
      <c r="D128" s="96" t="s">
        <v>550</v>
      </c>
      <c r="E128" s="78"/>
      <c r="F128" s="903"/>
      <c r="G128" s="903"/>
      <c r="H128" s="904"/>
      <c r="I128" s="904"/>
      <c r="J128" s="905"/>
    </row>
    <row r="129" spans="1:26" ht="31.5" customHeight="1" outlineLevel="1">
      <c r="B129" s="889"/>
      <c r="C129" s="77"/>
      <c r="D129" s="96" t="s">
        <v>550</v>
      </c>
      <c r="E129" s="78"/>
      <c r="F129" s="903"/>
      <c r="G129" s="903"/>
      <c r="H129" s="904"/>
      <c r="I129" s="904"/>
      <c r="J129" s="905"/>
    </row>
    <row r="130" spans="1:26" ht="31.5" customHeight="1" outlineLevel="1">
      <c r="B130" s="889"/>
      <c r="C130" s="77"/>
      <c r="D130" s="96" t="s">
        <v>550</v>
      </c>
      <c r="E130" s="78"/>
      <c r="F130" s="903"/>
      <c r="G130" s="903"/>
      <c r="H130" s="904"/>
      <c r="I130" s="904"/>
      <c r="J130" s="905"/>
    </row>
    <row r="131" spans="1:26" ht="31.5" customHeight="1" outlineLevel="1">
      <c r="B131" s="910"/>
      <c r="C131" s="79"/>
      <c r="D131" s="97" t="s">
        <v>550</v>
      </c>
      <c r="E131" s="80"/>
      <c r="F131" s="938"/>
      <c r="G131" s="938"/>
      <c r="H131" s="939"/>
      <c r="I131" s="939"/>
      <c r="J131" s="940"/>
    </row>
    <row r="132" spans="1:26" ht="15" customHeight="1" outlineLevel="1">
      <c r="B132" s="888" t="s">
        <v>551</v>
      </c>
      <c r="C132" s="891" t="s">
        <v>552</v>
      </c>
      <c r="D132" s="892"/>
      <c r="E132" s="893"/>
      <c r="F132" s="894" t="s">
        <v>553</v>
      </c>
      <c r="G132" s="895"/>
      <c r="H132" s="895"/>
      <c r="I132" s="895"/>
      <c r="J132" s="896"/>
    </row>
    <row r="133" spans="1:26" ht="30" customHeight="1" outlineLevel="1">
      <c r="B133" s="889"/>
      <c r="C133" s="77"/>
      <c r="D133" s="96" t="s">
        <v>550</v>
      </c>
      <c r="E133" s="74"/>
      <c r="F133" s="900"/>
      <c r="G133" s="900"/>
      <c r="H133" s="901"/>
      <c r="I133" s="901"/>
      <c r="J133" s="902"/>
    </row>
    <row r="134" spans="1:26" ht="30" customHeight="1" outlineLevel="1">
      <c r="B134" s="889"/>
      <c r="C134" s="77"/>
      <c r="D134" s="96" t="s">
        <v>550</v>
      </c>
      <c r="E134" s="74"/>
      <c r="F134" s="903"/>
      <c r="G134" s="903"/>
      <c r="H134" s="904"/>
      <c r="I134" s="904"/>
      <c r="J134" s="905"/>
    </row>
    <row r="135" spans="1:26" ht="30" customHeight="1" outlineLevel="1">
      <c r="B135" s="889"/>
      <c r="C135" s="77"/>
      <c r="D135" s="96" t="s">
        <v>550</v>
      </c>
      <c r="E135" s="74"/>
      <c r="F135" s="903"/>
      <c r="G135" s="903"/>
      <c r="H135" s="904"/>
      <c r="I135" s="904"/>
      <c r="J135" s="905"/>
    </row>
    <row r="136" spans="1:26" ht="30" customHeight="1" outlineLevel="1" thickBot="1">
      <c r="B136" s="890"/>
      <c r="C136" s="81"/>
      <c r="D136" s="98" t="s">
        <v>550</v>
      </c>
      <c r="E136" s="82"/>
      <c r="F136" s="906"/>
      <c r="G136" s="906"/>
      <c r="H136" s="907"/>
      <c r="I136" s="907"/>
      <c r="J136" s="908"/>
    </row>
    <row r="137" spans="1:26" s="90" customFormat="1" ht="18.75" customHeight="1" outlineLevel="1" thickBot="1">
      <c r="A137" s="86"/>
      <c r="B137" s="99"/>
      <c r="C137" s="86"/>
      <c r="D137" s="86"/>
      <c r="E137" s="86"/>
      <c r="F137" s="86"/>
      <c r="G137" s="87"/>
      <c r="H137" s="87"/>
      <c r="I137" s="87"/>
      <c r="J137" s="87"/>
      <c r="K137" s="87"/>
      <c r="L137" s="87"/>
      <c r="M137" s="88"/>
      <c r="N137" s="968"/>
      <c r="O137" s="968"/>
      <c r="P137" s="968"/>
      <c r="Q137" s="968"/>
      <c r="R137" s="89"/>
      <c r="V137" s="88"/>
      <c r="W137" s="88"/>
      <c r="X137" s="88"/>
      <c r="Y137" s="88"/>
      <c r="Z137" s="89"/>
    </row>
    <row r="138" spans="1:26" ht="18.75" customHeight="1" outlineLevel="1">
      <c r="B138" s="972" t="s">
        <v>554</v>
      </c>
      <c r="C138" s="974"/>
      <c r="D138" s="975"/>
      <c r="E138" s="975"/>
      <c r="F138" s="975"/>
      <c r="G138" s="975"/>
      <c r="H138" s="975"/>
      <c r="I138" s="975"/>
      <c r="J138" s="976"/>
    </row>
    <row r="139" spans="1:26" ht="18.75" customHeight="1" outlineLevel="1">
      <c r="B139" s="918"/>
      <c r="C139" s="923"/>
      <c r="D139" s="924"/>
      <c r="E139" s="924"/>
      <c r="F139" s="924"/>
      <c r="G139" s="924"/>
      <c r="H139" s="924"/>
      <c r="I139" s="924"/>
      <c r="J139" s="925"/>
    </row>
    <row r="140" spans="1:26" ht="18.75" customHeight="1" outlineLevel="1">
      <c r="B140" s="973"/>
      <c r="C140" s="977"/>
      <c r="D140" s="978"/>
      <c r="E140" s="978"/>
      <c r="F140" s="978"/>
      <c r="G140" s="978"/>
      <c r="H140" s="978"/>
      <c r="I140" s="978"/>
      <c r="J140" s="979"/>
    </row>
    <row r="141" spans="1:26" ht="18.75" customHeight="1" outlineLevel="1">
      <c r="B141" s="917" t="s">
        <v>555</v>
      </c>
      <c r="C141" s="920"/>
      <c r="D141" s="921"/>
      <c r="E141" s="921"/>
      <c r="F141" s="921"/>
      <c r="G141" s="921"/>
      <c r="H141" s="921"/>
      <c r="I141" s="921"/>
      <c r="J141" s="922"/>
    </row>
    <row r="142" spans="1:26" ht="18.75" customHeight="1" outlineLevel="1">
      <c r="B142" s="918"/>
      <c r="C142" s="923"/>
      <c r="D142" s="924"/>
      <c r="E142" s="924"/>
      <c r="F142" s="924"/>
      <c r="G142" s="924"/>
      <c r="H142" s="924"/>
      <c r="I142" s="924"/>
      <c r="J142" s="925"/>
    </row>
    <row r="143" spans="1:26" ht="18.75" customHeight="1" outlineLevel="1" thickBot="1">
      <c r="B143" s="919"/>
      <c r="C143" s="926"/>
      <c r="D143" s="927"/>
      <c r="E143" s="927"/>
      <c r="F143" s="927"/>
      <c r="G143" s="927"/>
      <c r="H143" s="927"/>
      <c r="I143" s="927"/>
      <c r="J143" s="928"/>
    </row>
    <row r="144" spans="1:26" ht="18.75" customHeight="1" outlineLevel="1" thickBot="1">
      <c r="B144" s="100"/>
      <c r="C144" s="101"/>
      <c r="D144" s="101"/>
      <c r="E144" s="101"/>
      <c r="F144" s="101"/>
      <c r="G144" s="101"/>
      <c r="H144" s="101"/>
      <c r="I144" s="101"/>
      <c r="J144" s="101"/>
    </row>
    <row r="145" spans="2:10" ht="18.75" customHeight="1" outlineLevel="1">
      <c r="B145" s="102" t="s">
        <v>556</v>
      </c>
      <c r="C145" s="103"/>
      <c r="D145" s="103"/>
      <c r="E145" s="103"/>
      <c r="F145" s="104"/>
      <c r="G145" s="104"/>
      <c r="H145" s="104"/>
      <c r="I145" s="104"/>
      <c r="J145" s="105"/>
    </row>
    <row r="146" spans="2:10" ht="18.75" customHeight="1" outlineLevel="1">
      <c r="B146" s="876"/>
      <c r="C146" s="877"/>
      <c r="D146" s="877"/>
      <c r="E146" s="877"/>
      <c r="F146" s="877"/>
      <c r="G146" s="877"/>
      <c r="H146" s="877"/>
      <c r="I146" s="877"/>
      <c r="J146" s="878"/>
    </row>
    <row r="147" spans="2:10" ht="12" customHeight="1" outlineLevel="1" thickBot="1">
      <c r="B147" s="122"/>
      <c r="C147" s="106"/>
      <c r="D147" s="106"/>
      <c r="E147" s="106"/>
      <c r="F147" s="106"/>
      <c r="G147" s="106"/>
      <c r="H147" s="106"/>
      <c r="I147" s="106"/>
      <c r="J147" s="107"/>
    </row>
    <row r="148" spans="2:10" ht="17.25" customHeight="1"/>
    <row r="150" spans="2:10" ht="33.75" customHeight="1">
      <c r="B150" s="108" t="s">
        <v>539</v>
      </c>
      <c r="C150" s="882">
        <f>個票ｰ2001!B157</f>
        <v>0</v>
      </c>
      <c r="D150" s="883"/>
      <c r="E150" s="883"/>
      <c r="F150" s="884"/>
      <c r="G150" s="109" t="s">
        <v>540</v>
      </c>
      <c r="H150" s="879">
        <v>13</v>
      </c>
      <c r="I150" s="880"/>
      <c r="J150" s="881"/>
    </row>
    <row r="151" spans="2:10" ht="30" customHeight="1" outlineLevel="1">
      <c r="B151" s="123" t="s">
        <v>541</v>
      </c>
      <c r="C151" s="990">
        <f>個票ｰ2001!U157</f>
        <v>0</v>
      </c>
      <c r="D151" s="991"/>
      <c r="E151" s="991"/>
      <c r="F151" s="991"/>
      <c r="G151" s="991"/>
      <c r="H151" s="991"/>
      <c r="I151" s="991"/>
      <c r="J151" s="992"/>
    </row>
    <row r="152" spans="2:10" ht="30" customHeight="1" outlineLevel="1">
      <c r="B152" s="200" t="s">
        <v>543</v>
      </c>
      <c r="C152" s="987">
        <f>個票ｰ2001!S157</f>
        <v>0</v>
      </c>
      <c r="D152" s="988"/>
      <c r="E152" s="988"/>
      <c r="F152" s="988"/>
      <c r="G152" s="988"/>
      <c r="H152" s="988"/>
      <c r="I152" s="988"/>
      <c r="J152" s="989"/>
    </row>
    <row r="153" spans="2:10" ht="30" customHeight="1" outlineLevel="1">
      <c r="B153" s="121" t="s">
        <v>544</v>
      </c>
      <c r="C153" s="929"/>
      <c r="D153" s="929"/>
      <c r="E153" s="929"/>
      <c r="F153" s="929"/>
      <c r="G153" s="929"/>
      <c r="H153" s="930"/>
      <c r="I153" s="930"/>
      <c r="J153" s="931"/>
    </row>
    <row r="154" spans="2:10" ht="14.25" customHeight="1" outlineLevel="1">
      <c r="B154" s="993" t="s">
        <v>561</v>
      </c>
      <c r="C154" s="911" t="s">
        <v>546</v>
      </c>
      <c r="D154" s="911"/>
      <c r="E154" s="911"/>
      <c r="F154" s="911" t="s">
        <v>547</v>
      </c>
      <c r="G154" s="911"/>
      <c r="H154" s="912"/>
      <c r="I154" s="912"/>
      <c r="J154" s="913"/>
    </row>
    <row r="155" spans="2:10" ht="34.5" customHeight="1" outlineLevel="1">
      <c r="B155" s="993"/>
      <c r="C155" s="74"/>
      <c r="D155" s="201" t="s">
        <v>310</v>
      </c>
      <c r="E155" s="74"/>
      <c r="F155" s="914"/>
      <c r="G155" s="914"/>
      <c r="H155" s="915"/>
      <c r="I155" s="915"/>
      <c r="J155" s="916"/>
    </row>
    <row r="156" spans="2:10" ht="34.5" customHeight="1" outlineLevel="1">
      <c r="B156" s="993"/>
      <c r="C156" s="74"/>
      <c r="D156" s="93" t="s">
        <v>310</v>
      </c>
      <c r="E156" s="74"/>
      <c r="F156" s="903"/>
      <c r="G156" s="903"/>
      <c r="H156" s="904"/>
      <c r="I156" s="904"/>
      <c r="J156" s="905"/>
    </row>
    <row r="157" spans="2:10" ht="34.5" customHeight="1" outlineLevel="1">
      <c r="B157" s="993"/>
      <c r="C157" s="74"/>
      <c r="D157" s="93" t="s">
        <v>310</v>
      </c>
      <c r="E157" s="74"/>
      <c r="F157" s="903"/>
      <c r="G157" s="903"/>
      <c r="H157" s="904"/>
      <c r="I157" s="904"/>
      <c r="J157" s="905"/>
    </row>
    <row r="158" spans="2:10" ht="34.5" customHeight="1" outlineLevel="1">
      <c r="B158" s="993"/>
      <c r="C158" s="74"/>
      <c r="D158" s="93" t="s">
        <v>310</v>
      </c>
      <c r="E158" s="74"/>
      <c r="F158" s="903"/>
      <c r="G158" s="903"/>
      <c r="H158" s="904"/>
      <c r="I158" s="904"/>
      <c r="J158" s="905"/>
    </row>
    <row r="159" spans="2:10" ht="34.5" customHeight="1" outlineLevel="1">
      <c r="B159" s="993"/>
      <c r="C159" s="74"/>
      <c r="D159" s="94" t="s">
        <v>310</v>
      </c>
      <c r="E159" s="74"/>
      <c r="F159" s="941"/>
      <c r="G159" s="942"/>
      <c r="H159" s="943"/>
      <c r="I159" s="943"/>
      <c r="J159" s="944"/>
    </row>
    <row r="160" spans="2:10" ht="15" customHeight="1" outlineLevel="1">
      <c r="B160" s="994" t="s">
        <v>562</v>
      </c>
      <c r="C160" s="911" t="s">
        <v>546</v>
      </c>
      <c r="D160" s="911"/>
      <c r="E160" s="911"/>
      <c r="F160" s="911" t="s">
        <v>549</v>
      </c>
      <c r="G160" s="911"/>
      <c r="H160" s="912"/>
      <c r="I160" s="912"/>
      <c r="J160" s="913"/>
    </row>
    <row r="161" spans="1:26" ht="31.5" customHeight="1" outlineLevel="1">
      <c r="B161" s="995"/>
      <c r="C161" s="75"/>
      <c r="D161" s="95" t="s">
        <v>550</v>
      </c>
      <c r="E161" s="76"/>
      <c r="F161" s="914"/>
      <c r="G161" s="914"/>
      <c r="H161" s="915"/>
      <c r="I161" s="915"/>
      <c r="J161" s="916"/>
    </row>
    <row r="162" spans="1:26" ht="31.5" customHeight="1" outlineLevel="1">
      <c r="B162" s="995"/>
      <c r="C162" s="77"/>
      <c r="D162" s="96" t="s">
        <v>550</v>
      </c>
      <c r="E162" s="78"/>
      <c r="F162" s="903"/>
      <c r="G162" s="903"/>
      <c r="H162" s="904"/>
      <c r="I162" s="904"/>
      <c r="J162" s="905"/>
    </row>
    <row r="163" spans="1:26" ht="31.5" customHeight="1" outlineLevel="1">
      <c r="B163" s="995"/>
      <c r="C163" s="77"/>
      <c r="D163" s="96" t="s">
        <v>550</v>
      </c>
      <c r="E163" s="78"/>
      <c r="F163" s="903"/>
      <c r="G163" s="903"/>
      <c r="H163" s="904"/>
      <c r="I163" s="904"/>
      <c r="J163" s="905"/>
    </row>
    <row r="164" spans="1:26" ht="31.5" customHeight="1" outlineLevel="1">
      <c r="B164" s="995"/>
      <c r="C164" s="77"/>
      <c r="D164" s="96" t="s">
        <v>550</v>
      </c>
      <c r="E164" s="78"/>
      <c r="F164" s="903"/>
      <c r="G164" s="903"/>
      <c r="H164" s="904"/>
      <c r="I164" s="904"/>
      <c r="J164" s="905"/>
    </row>
    <row r="165" spans="1:26" ht="31.5" customHeight="1" outlineLevel="1">
      <c r="B165" s="996"/>
      <c r="C165" s="79"/>
      <c r="D165" s="97" t="s">
        <v>550</v>
      </c>
      <c r="E165" s="80"/>
      <c r="F165" s="938"/>
      <c r="G165" s="938"/>
      <c r="H165" s="939"/>
      <c r="I165" s="939"/>
      <c r="J165" s="940"/>
    </row>
    <row r="166" spans="1:26" ht="15" customHeight="1" outlineLevel="1">
      <c r="B166" s="888" t="s">
        <v>563</v>
      </c>
      <c r="C166" s="891" t="s">
        <v>552</v>
      </c>
      <c r="D166" s="892"/>
      <c r="E166" s="893"/>
      <c r="F166" s="894" t="s">
        <v>553</v>
      </c>
      <c r="G166" s="895"/>
      <c r="H166" s="895"/>
      <c r="I166" s="895"/>
      <c r="J166" s="896"/>
    </row>
    <row r="167" spans="1:26" ht="30" customHeight="1" outlineLevel="1">
      <c r="B167" s="889"/>
      <c r="C167" s="77"/>
      <c r="D167" s="96" t="s">
        <v>550</v>
      </c>
      <c r="E167" s="74"/>
      <c r="F167" s="900"/>
      <c r="G167" s="900"/>
      <c r="H167" s="901"/>
      <c r="I167" s="901"/>
      <c r="J167" s="902"/>
    </row>
    <row r="168" spans="1:26" ht="30" customHeight="1" outlineLevel="1">
      <c r="B168" s="889"/>
      <c r="C168" s="77"/>
      <c r="D168" s="96" t="s">
        <v>550</v>
      </c>
      <c r="E168" s="74"/>
      <c r="F168" s="903"/>
      <c r="G168" s="903"/>
      <c r="H168" s="904"/>
      <c r="I168" s="904"/>
      <c r="J168" s="905"/>
    </row>
    <row r="169" spans="1:26" ht="30" customHeight="1" outlineLevel="1">
      <c r="B169" s="889"/>
      <c r="C169" s="77"/>
      <c r="D169" s="96" t="s">
        <v>550</v>
      </c>
      <c r="E169" s="74"/>
      <c r="F169" s="903"/>
      <c r="G169" s="903"/>
      <c r="H169" s="904"/>
      <c r="I169" s="904"/>
      <c r="J169" s="905"/>
    </row>
    <row r="170" spans="1:26" ht="30" customHeight="1" outlineLevel="1" thickBot="1">
      <c r="B170" s="890"/>
      <c r="C170" s="81"/>
      <c r="D170" s="98" t="s">
        <v>550</v>
      </c>
      <c r="E170" s="82"/>
      <c r="F170" s="906"/>
      <c r="G170" s="906"/>
      <c r="H170" s="907"/>
      <c r="I170" s="907"/>
      <c r="J170" s="908"/>
    </row>
    <row r="171" spans="1:26" s="90" customFormat="1" ht="18.75" customHeight="1" outlineLevel="1" thickBot="1">
      <c r="A171" s="86"/>
      <c r="B171" s="99"/>
      <c r="C171" s="86"/>
      <c r="D171" s="86"/>
      <c r="E171" s="86"/>
      <c r="F171" s="86"/>
      <c r="G171" s="87"/>
      <c r="H171" s="87"/>
      <c r="I171" s="87"/>
      <c r="J171" s="87"/>
      <c r="K171" s="87"/>
      <c r="L171" s="87"/>
      <c r="M171" s="88"/>
      <c r="N171" s="968"/>
      <c r="O171" s="968"/>
      <c r="P171" s="968"/>
      <c r="Q171" s="968"/>
      <c r="R171" s="89"/>
      <c r="V171" s="88"/>
      <c r="W171" s="88"/>
      <c r="X171" s="88"/>
      <c r="Y171" s="88"/>
      <c r="Z171" s="89"/>
    </row>
    <row r="172" spans="1:26" ht="18.75" customHeight="1" outlineLevel="1">
      <c r="B172" s="972" t="s">
        <v>554</v>
      </c>
      <c r="C172" s="974"/>
      <c r="D172" s="975"/>
      <c r="E172" s="975"/>
      <c r="F172" s="975"/>
      <c r="G172" s="975"/>
      <c r="H172" s="975"/>
      <c r="I172" s="975"/>
      <c r="J172" s="976"/>
    </row>
    <row r="173" spans="1:26" ht="18.75" customHeight="1" outlineLevel="1">
      <c r="B173" s="918"/>
      <c r="C173" s="923"/>
      <c r="D173" s="924"/>
      <c r="E173" s="924"/>
      <c r="F173" s="924"/>
      <c r="G173" s="924"/>
      <c r="H173" s="924"/>
      <c r="I173" s="924"/>
      <c r="J173" s="925"/>
    </row>
    <row r="174" spans="1:26" ht="18.75" customHeight="1" outlineLevel="1">
      <c r="B174" s="973"/>
      <c r="C174" s="977"/>
      <c r="D174" s="978"/>
      <c r="E174" s="978"/>
      <c r="F174" s="978"/>
      <c r="G174" s="978"/>
      <c r="H174" s="978"/>
      <c r="I174" s="978"/>
      <c r="J174" s="979"/>
    </row>
    <row r="175" spans="1:26" ht="18.75" customHeight="1" outlineLevel="1">
      <c r="B175" s="917" t="s">
        <v>555</v>
      </c>
      <c r="C175" s="920"/>
      <c r="D175" s="921"/>
      <c r="E175" s="921"/>
      <c r="F175" s="921"/>
      <c r="G175" s="921"/>
      <c r="H175" s="921"/>
      <c r="I175" s="921"/>
      <c r="J175" s="922"/>
    </row>
    <row r="176" spans="1:26" ht="18.75" customHeight="1" outlineLevel="1">
      <c r="B176" s="918"/>
      <c r="C176" s="923"/>
      <c r="D176" s="924"/>
      <c r="E176" s="924"/>
      <c r="F176" s="924"/>
      <c r="G176" s="924"/>
      <c r="H176" s="924"/>
      <c r="I176" s="924"/>
      <c r="J176" s="925"/>
    </row>
    <row r="177" spans="2:10" ht="18.75" customHeight="1" outlineLevel="1" thickBot="1">
      <c r="B177" s="919"/>
      <c r="C177" s="926"/>
      <c r="D177" s="927"/>
      <c r="E177" s="927"/>
      <c r="F177" s="927"/>
      <c r="G177" s="927"/>
      <c r="H177" s="927"/>
      <c r="I177" s="927"/>
      <c r="J177" s="928"/>
    </row>
    <row r="178" spans="2:10" ht="18.75" customHeight="1" outlineLevel="1" thickBot="1">
      <c r="B178" s="100"/>
      <c r="C178" s="101"/>
      <c r="D178" s="101"/>
      <c r="E178" s="101"/>
      <c r="F178" s="101"/>
      <c r="G178" s="101"/>
      <c r="H178" s="101"/>
      <c r="I178" s="101"/>
      <c r="J178" s="101"/>
    </row>
    <row r="179" spans="2:10" ht="18.75" customHeight="1" outlineLevel="1">
      <c r="B179" s="102" t="s">
        <v>556</v>
      </c>
      <c r="C179" s="103"/>
      <c r="D179" s="103"/>
      <c r="E179" s="103"/>
      <c r="F179" s="104"/>
      <c r="G179" s="104"/>
      <c r="H179" s="104"/>
      <c r="I179" s="104"/>
      <c r="J179" s="105"/>
    </row>
    <row r="180" spans="2:10" ht="18.75" customHeight="1" outlineLevel="1">
      <c r="B180" s="876"/>
      <c r="C180" s="877"/>
      <c r="D180" s="877"/>
      <c r="E180" s="877"/>
      <c r="F180" s="877"/>
      <c r="G180" s="877"/>
      <c r="H180" s="877"/>
      <c r="I180" s="877"/>
      <c r="J180" s="878"/>
    </row>
    <row r="181" spans="2:10" ht="12" customHeight="1" outlineLevel="1" thickBot="1">
      <c r="B181" s="122"/>
      <c r="C181" s="106"/>
      <c r="D181" s="106"/>
      <c r="E181" s="106"/>
      <c r="F181" s="106"/>
      <c r="G181" s="106"/>
      <c r="H181" s="106"/>
      <c r="I181" s="106"/>
      <c r="J181" s="107"/>
    </row>
    <row r="184" spans="2:10" ht="33.75" customHeight="1">
      <c r="B184" s="108" t="s">
        <v>539</v>
      </c>
      <c r="C184" s="882">
        <f>個票ｰ2001!B158</f>
        <v>0</v>
      </c>
      <c r="D184" s="883"/>
      <c r="E184" s="883"/>
      <c r="F184" s="884"/>
      <c r="G184" s="109" t="s">
        <v>540</v>
      </c>
      <c r="H184" s="879">
        <v>14</v>
      </c>
      <c r="I184" s="880"/>
      <c r="J184" s="881"/>
    </row>
    <row r="185" spans="2:10" ht="30" customHeight="1" outlineLevel="1">
      <c r="B185" s="123" t="s">
        <v>541</v>
      </c>
      <c r="C185" s="990">
        <f>個票ｰ2001!U158</f>
        <v>0</v>
      </c>
      <c r="D185" s="991"/>
      <c r="E185" s="991"/>
      <c r="F185" s="991"/>
      <c r="G185" s="991"/>
      <c r="H185" s="991"/>
      <c r="I185" s="991"/>
      <c r="J185" s="992"/>
    </row>
    <row r="186" spans="2:10" ht="30" customHeight="1" outlineLevel="1">
      <c r="B186" s="200" t="s">
        <v>543</v>
      </c>
      <c r="C186" s="945">
        <f>個票ｰ2001!S158</f>
        <v>0</v>
      </c>
      <c r="D186" s="946"/>
      <c r="E186" s="946"/>
      <c r="F186" s="946"/>
      <c r="G186" s="946"/>
      <c r="H186" s="946"/>
      <c r="I186" s="946"/>
      <c r="J186" s="947"/>
    </row>
    <row r="187" spans="2:10" ht="30" customHeight="1" outlineLevel="1">
      <c r="B187" s="121" t="s">
        <v>544</v>
      </c>
      <c r="C187" s="929"/>
      <c r="D187" s="929"/>
      <c r="E187" s="929"/>
      <c r="F187" s="929"/>
      <c r="G187" s="929"/>
      <c r="H187" s="930"/>
      <c r="I187" s="930"/>
      <c r="J187" s="931"/>
    </row>
    <row r="188" spans="2:10" ht="14.25" customHeight="1" outlineLevel="1">
      <c r="B188" s="948" t="s">
        <v>557</v>
      </c>
      <c r="C188" s="911" t="s">
        <v>546</v>
      </c>
      <c r="D188" s="911"/>
      <c r="E188" s="911"/>
      <c r="F188" s="911" t="s">
        <v>547</v>
      </c>
      <c r="G188" s="911"/>
      <c r="H188" s="912"/>
      <c r="I188" s="912"/>
      <c r="J188" s="913"/>
    </row>
    <row r="189" spans="2:10" ht="34.5" customHeight="1" outlineLevel="1">
      <c r="B189" s="948"/>
      <c r="C189" s="74"/>
      <c r="D189" s="201" t="s">
        <v>310</v>
      </c>
      <c r="E189" s="74"/>
      <c r="F189" s="914"/>
      <c r="G189" s="914"/>
      <c r="H189" s="915"/>
      <c r="I189" s="915"/>
      <c r="J189" s="916"/>
    </row>
    <row r="190" spans="2:10" ht="34.5" customHeight="1" outlineLevel="1">
      <c r="B190" s="948"/>
      <c r="C190" s="74"/>
      <c r="D190" s="93" t="s">
        <v>310</v>
      </c>
      <c r="E190" s="74"/>
      <c r="F190" s="903"/>
      <c r="G190" s="903"/>
      <c r="H190" s="904"/>
      <c r="I190" s="904"/>
      <c r="J190" s="905"/>
    </row>
    <row r="191" spans="2:10" ht="34.5" customHeight="1" outlineLevel="1">
      <c r="B191" s="948"/>
      <c r="C191" s="74"/>
      <c r="D191" s="93" t="s">
        <v>310</v>
      </c>
      <c r="E191" s="74"/>
      <c r="F191" s="903"/>
      <c r="G191" s="903"/>
      <c r="H191" s="904"/>
      <c r="I191" s="904"/>
      <c r="J191" s="905"/>
    </row>
    <row r="192" spans="2:10" ht="34.5" customHeight="1" outlineLevel="1">
      <c r="B192" s="948"/>
      <c r="C192" s="74"/>
      <c r="D192" s="93" t="s">
        <v>310</v>
      </c>
      <c r="E192" s="74"/>
      <c r="F192" s="903"/>
      <c r="G192" s="903"/>
      <c r="H192" s="904"/>
      <c r="I192" s="904"/>
      <c r="J192" s="905"/>
    </row>
    <row r="193" spans="1:26" ht="34.5" customHeight="1" outlineLevel="1">
      <c r="B193" s="948"/>
      <c r="C193" s="74"/>
      <c r="D193" s="94" t="s">
        <v>310</v>
      </c>
      <c r="E193" s="74"/>
      <c r="F193" s="941"/>
      <c r="G193" s="942"/>
      <c r="H193" s="943"/>
      <c r="I193" s="943"/>
      <c r="J193" s="944"/>
    </row>
    <row r="194" spans="1:26" ht="15" customHeight="1" outlineLevel="1">
      <c r="B194" s="909" t="s">
        <v>548</v>
      </c>
      <c r="C194" s="911" t="s">
        <v>546</v>
      </c>
      <c r="D194" s="911"/>
      <c r="E194" s="911"/>
      <c r="F194" s="911" t="s">
        <v>549</v>
      </c>
      <c r="G194" s="911"/>
      <c r="H194" s="912"/>
      <c r="I194" s="912"/>
      <c r="J194" s="913"/>
    </row>
    <row r="195" spans="1:26" ht="31.5" customHeight="1" outlineLevel="1">
      <c r="B195" s="889"/>
      <c r="C195" s="75"/>
      <c r="D195" s="95" t="s">
        <v>550</v>
      </c>
      <c r="E195" s="76"/>
      <c r="F195" s="914"/>
      <c r="G195" s="914"/>
      <c r="H195" s="915"/>
      <c r="I195" s="915"/>
      <c r="J195" s="916"/>
    </row>
    <row r="196" spans="1:26" ht="31.5" customHeight="1" outlineLevel="1">
      <c r="B196" s="889"/>
      <c r="C196" s="77"/>
      <c r="D196" s="96" t="s">
        <v>550</v>
      </c>
      <c r="E196" s="78"/>
      <c r="F196" s="903"/>
      <c r="G196" s="903"/>
      <c r="H196" s="904"/>
      <c r="I196" s="904"/>
      <c r="J196" s="905"/>
    </row>
    <row r="197" spans="1:26" ht="31.5" customHeight="1" outlineLevel="1">
      <c r="B197" s="889"/>
      <c r="C197" s="77"/>
      <c r="D197" s="96" t="s">
        <v>550</v>
      </c>
      <c r="E197" s="78"/>
      <c r="F197" s="903"/>
      <c r="G197" s="903"/>
      <c r="H197" s="904"/>
      <c r="I197" s="904"/>
      <c r="J197" s="905"/>
    </row>
    <row r="198" spans="1:26" ht="31.5" customHeight="1" outlineLevel="1">
      <c r="B198" s="889"/>
      <c r="C198" s="77"/>
      <c r="D198" s="96" t="s">
        <v>550</v>
      </c>
      <c r="E198" s="78"/>
      <c r="F198" s="903"/>
      <c r="G198" s="903"/>
      <c r="H198" s="904"/>
      <c r="I198" s="904"/>
      <c r="J198" s="905"/>
    </row>
    <row r="199" spans="1:26" ht="31.5" customHeight="1" outlineLevel="1">
      <c r="B199" s="910"/>
      <c r="C199" s="79"/>
      <c r="D199" s="97" t="s">
        <v>550</v>
      </c>
      <c r="E199" s="80"/>
      <c r="F199" s="938"/>
      <c r="G199" s="938"/>
      <c r="H199" s="939"/>
      <c r="I199" s="939"/>
      <c r="J199" s="940"/>
    </row>
    <row r="200" spans="1:26" ht="15" customHeight="1" outlineLevel="1">
      <c r="B200" s="888" t="s">
        <v>551</v>
      </c>
      <c r="C200" s="891" t="s">
        <v>552</v>
      </c>
      <c r="D200" s="892"/>
      <c r="E200" s="893"/>
      <c r="F200" s="894" t="s">
        <v>553</v>
      </c>
      <c r="G200" s="895"/>
      <c r="H200" s="895"/>
      <c r="I200" s="895"/>
      <c r="J200" s="896"/>
    </row>
    <row r="201" spans="1:26" ht="30" customHeight="1" outlineLevel="1">
      <c r="B201" s="889"/>
      <c r="C201" s="77"/>
      <c r="D201" s="96" t="s">
        <v>550</v>
      </c>
      <c r="E201" s="74"/>
      <c r="F201" s="900"/>
      <c r="G201" s="900"/>
      <c r="H201" s="901"/>
      <c r="I201" s="901"/>
      <c r="J201" s="902"/>
    </row>
    <row r="202" spans="1:26" ht="30" customHeight="1" outlineLevel="1">
      <c r="B202" s="889"/>
      <c r="C202" s="77"/>
      <c r="D202" s="96" t="s">
        <v>550</v>
      </c>
      <c r="E202" s="74"/>
      <c r="F202" s="903"/>
      <c r="G202" s="903"/>
      <c r="H202" s="904"/>
      <c r="I202" s="904"/>
      <c r="J202" s="905"/>
    </row>
    <row r="203" spans="1:26" ht="30" customHeight="1" outlineLevel="1">
      <c r="B203" s="889"/>
      <c r="C203" s="77"/>
      <c r="D203" s="96" t="s">
        <v>550</v>
      </c>
      <c r="E203" s="74"/>
      <c r="F203" s="903"/>
      <c r="G203" s="903"/>
      <c r="H203" s="904"/>
      <c r="I203" s="904"/>
      <c r="J203" s="905"/>
    </row>
    <row r="204" spans="1:26" ht="30" customHeight="1" outlineLevel="1" thickBot="1">
      <c r="B204" s="890"/>
      <c r="C204" s="81"/>
      <c r="D204" s="98" t="s">
        <v>550</v>
      </c>
      <c r="E204" s="82"/>
      <c r="F204" s="906"/>
      <c r="G204" s="906"/>
      <c r="H204" s="907"/>
      <c r="I204" s="907"/>
      <c r="J204" s="908"/>
    </row>
    <row r="205" spans="1:26" s="90" customFormat="1" ht="18.75" customHeight="1" outlineLevel="1" thickBot="1">
      <c r="A205" s="86"/>
      <c r="B205" s="99"/>
      <c r="C205" s="86"/>
      <c r="D205" s="86"/>
      <c r="E205" s="86"/>
      <c r="F205" s="86"/>
      <c r="G205" s="87"/>
      <c r="H205" s="87"/>
      <c r="I205" s="87"/>
      <c r="J205" s="87"/>
      <c r="K205" s="87"/>
      <c r="L205" s="87"/>
      <c r="M205" s="88"/>
      <c r="N205" s="968"/>
      <c r="O205" s="968"/>
      <c r="P205" s="968"/>
      <c r="Q205" s="968"/>
      <c r="R205" s="89"/>
      <c r="V205" s="88"/>
      <c r="W205" s="88"/>
      <c r="X205" s="88"/>
      <c r="Y205" s="88"/>
      <c r="Z205" s="89"/>
    </row>
    <row r="206" spans="1:26" ht="18.75" customHeight="1" outlineLevel="1">
      <c r="B206" s="972" t="s">
        <v>554</v>
      </c>
      <c r="C206" s="974"/>
      <c r="D206" s="975"/>
      <c r="E206" s="975"/>
      <c r="F206" s="975"/>
      <c r="G206" s="975"/>
      <c r="H206" s="975"/>
      <c r="I206" s="975"/>
      <c r="J206" s="976"/>
    </row>
    <row r="207" spans="1:26" ht="18.75" customHeight="1" outlineLevel="1">
      <c r="B207" s="918"/>
      <c r="C207" s="923"/>
      <c r="D207" s="924"/>
      <c r="E207" s="924"/>
      <c r="F207" s="924"/>
      <c r="G207" s="924"/>
      <c r="H207" s="924"/>
      <c r="I207" s="924"/>
      <c r="J207" s="925"/>
    </row>
    <row r="208" spans="1:26" ht="18.75" customHeight="1" outlineLevel="1">
      <c r="B208" s="973"/>
      <c r="C208" s="977"/>
      <c r="D208" s="978"/>
      <c r="E208" s="978"/>
      <c r="F208" s="978"/>
      <c r="G208" s="978"/>
      <c r="H208" s="978"/>
      <c r="I208" s="978"/>
      <c r="J208" s="979"/>
    </row>
    <row r="209" spans="2:11" ht="18.75" customHeight="1" outlineLevel="1">
      <c r="B209" s="917" t="s">
        <v>555</v>
      </c>
      <c r="C209" s="920"/>
      <c r="D209" s="921"/>
      <c r="E209" s="921"/>
      <c r="F209" s="921"/>
      <c r="G209" s="921"/>
      <c r="H209" s="921"/>
      <c r="I209" s="921"/>
      <c r="J209" s="922"/>
    </row>
    <row r="210" spans="2:11" ht="18.75" customHeight="1" outlineLevel="1">
      <c r="B210" s="918"/>
      <c r="C210" s="923"/>
      <c r="D210" s="924"/>
      <c r="E210" s="924"/>
      <c r="F210" s="924"/>
      <c r="G210" s="924"/>
      <c r="H210" s="924"/>
      <c r="I210" s="924"/>
      <c r="J210" s="925"/>
    </row>
    <row r="211" spans="2:11" ht="18.75" customHeight="1" outlineLevel="1" thickBot="1">
      <c r="B211" s="919"/>
      <c r="C211" s="926"/>
      <c r="D211" s="927"/>
      <c r="E211" s="927"/>
      <c r="F211" s="927"/>
      <c r="G211" s="927"/>
      <c r="H211" s="927"/>
      <c r="I211" s="927"/>
      <c r="J211" s="928"/>
    </row>
    <row r="212" spans="2:11" ht="18.75" customHeight="1" outlineLevel="1" thickBot="1">
      <c r="B212" s="100"/>
      <c r="C212" s="101"/>
      <c r="D212" s="101"/>
      <c r="E212" s="101"/>
      <c r="F212" s="101"/>
      <c r="G212" s="101"/>
      <c r="H212" s="101"/>
      <c r="I212" s="101"/>
      <c r="J212" s="101"/>
    </row>
    <row r="213" spans="2:11" ht="18.75" customHeight="1" outlineLevel="1">
      <c r="B213" s="102" t="s">
        <v>556</v>
      </c>
      <c r="C213" s="103"/>
      <c r="D213" s="103"/>
      <c r="E213" s="103"/>
      <c r="F213" s="104"/>
      <c r="G213" s="104"/>
      <c r="H213" s="104"/>
      <c r="I213" s="104"/>
      <c r="J213" s="105"/>
    </row>
    <row r="214" spans="2:11" ht="18.75" customHeight="1" outlineLevel="1">
      <c r="B214" s="876"/>
      <c r="C214" s="877"/>
      <c r="D214" s="877"/>
      <c r="E214" s="877"/>
      <c r="F214" s="877"/>
      <c r="G214" s="877"/>
      <c r="H214" s="877"/>
      <c r="I214" s="877"/>
      <c r="J214" s="878"/>
    </row>
    <row r="215" spans="2:11" ht="12" customHeight="1" outlineLevel="1" thickBot="1">
      <c r="B215" s="122"/>
      <c r="C215" s="106"/>
      <c r="D215" s="106"/>
      <c r="E215" s="106"/>
      <c r="F215" s="106"/>
      <c r="G215" s="106"/>
      <c r="H215" s="106"/>
      <c r="I215" s="106"/>
      <c r="J215" s="107"/>
    </row>
    <row r="218" spans="2:11" ht="17.25" customHeight="1">
      <c r="B218" s="202"/>
      <c r="C218" s="202"/>
      <c r="D218" s="202"/>
      <c r="E218" s="202"/>
      <c r="F218" s="202"/>
      <c r="G218" s="202"/>
      <c r="H218" s="202"/>
      <c r="I218" s="202"/>
      <c r="J218" s="202"/>
      <c r="K218" s="202"/>
    </row>
    <row r="219" spans="2:11" ht="33.75" customHeight="1">
      <c r="B219" s="108" t="s">
        <v>539</v>
      </c>
      <c r="C219" s="882">
        <f>個票ｰ2001!B159</f>
        <v>0</v>
      </c>
      <c r="D219" s="883"/>
      <c r="E219" s="883"/>
      <c r="F219" s="884"/>
      <c r="G219" s="109" t="s">
        <v>540</v>
      </c>
      <c r="H219" s="879">
        <v>15</v>
      </c>
      <c r="I219" s="880"/>
      <c r="J219" s="881"/>
    </row>
    <row r="220" spans="2:11" ht="30" customHeight="1" outlineLevel="1">
      <c r="B220" s="123" t="s">
        <v>541</v>
      </c>
      <c r="C220" s="885">
        <f>個票ｰ2001!U159</f>
        <v>0</v>
      </c>
      <c r="D220" s="886"/>
      <c r="E220" s="886"/>
      <c r="F220" s="886"/>
      <c r="G220" s="886"/>
      <c r="H220" s="886"/>
      <c r="I220" s="886"/>
      <c r="J220" s="887"/>
    </row>
    <row r="221" spans="2:11" ht="30" customHeight="1" outlineLevel="1">
      <c r="B221" s="200" t="s">
        <v>543</v>
      </c>
      <c r="C221" s="945">
        <f>個票ｰ2001!S159</f>
        <v>0</v>
      </c>
      <c r="D221" s="946"/>
      <c r="E221" s="946"/>
      <c r="F221" s="946"/>
      <c r="G221" s="946"/>
      <c r="H221" s="946"/>
      <c r="I221" s="946"/>
      <c r="J221" s="947"/>
    </row>
    <row r="222" spans="2:11" ht="30" customHeight="1" outlineLevel="1">
      <c r="B222" s="121" t="s">
        <v>544</v>
      </c>
      <c r="C222" s="929"/>
      <c r="D222" s="929"/>
      <c r="E222" s="929"/>
      <c r="F222" s="929"/>
      <c r="G222" s="929"/>
      <c r="H222" s="930"/>
      <c r="I222" s="930"/>
      <c r="J222" s="931"/>
    </row>
    <row r="223" spans="2:11" ht="14.25" customHeight="1" outlineLevel="1">
      <c r="B223" s="948" t="s">
        <v>557</v>
      </c>
      <c r="C223" s="911" t="s">
        <v>546</v>
      </c>
      <c r="D223" s="911"/>
      <c r="E223" s="911"/>
      <c r="F223" s="911" t="s">
        <v>547</v>
      </c>
      <c r="G223" s="911"/>
      <c r="H223" s="912"/>
      <c r="I223" s="912"/>
      <c r="J223" s="913"/>
    </row>
    <row r="224" spans="2:11" ht="34.5" customHeight="1" outlineLevel="1">
      <c r="B224" s="948"/>
      <c r="C224" s="74"/>
      <c r="D224" s="201" t="s">
        <v>310</v>
      </c>
      <c r="E224" s="74"/>
      <c r="F224" s="914"/>
      <c r="G224" s="914"/>
      <c r="H224" s="915"/>
      <c r="I224" s="915"/>
      <c r="J224" s="916"/>
    </row>
    <row r="225" spans="1:26" ht="34.5" customHeight="1" outlineLevel="1">
      <c r="B225" s="948"/>
      <c r="C225" s="74"/>
      <c r="D225" s="93" t="s">
        <v>310</v>
      </c>
      <c r="E225" s="74"/>
      <c r="F225" s="903"/>
      <c r="G225" s="903"/>
      <c r="H225" s="904"/>
      <c r="I225" s="904"/>
      <c r="J225" s="905"/>
    </row>
    <row r="226" spans="1:26" ht="34.5" customHeight="1" outlineLevel="1">
      <c r="B226" s="948"/>
      <c r="C226" s="74"/>
      <c r="D226" s="93" t="s">
        <v>310</v>
      </c>
      <c r="E226" s="74"/>
      <c r="F226" s="903"/>
      <c r="G226" s="903"/>
      <c r="H226" s="904"/>
      <c r="I226" s="904"/>
      <c r="J226" s="905"/>
    </row>
    <row r="227" spans="1:26" ht="34.5" customHeight="1" outlineLevel="1">
      <c r="B227" s="948"/>
      <c r="C227" s="74"/>
      <c r="D227" s="93" t="s">
        <v>310</v>
      </c>
      <c r="E227" s="74"/>
      <c r="F227" s="903"/>
      <c r="G227" s="903"/>
      <c r="H227" s="904"/>
      <c r="I227" s="904"/>
      <c r="J227" s="905"/>
    </row>
    <row r="228" spans="1:26" ht="34.5" customHeight="1" outlineLevel="1">
      <c r="B228" s="948"/>
      <c r="C228" s="74"/>
      <c r="D228" s="94" t="s">
        <v>310</v>
      </c>
      <c r="E228" s="74"/>
      <c r="F228" s="941"/>
      <c r="G228" s="942"/>
      <c r="H228" s="943"/>
      <c r="I228" s="943"/>
      <c r="J228" s="944"/>
    </row>
    <row r="229" spans="1:26" ht="15" customHeight="1" outlineLevel="1">
      <c r="B229" s="909" t="s">
        <v>548</v>
      </c>
      <c r="C229" s="911" t="s">
        <v>546</v>
      </c>
      <c r="D229" s="911"/>
      <c r="E229" s="911"/>
      <c r="F229" s="911" t="s">
        <v>549</v>
      </c>
      <c r="G229" s="911"/>
      <c r="H229" s="912"/>
      <c r="I229" s="912"/>
      <c r="J229" s="913"/>
    </row>
    <row r="230" spans="1:26" ht="31.5" customHeight="1" outlineLevel="1">
      <c r="B230" s="889"/>
      <c r="C230" s="75"/>
      <c r="D230" s="95" t="s">
        <v>550</v>
      </c>
      <c r="E230" s="76"/>
      <c r="F230" s="914"/>
      <c r="G230" s="914"/>
      <c r="H230" s="915"/>
      <c r="I230" s="915"/>
      <c r="J230" s="916"/>
    </row>
    <row r="231" spans="1:26" ht="31.5" customHeight="1" outlineLevel="1">
      <c r="B231" s="889"/>
      <c r="C231" s="77"/>
      <c r="D231" s="96" t="s">
        <v>550</v>
      </c>
      <c r="E231" s="78"/>
      <c r="F231" s="903"/>
      <c r="G231" s="903"/>
      <c r="H231" s="904"/>
      <c r="I231" s="904"/>
      <c r="J231" s="905"/>
    </row>
    <row r="232" spans="1:26" ht="31.5" customHeight="1" outlineLevel="1">
      <c r="B232" s="889"/>
      <c r="C232" s="77"/>
      <c r="D232" s="96" t="s">
        <v>550</v>
      </c>
      <c r="E232" s="78"/>
      <c r="F232" s="903"/>
      <c r="G232" s="903"/>
      <c r="H232" s="904"/>
      <c r="I232" s="904"/>
      <c r="J232" s="905"/>
    </row>
    <row r="233" spans="1:26" ht="31.5" customHeight="1" outlineLevel="1">
      <c r="B233" s="889"/>
      <c r="C233" s="77"/>
      <c r="D233" s="96" t="s">
        <v>550</v>
      </c>
      <c r="E233" s="78"/>
      <c r="F233" s="903"/>
      <c r="G233" s="903"/>
      <c r="H233" s="904"/>
      <c r="I233" s="904"/>
      <c r="J233" s="905"/>
    </row>
    <row r="234" spans="1:26" ht="31.5" customHeight="1" outlineLevel="1">
      <c r="B234" s="910"/>
      <c r="C234" s="79"/>
      <c r="D234" s="97" t="s">
        <v>550</v>
      </c>
      <c r="E234" s="80"/>
      <c r="F234" s="938"/>
      <c r="G234" s="938"/>
      <c r="H234" s="939"/>
      <c r="I234" s="939"/>
      <c r="J234" s="940"/>
    </row>
    <row r="235" spans="1:26" ht="15" customHeight="1" outlineLevel="1">
      <c r="B235" s="888" t="s">
        <v>551</v>
      </c>
      <c r="C235" s="891" t="s">
        <v>552</v>
      </c>
      <c r="D235" s="892"/>
      <c r="E235" s="893"/>
      <c r="F235" s="894" t="s">
        <v>553</v>
      </c>
      <c r="G235" s="895"/>
      <c r="H235" s="895"/>
      <c r="I235" s="895"/>
      <c r="J235" s="896"/>
    </row>
    <row r="236" spans="1:26" ht="30" customHeight="1" outlineLevel="1">
      <c r="B236" s="889"/>
      <c r="C236" s="77"/>
      <c r="D236" s="96" t="s">
        <v>550</v>
      </c>
      <c r="E236" s="74"/>
      <c r="F236" s="897"/>
      <c r="G236" s="897"/>
      <c r="H236" s="898"/>
      <c r="I236" s="898"/>
      <c r="J236" s="899"/>
    </row>
    <row r="237" spans="1:26" ht="30" customHeight="1" outlineLevel="1">
      <c r="B237" s="889"/>
      <c r="C237" s="77"/>
      <c r="D237" s="96" t="s">
        <v>550</v>
      </c>
      <c r="E237" s="74"/>
      <c r="F237" s="932"/>
      <c r="G237" s="932"/>
      <c r="H237" s="933"/>
      <c r="I237" s="933"/>
      <c r="J237" s="934"/>
    </row>
    <row r="238" spans="1:26" ht="30" customHeight="1" outlineLevel="1">
      <c r="B238" s="889"/>
      <c r="C238" s="77"/>
      <c r="D238" s="96" t="s">
        <v>550</v>
      </c>
      <c r="E238" s="74"/>
      <c r="F238" s="932"/>
      <c r="G238" s="932"/>
      <c r="H238" s="933"/>
      <c r="I238" s="933"/>
      <c r="J238" s="934"/>
    </row>
    <row r="239" spans="1:26" ht="30" customHeight="1" outlineLevel="1" thickBot="1">
      <c r="B239" s="890"/>
      <c r="C239" s="81"/>
      <c r="D239" s="98" t="s">
        <v>550</v>
      </c>
      <c r="E239" s="82"/>
      <c r="F239" s="935"/>
      <c r="G239" s="935"/>
      <c r="H239" s="936"/>
      <c r="I239" s="936"/>
      <c r="J239" s="937"/>
    </row>
    <row r="240" spans="1:26" s="90" customFormat="1" ht="18.75" customHeight="1" outlineLevel="1" thickBot="1">
      <c r="A240" s="86"/>
      <c r="B240" s="99"/>
      <c r="C240" s="86"/>
      <c r="D240" s="86"/>
      <c r="E240" s="86"/>
      <c r="F240" s="86"/>
      <c r="G240" s="87"/>
      <c r="H240" s="87"/>
      <c r="I240" s="87"/>
      <c r="J240" s="87"/>
      <c r="K240" s="87"/>
      <c r="L240" s="87"/>
      <c r="M240" s="88"/>
      <c r="N240" s="968"/>
      <c r="O240" s="968"/>
      <c r="P240" s="968"/>
      <c r="Q240" s="968"/>
      <c r="R240" s="89"/>
      <c r="V240" s="88"/>
      <c r="W240" s="88"/>
      <c r="X240" s="88"/>
      <c r="Y240" s="88"/>
      <c r="Z240" s="89"/>
    </row>
    <row r="241" spans="2:10" ht="18.75" customHeight="1" outlineLevel="1">
      <c r="B241" s="972" t="s">
        <v>554</v>
      </c>
      <c r="C241" s="974"/>
      <c r="D241" s="975"/>
      <c r="E241" s="975"/>
      <c r="F241" s="975"/>
      <c r="G241" s="975"/>
      <c r="H241" s="975"/>
      <c r="I241" s="975"/>
      <c r="J241" s="976"/>
    </row>
    <row r="242" spans="2:10" ht="18.75" customHeight="1" outlineLevel="1">
      <c r="B242" s="918"/>
      <c r="C242" s="923"/>
      <c r="D242" s="924"/>
      <c r="E242" s="924"/>
      <c r="F242" s="924"/>
      <c r="G242" s="924"/>
      <c r="H242" s="924"/>
      <c r="I242" s="924"/>
      <c r="J242" s="925"/>
    </row>
    <row r="243" spans="2:10" ht="18.75" customHeight="1" outlineLevel="1">
      <c r="B243" s="973"/>
      <c r="C243" s="977"/>
      <c r="D243" s="978"/>
      <c r="E243" s="978"/>
      <c r="F243" s="978"/>
      <c r="G243" s="978"/>
      <c r="H243" s="978"/>
      <c r="I243" s="978"/>
      <c r="J243" s="979"/>
    </row>
    <row r="244" spans="2:10" ht="18.75" customHeight="1" outlineLevel="1">
      <c r="B244" s="917" t="s">
        <v>555</v>
      </c>
      <c r="C244" s="920"/>
      <c r="D244" s="921"/>
      <c r="E244" s="921"/>
      <c r="F244" s="921"/>
      <c r="G244" s="921"/>
      <c r="H244" s="921"/>
      <c r="I244" s="921"/>
      <c r="J244" s="922"/>
    </row>
    <row r="245" spans="2:10" ht="18.75" customHeight="1" outlineLevel="1">
      <c r="B245" s="918"/>
      <c r="C245" s="923"/>
      <c r="D245" s="924"/>
      <c r="E245" s="924"/>
      <c r="F245" s="924"/>
      <c r="G245" s="924"/>
      <c r="H245" s="924"/>
      <c r="I245" s="924"/>
      <c r="J245" s="925"/>
    </row>
    <row r="246" spans="2:10" ht="18.75" customHeight="1" outlineLevel="1" thickBot="1">
      <c r="B246" s="919"/>
      <c r="C246" s="926"/>
      <c r="D246" s="927"/>
      <c r="E246" s="927"/>
      <c r="F246" s="927"/>
      <c r="G246" s="927"/>
      <c r="H246" s="927"/>
      <c r="I246" s="927"/>
      <c r="J246" s="928"/>
    </row>
    <row r="247" spans="2:10" ht="18.75" customHeight="1" outlineLevel="1" thickBot="1">
      <c r="B247" s="100"/>
      <c r="C247" s="101"/>
      <c r="D247" s="101"/>
      <c r="E247" s="101"/>
      <c r="F247" s="101"/>
      <c r="G247" s="101"/>
      <c r="H247" s="101"/>
      <c r="I247" s="101"/>
      <c r="J247" s="101"/>
    </row>
    <row r="248" spans="2:10" ht="18.75" customHeight="1" outlineLevel="1">
      <c r="B248" s="102" t="s">
        <v>556</v>
      </c>
      <c r="C248" s="103"/>
      <c r="D248" s="103"/>
      <c r="E248" s="103"/>
      <c r="F248" s="104"/>
      <c r="G248" s="104"/>
      <c r="H248" s="104"/>
      <c r="I248" s="104"/>
      <c r="J248" s="105"/>
    </row>
    <row r="249" spans="2:10" ht="18.75" customHeight="1" outlineLevel="1">
      <c r="B249" s="876"/>
      <c r="C249" s="877"/>
      <c r="D249" s="877"/>
      <c r="E249" s="877"/>
      <c r="F249" s="877"/>
      <c r="G249" s="877"/>
      <c r="H249" s="877"/>
      <c r="I249" s="877"/>
      <c r="J249" s="878"/>
    </row>
    <row r="250" spans="2:10" ht="12" customHeight="1" outlineLevel="1" thickBot="1">
      <c r="B250" s="122"/>
      <c r="C250" s="106"/>
      <c r="D250" s="106"/>
      <c r="E250" s="106"/>
      <c r="F250" s="106"/>
      <c r="G250" s="106"/>
      <c r="H250" s="106"/>
      <c r="I250" s="106"/>
      <c r="J250" s="107"/>
    </row>
    <row r="251" spans="2:10" ht="17.25" customHeight="1"/>
    <row r="253" spans="2:10" ht="33.75" customHeight="1">
      <c r="B253" s="108" t="s">
        <v>564</v>
      </c>
      <c r="C253" s="882">
        <f>個票ｰ2001!B160</f>
        <v>0</v>
      </c>
      <c r="D253" s="883"/>
      <c r="E253" s="883"/>
      <c r="F253" s="884"/>
      <c r="G253" s="109" t="s">
        <v>540</v>
      </c>
      <c r="H253" s="879">
        <v>16</v>
      </c>
      <c r="I253" s="880"/>
      <c r="J253" s="881"/>
    </row>
    <row r="254" spans="2:10" ht="30" customHeight="1" outlineLevel="1">
      <c r="B254" s="123" t="s">
        <v>541</v>
      </c>
      <c r="C254" s="885">
        <f>個票ｰ2001!U160</f>
        <v>0</v>
      </c>
      <c r="D254" s="886"/>
      <c r="E254" s="886"/>
      <c r="F254" s="886"/>
      <c r="G254" s="886"/>
      <c r="H254" s="886"/>
      <c r="I254" s="886"/>
      <c r="J254" s="887"/>
    </row>
    <row r="255" spans="2:10" ht="30" customHeight="1" outlineLevel="1">
      <c r="B255" s="200" t="s">
        <v>543</v>
      </c>
      <c r="C255" s="945">
        <f>個票ｰ2001!S160</f>
        <v>0</v>
      </c>
      <c r="D255" s="946"/>
      <c r="E255" s="946"/>
      <c r="F255" s="946"/>
      <c r="G255" s="946"/>
      <c r="H255" s="946"/>
      <c r="I255" s="946"/>
      <c r="J255" s="947"/>
    </row>
    <row r="256" spans="2:10" ht="30" customHeight="1" outlineLevel="1">
      <c r="B256" s="121" t="s">
        <v>544</v>
      </c>
      <c r="C256" s="929"/>
      <c r="D256" s="929"/>
      <c r="E256" s="929"/>
      <c r="F256" s="929"/>
      <c r="G256" s="929"/>
      <c r="H256" s="930"/>
      <c r="I256" s="930"/>
      <c r="J256" s="931"/>
    </row>
    <row r="257" spans="2:10" ht="14.25" customHeight="1" outlineLevel="1">
      <c r="B257" s="948" t="s">
        <v>557</v>
      </c>
      <c r="C257" s="911" t="s">
        <v>546</v>
      </c>
      <c r="D257" s="911"/>
      <c r="E257" s="911"/>
      <c r="F257" s="911" t="s">
        <v>547</v>
      </c>
      <c r="G257" s="911"/>
      <c r="H257" s="912"/>
      <c r="I257" s="912"/>
      <c r="J257" s="913"/>
    </row>
    <row r="258" spans="2:10" ht="34.5" customHeight="1" outlineLevel="1">
      <c r="B258" s="948"/>
      <c r="C258" s="74"/>
      <c r="D258" s="201" t="s">
        <v>310</v>
      </c>
      <c r="E258" s="74"/>
      <c r="F258" s="914"/>
      <c r="G258" s="914"/>
      <c r="H258" s="915"/>
      <c r="I258" s="915"/>
      <c r="J258" s="916"/>
    </row>
    <row r="259" spans="2:10" ht="34.5" customHeight="1" outlineLevel="1">
      <c r="B259" s="948"/>
      <c r="C259" s="74"/>
      <c r="D259" s="93" t="s">
        <v>310</v>
      </c>
      <c r="E259" s="74"/>
      <c r="F259" s="903"/>
      <c r="G259" s="903"/>
      <c r="H259" s="904"/>
      <c r="I259" s="904"/>
      <c r="J259" s="905"/>
    </row>
    <row r="260" spans="2:10" ht="34.5" customHeight="1" outlineLevel="1">
      <c r="B260" s="948"/>
      <c r="C260" s="74"/>
      <c r="D260" s="93" t="s">
        <v>310</v>
      </c>
      <c r="E260" s="74"/>
      <c r="F260" s="903"/>
      <c r="G260" s="903"/>
      <c r="H260" s="904"/>
      <c r="I260" s="904"/>
      <c r="J260" s="905"/>
    </row>
    <row r="261" spans="2:10" ht="34.5" customHeight="1" outlineLevel="1">
      <c r="B261" s="948"/>
      <c r="C261" s="74"/>
      <c r="D261" s="93" t="s">
        <v>310</v>
      </c>
      <c r="E261" s="74"/>
      <c r="F261" s="903"/>
      <c r="G261" s="903"/>
      <c r="H261" s="904"/>
      <c r="I261" s="904"/>
      <c r="J261" s="905"/>
    </row>
    <row r="262" spans="2:10" ht="34.5" customHeight="1" outlineLevel="1">
      <c r="B262" s="948"/>
      <c r="C262" s="74"/>
      <c r="D262" s="94" t="s">
        <v>310</v>
      </c>
      <c r="E262" s="74"/>
      <c r="F262" s="941"/>
      <c r="G262" s="942"/>
      <c r="H262" s="943"/>
      <c r="I262" s="943"/>
      <c r="J262" s="944"/>
    </row>
    <row r="263" spans="2:10" ht="15" customHeight="1" outlineLevel="1">
      <c r="B263" s="909" t="s">
        <v>548</v>
      </c>
      <c r="C263" s="911" t="s">
        <v>546</v>
      </c>
      <c r="D263" s="911"/>
      <c r="E263" s="911"/>
      <c r="F263" s="911" t="s">
        <v>549</v>
      </c>
      <c r="G263" s="911"/>
      <c r="H263" s="912"/>
      <c r="I263" s="912"/>
      <c r="J263" s="913"/>
    </row>
    <row r="264" spans="2:10" ht="31.5" customHeight="1" outlineLevel="1">
      <c r="B264" s="889"/>
      <c r="C264" s="75"/>
      <c r="D264" s="95" t="s">
        <v>550</v>
      </c>
      <c r="E264" s="76"/>
      <c r="F264" s="914"/>
      <c r="G264" s="914"/>
      <c r="H264" s="915"/>
      <c r="I264" s="915"/>
      <c r="J264" s="916"/>
    </row>
    <row r="265" spans="2:10" ht="31.5" customHeight="1" outlineLevel="1">
      <c r="B265" s="889"/>
      <c r="C265" s="77"/>
      <c r="D265" s="96" t="s">
        <v>550</v>
      </c>
      <c r="E265" s="78"/>
      <c r="F265" s="903"/>
      <c r="G265" s="903"/>
      <c r="H265" s="904"/>
      <c r="I265" s="904"/>
      <c r="J265" s="905"/>
    </row>
    <row r="266" spans="2:10" ht="31.5" customHeight="1" outlineLevel="1">
      <c r="B266" s="889"/>
      <c r="C266" s="77"/>
      <c r="D266" s="96" t="s">
        <v>550</v>
      </c>
      <c r="E266" s="78"/>
      <c r="F266" s="903"/>
      <c r="G266" s="903"/>
      <c r="H266" s="904"/>
      <c r="I266" s="904"/>
      <c r="J266" s="905"/>
    </row>
    <row r="267" spans="2:10" ht="31.5" customHeight="1" outlineLevel="1">
      <c r="B267" s="889"/>
      <c r="C267" s="77"/>
      <c r="D267" s="96" t="s">
        <v>550</v>
      </c>
      <c r="E267" s="78"/>
      <c r="F267" s="903"/>
      <c r="G267" s="903"/>
      <c r="H267" s="904"/>
      <c r="I267" s="904"/>
      <c r="J267" s="905"/>
    </row>
    <row r="268" spans="2:10" ht="31.5" customHeight="1" outlineLevel="1">
      <c r="B268" s="910"/>
      <c r="C268" s="79"/>
      <c r="D268" s="97" t="s">
        <v>550</v>
      </c>
      <c r="E268" s="80"/>
      <c r="F268" s="938"/>
      <c r="G268" s="938"/>
      <c r="H268" s="939"/>
      <c r="I268" s="939"/>
      <c r="J268" s="940"/>
    </row>
    <row r="269" spans="2:10" ht="15" customHeight="1" outlineLevel="1">
      <c r="B269" s="888" t="s">
        <v>551</v>
      </c>
      <c r="C269" s="891" t="s">
        <v>552</v>
      </c>
      <c r="D269" s="892"/>
      <c r="E269" s="893"/>
      <c r="F269" s="894" t="s">
        <v>553</v>
      </c>
      <c r="G269" s="895"/>
      <c r="H269" s="895"/>
      <c r="I269" s="895"/>
      <c r="J269" s="896"/>
    </row>
    <row r="270" spans="2:10" ht="30" customHeight="1" outlineLevel="1">
      <c r="B270" s="889"/>
      <c r="C270" s="77"/>
      <c r="D270" s="96" t="s">
        <v>550</v>
      </c>
      <c r="E270" s="74"/>
      <c r="F270" s="897"/>
      <c r="G270" s="897"/>
      <c r="H270" s="898"/>
      <c r="I270" s="898"/>
      <c r="J270" s="899"/>
    </row>
    <row r="271" spans="2:10" ht="30" customHeight="1" outlineLevel="1">
      <c r="B271" s="889"/>
      <c r="C271" s="77"/>
      <c r="D271" s="96" t="s">
        <v>550</v>
      </c>
      <c r="E271" s="74"/>
      <c r="F271" s="932"/>
      <c r="G271" s="932"/>
      <c r="H271" s="933"/>
      <c r="I271" s="933"/>
      <c r="J271" s="934"/>
    </row>
    <row r="272" spans="2:10" ht="30" customHeight="1" outlineLevel="1">
      <c r="B272" s="889"/>
      <c r="C272" s="77"/>
      <c r="D272" s="96" t="s">
        <v>550</v>
      </c>
      <c r="E272" s="74"/>
      <c r="F272" s="932"/>
      <c r="G272" s="932"/>
      <c r="H272" s="933"/>
      <c r="I272" s="933"/>
      <c r="J272" s="934"/>
    </row>
    <row r="273" spans="1:26" ht="30" customHeight="1" outlineLevel="1" thickBot="1">
      <c r="B273" s="890"/>
      <c r="C273" s="81"/>
      <c r="D273" s="98" t="s">
        <v>550</v>
      </c>
      <c r="E273" s="82"/>
      <c r="F273" s="935"/>
      <c r="G273" s="935"/>
      <c r="H273" s="936"/>
      <c r="I273" s="936"/>
      <c r="J273" s="937"/>
    </row>
    <row r="274" spans="1:26" s="90" customFormat="1" ht="18.75" customHeight="1" outlineLevel="1" thickBot="1">
      <c r="A274" s="86"/>
      <c r="B274" s="99"/>
      <c r="C274" s="86"/>
      <c r="D274" s="86"/>
      <c r="E274" s="86"/>
      <c r="F274" s="86"/>
      <c r="G274" s="87"/>
      <c r="H274" s="87"/>
      <c r="I274" s="87"/>
      <c r="J274" s="87"/>
      <c r="K274" s="87"/>
      <c r="L274" s="87"/>
      <c r="M274" s="88"/>
      <c r="N274" s="968"/>
      <c r="O274" s="968"/>
      <c r="P274" s="968"/>
      <c r="Q274" s="968"/>
      <c r="R274" s="89"/>
      <c r="V274" s="88"/>
      <c r="W274" s="88"/>
      <c r="X274" s="88"/>
      <c r="Y274" s="88"/>
      <c r="Z274" s="89"/>
    </row>
    <row r="275" spans="1:26" ht="18.75" customHeight="1" outlineLevel="1">
      <c r="B275" s="972" t="s">
        <v>554</v>
      </c>
      <c r="C275" s="974"/>
      <c r="D275" s="975"/>
      <c r="E275" s="975"/>
      <c r="F275" s="975"/>
      <c r="G275" s="975"/>
      <c r="H275" s="975"/>
      <c r="I275" s="975"/>
      <c r="J275" s="976"/>
    </row>
    <row r="276" spans="1:26" ht="18.75" customHeight="1" outlineLevel="1">
      <c r="B276" s="918"/>
      <c r="C276" s="923"/>
      <c r="D276" s="924"/>
      <c r="E276" s="924"/>
      <c r="F276" s="924"/>
      <c r="G276" s="924"/>
      <c r="H276" s="924"/>
      <c r="I276" s="924"/>
      <c r="J276" s="925"/>
    </row>
    <row r="277" spans="1:26" ht="18.75" customHeight="1" outlineLevel="1">
      <c r="B277" s="973"/>
      <c r="C277" s="977"/>
      <c r="D277" s="978"/>
      <c r="E277" s="978"/>
      <c r="F277" s="978"/>
      <c r="G277" s="978"/>
      <c r="H277" s="978"/>
      <c r="I277" s="978"/>
      <c r="J277" s="979"/>
    </row>
    <row r="278" spans="1:26" ht="18.75" customHeight="1" outlineLevel="1">
      <c r="B278" s="917" t="s">
        <v>555</v>
      </c>
      <c r="C278" s="920"/>
      <c r="D278" s="921"/>
      <c r="E278" s="921"/>
      <c r="F278" s="921"/>
      <c r="G278" s="921"/>
      <c r="H278" s="921"/>
      <c r="I278" s="921"/>
      <c r="J278" s="922"/>
    </row>
    <row r="279" spans="1:26" ht="18.75" customHeight="1" outlineLevel="1">
      <c r="B279" s="918"/>
      <c r="C279" s="923"/>
      <c r="D279" s="924"/>
      <c r="E279" s="924"/>
      <c r="F279" s="924"/>
      <c r="G279" s="924"/>
      <c r="H279" s="924"/>
      <c r="I279" s="924"/>
      <c r="J279" s="925"/>
    </row>
    <row r="280" spans="1:26" ht="18.75" customHeight="1" outlineLevel="1" thickBot="1">
      <c r="B280" s="919"/>
      <c r="C280" s="926"/>
      <c r="D280" s="927"/>
      <c r="E280" s="927"/>
      <c r="F280" s="927"/>
      <c r="G280" s="927"/>
      <c r="H280" s="927"/>
      <c r="I280" s="927"/>
      <c r="J280" s="928"/>
    </row>
    <row r="281" spans="1:26" ht="18.75" customHeight="1" outlineLevel="1" thickBot="1">
      <c r="B281" s="100"/>
      <c r="C281" s="101"/>
      <c r="D281" s="101"/>
      <c r="E281" s="101"/>
      <c r="F281" s="101"/>
      <c r="G281" s="101"/>
      <c r="H281" s="101"/>
      <c r="I281" s="101"/>
      <c r="J281" s="101"/>
    </row>
    <row r="282" spans="1:26" ht="18.75" customHeight="1" outlineLevel="1">
      <c r="B282" s="102" t="s">
        <v>556</v>
      </c>
      <c r="C282" s="103"/>
      <c r="D282" s="103"/>
      <c r="E282" s="103"/>
      <c r="F282" s="104"/>
      <c r="G282" s="104"/>
      <c r="H282" s="104"/>
      <c r="I282" s="104"/>
      <c r="J282" s="105"/>
    </row>
    <row r="283" spans="1:26" ht="18.75" customHeight="1" outlineLevel="1">
      <c r="B283" s="876"/>
      <c r="C283" s="877"/>
      <c r="D283" s="877"/>
      <c r="E283" s="877"/>
      <c r="F283" s="877"/>
      <c r="G283" s="877"/>
      <c r="H283" s="877"/>
      <c r="I283" s="877"/>
      <c r="J283" s="878"/>
    </row>
    <row r="284" spans="1:26" ht="12" customHeight="1" outlineLevel="1" thickBot="1">
      <c r="B284" s="122"/>
      <c r="C284" s="106"/>
      <c r="D284" s="106"/>
      <c r="E284" s="106"/>
      <c r="F284" s="106"/>
      <c r="G284" s="106"/>
      <c r="H284" s="106"/>
      <c r="I284" s="106"/>
      <c r="J284" s="107"/>
    </row>
    <row r="287" spans="1:26" ht="33.75" customHeight="1">
      <c r="B287" s="108" t="s">
        <v>539</v>
      </c>
      <c r="C287" s="882">
        <f>個票ｰ2001!B161</f>
        <v>0</v>
      </c>
      <c r="D287" s="883"/>
      <c r="E287" s="883"/>
      <c r="F287" s="884"/>
      <c r="G287" s="109" t="s">
        <v>540</v>
      </c>
      <c r="H287" s="879">
        <v>17</v>
      </c>
      <c r="I287" s="880"/>
      <c r="J287" s="881"/>
    </row>
    <row r="288" spans="1:26" ht="30" customHeight="1" outlineLevel="1">
      <c r="B288" s="123" t="s">
        <v>541</v>
      </c>
      <c r="C288" s="885">
        <f>個票ｰ2001!U161</f>
        <v>0</v>
      </c>
      <c r="D288" s="886"/>
      <c r="E288" s="886"/>
      <c r="F288" s="886"/>
      <c r="G288" s="886"/>
      <c r="H288" s="886"/>
      <c r="I288" s="886"/>
      <c r="J288" s="887"/>
    </row>
    <row r="289" spans="2:10" ht="30" customHeight="1" outlineLevel="1">
      <c r="B289" s="200" t="s">
        <v>543</v>
      </c>
      <c r="C289" s="945">
        <f>個票ｰ2001!S161</f>
        <v>0</v>
      </c>
      <c r="D289" s="946"/>
      <c r="E289" s="946"/>
      <c r="F289" s="946"/>
      <c r="G289" s="946"/>
      <c r="H289" s="946"/>
      <c r="I289" s="946"/>
      <c r="J289" s="947"/>
    </row>
    <row r="290" spans="2:10" ht="30" customHeight="1" outlineLevel="1">
      <c r="B290" s="121" t="s">
        <v>544</v>
      </c>
      <c r="C290" s="929"/>
      <c r="D290" s="929"/>
      <c r="E290" s="929"/>
      <c r="F290" s="929"/>
      <c r="G290" s="929"/>
      <c r="H290" s="930"/>
      <c r="I290" s="930"/>
      <c r="J290" s="931"/>
    </row>
    <row r="291" spans="2:10" ht="14.25" customHeight="1" outlineLevel="1">
      <c r="B291" s="948" t="s">
        <v>557</v>
      </c>
      <c r="C291" s="911" t="s">
        <v>546</v>
      </c>
      <c r="D291" s="911"/>
      <c r="E291" s="911"/>
      <c r="F291" s="911" t="s">
        <v>547</v>
      </c>
      <c r="G291" s="911"/>
      <c r="H291" s="912"/>
      <c r="I291" s="912"/>
      <c r="J291" s="913"/>
    </row>
    <row r="292" spans="2:10" ht="34.5" customHeight="1" outlineLevel="1">
      <c r="B292" s="948"/>
      <c r="C292" s="74"/>
      <c r="D292" s="201" t="s">
        <v>310</v>
      </c>
      <c r="E292" s="74"/>
      <c r="F292" s="914"/>
      <c r="G292" s="914"/>
      <c r="H292" s="915"/>
      <c r="I292" s="915"/>
      <c r="J292" s="916"/>
    </row>
    <row r="293" spans="2:10" ht="34.5" customHeight="1" outlineLevel="1">
      <c r="B293" s="948"/>
      <c r="C293" s="74"/>
      <c r="D293" s="93" t="s">
        <v>310</v>
      </c>
      <c r="E293" s="74"/>
      <c r="F293" s="903"/>
      <c r="G293" s="903"/>
      <c r="H293" s="904"/>
      <c r="I293" s="904"/>
      <c r="J293" s="905"/>
    </row>
    <row r="294" spans="2:10" ht="34.5" customHeight="1" outlineLevel="1">
      <c r="B294" s="948"/>
      <c r="C294" s="74"/>
      <c r="D294" s="93" t="s">
        <v>310</v>
      </c>
      <c r="E294" s="74"/>
      <c r="F294" s="903"/>
      <c r="G294" s="903"/>
      <c r="H294" s="904"/>
      <c r="I294" s="904"/>
      <c r="J294" s="905"/>
    </row>
    <row r="295" spans="2:10" ht="34.5" customHeight="1" outlineLevel="1">
      <c r="B295" s="948"/>
      <c r="C295" s="74"/>
      <c r="D295" s="93" t="s">
        <v>310</v>
      </c>
      <c r="E295" s="74"/>
      <c r="F295" s="903"/>
      <c r="G295" s="903"/>
      <c r="H295" s="904"/>
      <c r="I295" s="904"/>
      <c r="J295" s="905"/>
    </row>
    <row r="296" spans="2:10" ht="34.5" customHeight="1" outlineLevel="1">
      <c r="B296" s="948"/>
      <c r="C296" s="74"/>
      <c r="D296" s="94" t="s">
        <v>310</v>
      </c>
      <c r="E296" s="74"/>
      <c r="F296" s="941"/>
      <c r="G296" s="942"/>
      <c r="H296" s="943"/>
      <c r="I296" s="943"/>
      <c r="J296" s="944"/>
    </row>
    <row r="297" spans="2:10" ht="15" customHeight="1" outlineLevel="1">
      <c r="B297" s="909" t="s">
        <v>548</v>
      </c>
      <c r="C297" s="911" t="s">
        <v>546</v>
      </c>
      <c r="D297" s="911"/>
      <c r="E297" s="911"/>
      <c r="F297" s="911" t="s">
        <v>549</v>
      </c>
      <c r="G297" s="911"/>
      <c r="H297" s="912"/>
      <c r="I297" s="912"/>
      <c r="J297" s="913"/>
    </row>
    <row r="298" spans="2:10" ht="31.5" customHeight="1" outlineLevel="1">
      <c r="B298" s="889"/>
      <c r="C298" s="75"/>
      <c r="D298" s="95" t="s">
        <v>550</v>
      </c>
      <c r="E298" s="76"/>
      <c r="F298" s="914"/>
      <c r="G298" s="914"/>
      <c r="H298" s="915"/>
      <c r="I298" s="915"/>
      <c r="J298" s="916"/>
    </row>
    <row r="299" spans="2:10" ht="31.5" customHeight="1" outlineLevel="1">
      <c r="B299" s="889"/>
      <c r="C299" s="77"/>
      <c r="D299" s="96" t="s">
        <v>550</v>
      </c>
      <c r="E299" s="78"/>
      <c r="F299" s="903"/>
      <c r="G299" s="903"/>
      <c r="H299" s="904"/>
      <c r="I299" s="904"/>
      <c r="J299" s="905"/>
    </row>
    <row r="300" spans="2:10" ht="31.5" customHeight="1" outlineLevel="1">
      <c r="B300" s="889"/>
      <c r="C300" s="77"/>
      <c r="D300" s="96" t="s">
        <v>550</v>
      </c>
      <c r="E300" s="78"/>
      <c r="F300" s="903"/>
      <c r="G300" s="903"/>
      <c r="H300" s="904"/>
      <c r="I300" s="904"/>
      <c r="J300" s="905"/>
    </row>
    <row r="301" spans="2:10" ht="31.5" customHeight="1" outlineLevel="1">
      <c r="B301" s="889"/>
      <c r="C301" s="77"/>
      <c r="D301" s="96" t="s">
        <v>550</v>
      </c>
      <c r="E301" s="78"/>
      <c r="F301" s="903"/>
      <c r="G301" s="903"/>
      <c r="H301" s="904"/>
      <c r="I301" s="904"/>
      <c r="J301" s="905"/>
    </row>
    <row r="302" spans="2:10" ht="31.5" customHeight="1" outlineLevel="1">
      <c r="B302" s="910"/>
      <c r="C302" s="79"/>
      <c r="D302" s="97" t="s">
        <v>550</v>
      </c>
      <c r="E302" s="80"/>
      <c r="F302" s="938"/>
      <c r="G302" s="938"/>
      <c r="H302" s="939"/>
      <c r="I302" s="939"/>
      <c r="J302" s="940"/>
    </row>
    <row r="303" spans="2:10" ht="15" customHeight="1" outlineLevel="1">
      <c r="B303" s="888" t="s">
        <v>551</v>
      </c>
      <c r="C303" s="891" t="s">
        <v>552</v>
      </c>
      <c r="D303" s="892"/>
      <c r="E303" s="893"/>
      <c r="F303" s="894" t="s">
        <v>553</v>
      </c>
      <c r="G303" s="895"/>
      <c r="H303" s="895"/>
      <c r="I303" s="895"/>
      <c r="J303" s="896"/>
    </row>
    <row r="304" spans="2:10" ht="30" customHeight="1" outlineLevel="1">
      <c r="B304" s="889"/>
      <c r="C304" s="77"/>
      <c r="D304" s="96" t="s">
        <v>550</v>
      </c>
      <c r="E304" s="74"/>
      <c r="F304" s="897"/>
      <c r="G304" s="897"/>
      <c r="H304" s="898"/>
      <c r="I304" s="898"/>
      <c r="J304" s="899"/>
    </row>
    <row r="305" spans="1:26" ht="30" customHeight="1" outlineLevel="1">
      <c r="B305" s="889"/>
      <c r="C305" s="77"/>
      <c r="D305" s="96" t="s">
        <v>550</v>
      </c>
      <c r="E305" s="74"/>
      <c r="F305" s="932"/>
      <c r="G305" s="932"/>
      <c r="H305" s="933"/>
      <c r="I305" s="933"/>
      <c r="J305" s="934"/>
    </row>
    <row r="306" spans="1:26" ht="30" customHeight="1" outlineLevel="1">
      <c r="B306" s="889"/>
      <c r="C306" s="77"/>
      <c r="D306" s="96" t="s">
        <v>550</v>
      </c>
      <c r="E306" s="74"/>
      <c r="F306" s="932"/>
      <c r="G306" s="932"/>
      <c r="H306" s="933"/>
      <c r="I306" s="933"/>
      <c r="J306" s="934"/>
    </row>
    <row r="307" spans="1:26" ht="30" customHeight="1" outlineLevel="1" thickBot="1">
      <c r="B307" s="890"/>
      <c r="C307" s="81"/>
      <c r="D307" s="98" t="s">
        <v>550</v>
      </c>
      <c r="E307" s="82"/>
      <c r="F307" s="935"/>
      <c r="G307" s="935"/>
      <c r="H307" s="936"/>
      <c r="I307" s="936"/>
      <c r="J307" s="937"/>
    </row>
    <row r="308" spans="1:26" s="90" customFormat="1" ht="18.75" customHeight="1" outlineLevel="1" thickBot="1">
      <c r="A308" s="86"/>
      <c r="B308" s="99"/>
      <c r="C308" s="86"/>
      <c r="D308" s="86"/>
      <c r="E308" s="86"/>
      <c r="F308" s="86"/>
      <c r="G308" s="87"/>
      <c r="H308" s="87"/>
      <c r="I308" s="87"/>
      <c r="J308" s="87"/>
      <c r="K308" s="87"/>
      <c r="L308" s="87"/>
      <c r="M308" s="88"/>
      <c r="N308" s="968"/>
      <c r="O308" s="968"/>
      <c r="P308" s="968"/>
      <c r="Q308" s="968"/>
      <c r="R308" s="89"/>
      <c r="V308" s="88"/>
      <c r="W308" s="88"/>
      <c r="X308" s="88"/>
      <c r="Y308" s="88"/>
      <c r="Z308" s="89"/>
    </row>
    <row r="309" spans="1:26" ht="18.75" customHeight="1" outlineLevel="1">
      <c r="B309" s="972" t="s">
        <v>554</v>
      </c>
      <c r="C309" s="974"/>
      <c r="D309" s="975"/>
      <c r="E309" s="975"/>
      <c r="F309" s="975"/>
      <c r="G309" s="975"/>
      <c r="H309" s="975"/>
      <c r="I309" s="975"/>
      <c r="J309" s="976"/>
    </row>
    <row r="310" spans="1:26" ht="18.75" customHeight="1" outlineLevel="1">
      <c r="B310" s="918"/>
      <c r="C310" s="923"/>
      <c r="D310" s="924"/>
      <c r="E310" s="924"/>
      <c r="F310" s="924"/>
      <c r="G310" s="924"/>
      <c r="H310" s="924"/>
      <c r="I310" s="924"/>
      <c r="J310" s="925"/>
    </row>
    <row r="311" spans="1:26" ht="18.75" customHeight="1" outlineLevel="1">
      <c r="B311" s="973"/>
      <c r="C311" s="977"/>
      <c r="D311" s="978"/>
      <c r="E311" s="978"/>
      <c r="F311" s="978"/>
      <c r="G311" s="978"/>
      <c r="H311" s="978"/>
      <c r="I311" s="978"/>
      <c r="J311" s="979"/>
    </row>
    <row r="312" spans="1:26" ht="18.75" customHeight="1" outlineLevel="1">
      <c r="B312" s="917" t="s">
        <v>555</v>
      </c>
      <c r="C312" s="920"/>
      <c r="D312" s="921"/>
      <c r="E312" s="921"/>
      <c r="F312" s="921"/>
      <c r="G312" s="921"/>
      <c r="H312" s="921"/>
      <c r="I312" s="921"/>
      <c r="J312" s="922"/>
    </row>
    <row r="313" spans="1:26" ht="18.75" customHeight="1" outlineLevel="1">
      <c r="B313" s="918"/>
      <c r="C313" s="923"/>
      <c r="D313" s="924"/>
      <c r="E313" s="924"/>
      <c r="F313" s="924"/>
      <c r="G313" s="924"/>
      <c r="H313" s="924"/>
      <c r="I313" s="924"/>
      <c r="J313" s="925"/>
    </row>
    <row r="314" spans="1:26" ht="18.75" customHeight="1" outlineLevel="1" thickBot="1">
      <c r="B314" s="919"/>
      <c r="C314" s="926"/>
      <c r="D314" s="927"/>
      <c r="E314" s="927"/>
      <c r="F314" s="927"/>
      <c r="G314" s="927"/>
      <c r="H314" s="927"/>
      <c r="I314" s="927"/>
      <c r="J314" s="928"/>
    </row>
    <row r="315" spans="1:26" ht="18.75" customHeight="1" outlineLevel="1" thickBot="1">
      <c r="B315" s="100"/>
      <c r="C315" s="101"/>
      <c r="D315" s="101"/>
      <c r="E315" s="101"/>
      <c r="F315" s="101"/>
      <c r="G315" s="101"/>
      <c r="H315" s="101"/>
      <c r="I315" s="101"/>
      <c r="J315" s="101"/>
    </row>
    <row r="316" spans="1:26" ht="18.75" customHeight="1" outlineLevel="1">
      <c r="B316" s="102" t="s">
        <v>556</v>
      </c>
      <c r="C316" s="103"/>
      <c r="D316" s="103"/>
      <c r="E316" s="103"/>
      <c r="F316" s="104"/>
      <c r="G316" s="104"/>
      <c r="H316" s="104"/>
      <c r="I316" s="104"/>
      <c r="J316" s="105"/>
    </row>
    <row r="317" spans="1:26" ht="18.75" customHeight="1" outlineLevel="1">
      <c r="B317" s="876"/>
      <c r="C317" s="877"/>
      <c r="D317" s="877"/>
      <c r="E317" s="877"/>
      <c r="F317" s="877"/>
      <c r="G317" s="877"/>
      <c r="H317" s="877"/>
      <c r="I317" s="877"/>
      <c r="J317" s="878"/>
    </row>
    <row r="318" spans="1:26" ht="12" customHeight="1" outlineLevel="1" thickBot="1">
      <c r="B318" s="122"/>
      <c r="C318" s="106"/>
      <c r="D318" s="106"/>
      <c r="E318" s="106"/>
      <c r="F318" s="106"/>
      <c r="G318" s="106"/>
      <c r="H318" s="106"/>
      <c r="I318" s="106"/>
      <c r="J318" s="107"/>
    </row>
    <row r="321" spans="2:11" ht="17.25" customHeight="1">
      <c r="B321" s="202"/>
      <c r="C321" s="202"/>
      <c r="D321" s="202"/>
      <c r="E321" s="202"/>
      <c r="F321" s="202"/>
      <c r="G321" s="202"/>
      <c r="H321" s="202"/>
      <c r="I321" s="202"/>
      <c r="J321" s="202"/>
      <c r="K321" s="202"/>
    </row>
    <row r="322" spans="2:11" ht="33.75" customHeight="1">
      <c r="B322" s="108" t="s">
        <v>539</v>
      </c>
      <c r="C322" s="882">
        <f>個票ｰ2001!B162</f>
        <v>0</v>
      </c>
      <c r="D322" s="883"/>
      <c r="E322" s="883"/>
      <c r="F322" s="884"/>
      <c r="G322" s="109" t="s">
        <v>540</v>
      </c>
      <c r="H322" s="879">
        <v>18</v>
      </c>
      <c r="I322" s="880"/>
      <c r="J322" s="881"/>
    </row>
    <row r="323" spans="2:11" ht="30" customHeight="1" outlineLevel="1">
      <c r="B323" s="123" t="s">
        <v>541</v>
      </c>
      <c r="C323" s="885">
        <f>個票ｰ2001!U162</f>
        <v>0</v>
      </c>
      <c r="D323" s="886"/>
      <c r="E323" s="886"/>
      <c r="F323" s="886"/>
      <c r="G323" s="886"/>
      <c r="H323" s="886"/>
      <c r="I323" s="886"/>
      <c r="J323" s="887"/>
    </row>
    <row r="324" spans="2:11" ht="30" customHeight="1" outlineLevel="1">
      <c r="B324" s="200" t="s">
        <v>543</v>
      </c>
      <c r="C324" s="945">
        <f>個票ｰ2001!S162</f>
        <v>0</v>
      </c>
      <c r="D324" s="946"/>
      <c r="E324" s="946"/>
      <c r="F324" s="946"/>
      <c r="G324" s="946"/>
      <c r="H324" s="946"/>
      <c r="I324" s="946"/>
      <c r="J324" s="947"/>
    </row>
    <row r="325" spans="2:11" ht="30" customHeight="1" outlineLevel="1">
      <c r="B325" s="121" t="s">
        <v>544</v>
      </c>
      <c r="C325" s="929"/>
      <c r="D325" s="929"/>
      <c r="E325" s="929"/>
      <c r="F325" s="929"/>
      <c r="G325" s="929"/>
      <c r="H325" s="930"/>
      <c r="I325" s="930"/>
      <c r="J325" s="931"/>
    </row>
    <row r="326" spans="2:11" ht="14.25" customHeight="1" outlineLevel="1">
      <c r="B326" s="948" t="s">
        <v>557</v>
      </c>
      <c r="C326" s="911" t="s">
        <v>546</v>
      </c>
      <c r="D326" s="911"/>
      <c r="E326" s="911"/>
      <c r="F326" s="911" t="s">
        <v>547</v>
      </c>
      <c r="G326" s="911"/>
      <c r="H326" s="912"/>
      <c r="I326" s="912"/>
      <c r="J326" s="913"/>
    </row>
    <row r="327" spans="2:11" ht="34.5" customHeight="1" outlineLevel="1">
      <c r="B327" s="948"/>
      <c r="C327" s="74"/>
      <c r="D327" s="201" t="s">
        <v>310</v>
      </c>
      <c r="E327" s="74"/>
      <c r="F327" s="914"/>
      <c r="G327" s="914"/>
      <c r="H327" s="915"/>
      <c r="I327" s="915"/>
      <c r="J327" s="916"/>
    </row>
    <row r="328" spans="2:11" ht="34.5" customHeight="1" outlineLevel="1">
      <c r="B328" s="948"/>
      <c r="C328" s="74"/>
      <c r="D328" s="93" t="s">
        <v>310</v>
      </c>
      <c r="E328" s="74"/>
      <c r="F328" s="903"/>
      <c r="G328" s="903"/>
      <c r="H328" s="904"/>
      <c r="I328" s="904"/>
      <c r="J328" s="905"/>
    </row>
    <row r="329" spans="2:11" ht="34.5" customHeight="1" outlineLevel="1">
      <c r="B329" s="948"/>
      <c r="C329" s="74"/>
      <c r="D329" s="93" t="s">
        <v>310</v>
      </c>
      <c r="E329" s="74"/>
      <c r="F329" s="903"/>
      <c r="G329" s="903"/>
      <c r="H329" s="904"/>
      <c r="I329" s="904"/>
      <c r="J329" s="905"/>
    </row>
    <row r="330" spans="2:11" ht="34.5" customHeight="1" outlineLevel="1">
      <c r="B330" s="948"/>
      <c r="C330" s="74"/>
      <c r="D330" s="93" t="s">
        <v>310</v>
      </c>
      <c r="E330" s="74"/>
      <c r="F330" s="903"/>
      <c r="G330" s="903"/>
      <c r="H330" s="904"/>
      <c r="I330" s="904"/>
      <c r="J330" s="905"/>
    </row>
    <row r="331" spans="2:11" ht="34.5" customHeight="1" outlineLevel="1">
      <c r="B331" s="948"/>
      <c r="C331" s="74"/>
      <c r="D331" s="94" t="s">
        <v>310</v>
      </c>
      <c r="E331" s="74"/>
      <c r="F331" s="941"/>
      <c r="G331" s="942"/>
      <c r="H331" s="943"/>
      <c r="I331" s="943"/>
      <c r="J331" s="944"/>
    </row>
    <row r="332" spans="2:11" ht="15" customHeight="1" outlineLevel="1">
      <c r="B332" s="909" t="s">
        <v>548</v>
      </c>
      <c r="C332" s="911" t="s">
        <v>546</v>
      </c>
      <c r="D332" s="911"/>
      <c r="E332" s="911"/>
      <c r="F332" s="911" t="s">
        <v>549</v>
      </c>
      <c r="G332" s="911"/>
      <c r="H332" s="912"/>
      <c r="I332" s="912"/>
      <c r="J332" s="913"/>
    </row>
    <row r="333" spans="2:11" ht="31.5" customHeight="1" outlineLevel="1">
      <c r="B333" s="889"/>
      <c r="C333" s="75"/>
      <c r="D333" s="95" t="s">
        <v>550</v>
      </c>
      <c r="E333" s="76"/>
      <c r="F333" s="914"/>
      <c r="G333" s="914"/>
      <c r="H333" s="915"/>
      <c r="I333" s="915"/>
      <c r="J333" s="916"/>
    </row>
    <row r="334" spans="2:11" ht="31.5" customHeight="1" outlineLevel="1">
      <c r="B334" s="889"/>
      <c r="C334" s="77"/>
      <c r="D334" s="96" t="s">
        <v>550</v>
      </c>
      <c r="E334" s="78"/>
      <c r="F334" s="903"/>
      <c r="G334" s="903"/>
      <c r="H334" s="904"/>
      <c r="I334" s="904"/>
      <c r="J334" s="905"/>
    </row>
    <row r="335" spans="2:11" ht="31.5" customHeight="1" outlineLevel="1">
      <c r="B335" s="889"/>
      <c r="C335" s="77"/>
      <c r="D335" s="96" t="s">
        <v>550</v>
      </c>
      <c r="E335" s="78"/>
      <c r="F335" s="903"/>
      <c r="G335" s="903"/>
      <c r="H335" s="904"/>
      <c r="I335" s="904"/>
      <c r="J335" s="905"/>
    </row>
    <row r="336" spans="2:11" ht="31.5" customHeight="1" outlineLevel="1">
      <c r="B336" s="889"/>
      <c r="C336" s="77"/>
      <c r="D336" s="96" t="s">
        <v>550</v>
      </c>
      <c r="E336" s="78"/>
      <c r="F336" s="903"/>
      <c r="G336" s="903"/>
      <c r="H336" s="904"/>
      <c r="I336" s="904"/>
      <c r="J336" s="905"/>
    </row>
    <row r="337" spans="1:26" ht="31.5" customHeight="1" outlineLevel="1">
      <c r="B337" s="910"/>
      <c r="C337" s="79"/>
      <c r="D337" s="97" t="s">
        <v>550</v>
      </c>
      <c r="E337" s="80"/>
      <c r="F337" s="938"/>
      <c r="G337" s="938"/>
      <c r="H337" s="939"/>
      <c r="I337" s="939"/>
      <c r="J337" s="940"/>
    </row>
    <row r="338" spans="1:26" ht="15" customHeight="1" outlineLevel="1">
      <c r="B338" s="888" t="s">
        <v>551</v>
      </c>
      <c r="C338" s="891" t="s">
        <v>552</v>
      </c>
      <c r="D338" s="892"/>
      <c r="E338" s="893"/>
      <c r="F338" s="894" t="s">
        <v>553</v>
      </c>
      <c r="G338" s="895"/>
      <c r="H338" s="895"/>
      <c r="I338" s="895"/>
      <c r="J338" s="896"/>
    </row>
    <row r="339" spans="1:26" ht="30" customHeight="1" outlineLevel="1">
      <c r="B339" s="889"/>
      <c r="C339" s="77"/>
      <c r="D339" s="96" t="s">
        <v>550</v>
      </c>
      <c r="E339" s="74"/>
      <c r="F339" s="900"/>
      <c r="G339" s="900"/>
      <c r="H339" s="901"/>
      <c r="I339" s="901"/>
      <c r="J339" s="902"/>
    </row>
    <row r="340" spans="1:26" ht="30" customHeight="1" outlineLevel="1">
      <c r="B340" s="889"/>
      <c r="C340" s="77"/>
      <c r="D340" s="96" t="s">
        <v>550</v>
      </c>
      <c r="E340" s="74"/>
      <c r="F340" s="903"/>
      <c r="G340" s="903"/>
      <c r="H340" s="904"/>
      <c r="I340" s="904"/>
      <c r="J340" s="905"/>
    </row>
    <row r="341" spans="1:26" ht="30" customHeight="1" outlineLevel="1">
      <c r="B341" s="889"/>
      <c r="C341" s="77"/>
      <c r="D341" s="96" t="s">
        <v>550</v>
      </c>
      <c r="E341" s="74"/>
      <c r="F341" s="903"/>
      <c r="G341" s="903"/>
      <c r="H341" s="904"/>
      <c r="I341" s="904"/>
      <c r="J341" s="905"/>
    </row>
    <row r="342" spans="1:26" ht="30" customHeight="1" outlineLevel="1" thickBot="1">
      <c r="B342" s="890"/>
      <c r="C342" s="81"/>
      <c r="D342" s="98" t="s">
        <v>550</v>
      </c>
      <c r="E342" s="82"/>
      <c r="F342" s="906"/>
      <c r="G342" s="906"/>
      <c r="H342" s="907"/>
      <c r="I342" s="907"/>
      <c r="J342" s="908"/>
    </row>
    <row r="343" spans="1:26" s="90" customFormat="1" ht="18.75" customHeight="1" outlineLevel="1" thickBot="1">
      <c r="A343" s="86"/>
      <c r="B343" s="99"/>
      <c r="C343" s="86"/>
      <c r="D343" s="86"/>
      <c r="E343" s="86"/>
      <c r="F343" s="86"/>
      <c r="G343" s="87"/>
      <c r="H343" s="87"/>
      <c r="I343" s="87"/>
      <c r="J343" s="87"/>
      <c r="K343" s="87"/>
      <c r="L343" s="87"/>
      <c r="M343" s="88"/>
      <c r="N343" s="968"/>
      <c r="O343" s="968"/>
      <c r="P343" s="968"/>
      <c r="Q343" s="968"/>
      <c r="R343" s="89"/>
      <c r="V343" s="88"/>
      <c r="W343" s="88"/>
      <c r="X343" s="88"/>
      <c r="Y343" s="88"/>
      <c r="Z343" s="89"/>
    </row>
    <row r="344" spans="1:26" ht="18.75" customHeight="1" outlineLevel="1">
      <c r="B344" s="972" t="s">
        <v>554</v>
      </c>
      <c r="C344" s="974"/>
      <c r="D344" s="975"/>
      <c r="E344" s="975"/>
      <c r="F344" s="975"/>
      <c r="G344" s="975"/>
      <c r="H344" s="975"/>
      <c r="I344" s="975"/>
      <c r="J344" s="976"/>
    </row>
    <row r="345" spans="1:26" ht="18.75" customHeight="1" outlineLevel="1">
      <c r="B345" s="918"/>
      <c r="C345" s="923"/>
      <c r="D345" s="924"/>
      <c r="E345" s="924"/>
      <c r="F345" s="924"/>
      <c r="G345" s="924"/>
      <c r="H345" s="924"/>
      <c r="I345" s="924"/>
      <c r="J345" s="925"/>
    </row>
    <row r="346" spans="1:26" ht="18.75" customHeight="1" outlineLevel="1">
      <c r="B346" s="973"/>
      <c r="C346" s="977"/>
      <c r="D346" s="978"/>
      <c r="E346" s="978"/>
      <c r="F346" s="978"/>
      <c r="G346" s="978"/>
      <c r="H346" s="978"/>
      <c r="I346" s="978"/>
      <c r="J346" s="979"/>
    </row>
    <row r="347" spans="1:26" ht="18.75" customHeight="1" outlineLevel="1">
      <c r="B347" s="917" t="s">
        <v>555</v>
      </c>
      <c r="C347" s="920"/>
      <c r="D347" s="921"/>
      <c r="E347" s="921"/>
      <c r="F347" s="921"/>
      <c r="G347" s="921"/>
      <c r="H347" s="921"/>
      <c r="I347" s="921"/>
      <c r="J347" s="922"/>
    </row>
    <row r="348" spans="1:26" ht="18.75" customHeight="1" outlineLevel="1">
      <c r="B348" s="918"/>
      <c r="C348" s="923"/>
      <c r="D348" s="924"/>
      <c r="E348" s="924"/>
      <c r="F348" s="924"/>
      <c r="G348" s="924"/>
      <c r="H348" s="924"/>
      <c r="I348" s="924"/>
      <c r="J348" s="925"/>
    </row>
    <row r="349" spans="1:26" ht="18.75" customHeight="1" outlineLevel="1" thickBot="1">
      <c r="B349" s="919"/>
      <c r="C349" s="926"/>
      <c r="D349" s="927"/>
      <c r="E349" s="927"/>
      <c r="F349" s="927"/>
      <c r="G349" s="927"/>
      <c r="H349" s="927"/>
      <c r="I349" s="927"/>
      <c r="J349" s="928"/>
    </row>
    <row r="350" spans="1:26" ht="18.75" customHeight="1" outlineLevel="1" thickBot="1">
      <c r="B350" s="100"/>
      <c r="C350" s="101"/>
      <c r="D350" s="101"/>
      <c r="E350" s="101"/>
      <c r="F350" s="101"/>
      <c r="G350" s="101"/>
      <c r="H350" s="101"/>
      <c r="I350" s="101"/>
      <c r="J350" s="101"/>
    </row>
    <row r="351" spans="1:26" ht="18.75" customHeight="1" outlineLevel="1">
      <c r="B351" s="102" t="s">
        <v>556</v>
      </c>
      <c r="C351" s="103"/>
      <c r="D351" s="103"/>
      <c r="E351" s="103"/>
      <c r="F351" s="104"/>
      <c r="G351" s="104"/>
      <c r="H351" s="104"/>
      <c r="I351" s="104"/>
      <c r="J351" s="105"/>
    </row>
    <row r="352" spans="1:26" ht="18.75" customHeight="1" outlineLevel="1">
      <c r="B352" s="876"/>
      <c r="C352" s="877"/>
      <c r="D352" s="877"/>
      <c r="E352" s="877"/>
      <c r="F352" s="877"/>
      <c r="G352" s="877"/>
      <c r="H352" s="877"/>
      <c r="I352" s="877"/>
      <c r="J352" s="878"/>
    </row>
    <row r="353" spans="2:10" ht="12" customHeight="1" outlineLevel="1" thickBot="1">
      <c r="B353" s="122"/>
      <c r="C353" s="106"/>
      <c r="D353" s="106"/>
      <c r="E353" s="106"/>
      <c r="F353" s="106"/>
      <c r="G353" s="106"/>
      <c r="H353" s="106"/>
      <c r="I353" s="106"/>
      <c r="J353" s="107"/>
    </row>
    <row r="354" spans="2:10" ht="17.25" customHeight="1"/>
    <row r="356" spans="2:10" ht="33.75" customHeight="1">
      <c r="B356" s="108" t="s">
        <v>539</v>
      </c>
      <c r="C356" s="882">
        <f>個票ｰ2001!B163</f>
        <v>0</v>
      </c>
      <c r="D356" s="883"/>
      <c r="E356" s="883"/>
      <c r="F356" s="884"/>
      <c r="G356" s="109" t="s">
        <v>540</v>
      </c>
      <c r="H356" s="879">
        <v>19</v>
      </c>
      <c r="I356" s="880"/>
      <c r="J356" s="881"/>
    </row>
    <row r="357" spans="2:10" ht="30" customHeight="1" outlineLevel="1">
      <c r="B357" s="123" t="s">
        <v>541</v>
      </c>
      <c r="C357" s="885">
        <f>個票ｰ2001!U163</f>
        <v>0</v>
      </c>
      <c r="D357" s="886"/>
      <c r="E357" s="886"/>
      <c r="F357" s="886"/>
      <c r="G357" s="886"/>
      <c r="H357" s="886"/>
      <c r="I357" s="886"/>
      <c r="J357" s="887"/>
    </row>
    <row r="358" spans="2:10" ht="30" customHeight="1" outlineLevel="1">
      <c r="B358" s="200" t="s">
        <v>543</v>
      </c>
      <c r="C358" s="945">
        <f>個票ｰ2001!S163</f>
        <v>0</v>
      </c>
      <c r="D358" s="946"/>
      <c r="E358" s="946"/>
      <c r="F358" s="946"/>
      <c r="G358" s="946"/>
      <c r="H358" s="946"/>
      <c r="I358" s="946"/>
      <c r="J358" s="947"/>
    </row>
    <row r="359" spans="2:10" ht="30" customHeight="1" outlineLevel="1">
      <c r="B359" s="121" t="s">
        <v>544</v>
      </c>
      <c r="C359" s="929"/>
      <c r="D359" s="929"/>
      <c r="E359" s="929"/>
      <c r="F359" s="929"/>
      <c r="G359" s="929"/>
      <c r="H359" s="930"/>
      <c r="I359" s="930"/>
      <c r="J359" s="931"/>
    </row>
    <row r="360" spans="2:10" ht="14.25" customHeight="1" outlineLevel="1">
      <c r="B360" s="948" t="s">
        <v>557</v>
      </c>
      <c r="C360" s="911" t="s">
        <v>546</v>
      </c>
      <c r="D360" s="911"/>
      <c r="E360" s="911"/>
      <c r="F360" s="911" t="s">
        <v>547</v>
      </c>
      <c r="G360" s="911"/>
      <c r="H360" s="912"/>
      <c r="I360" s="912"/>
      <c r="J360" s="913"/>
    </row>
    <row r="361" spans="2:10" ht="34.5" customHeight="1" outlineLevel="1">
      <c r="B361" s="948"/>
      <c r="C361" s="74"/>
      <c r="D361" s="201" t="s">
        <v>310</v>
      </c>
      <c r="E361" s="74"/>
      <c r="F361" s="914"/>
      <c r="G361" s="914"/>
      <c r="H361" s="915"/>
      <c r="I361" s="915"/>
      <c r="J361" s="916"/>
    </row>
    <row r="362" spans="2:10" ht="34.5" customHeight="1" outlineLevel="1">
      <c r="B362" s="948"/>
      <c r="C362" s="74"/>
      <c r="D362" s="93" t="s">
        <v>310</v>
      </c>
      <c r="E362" s="74"/>
      <c r="F362" s="903"/>
      <c r="G362" s="903"/>
      <c r="H362" s="904"/>
      <c r="I362" s="904"/>
      <c r="J362" s="905"/>
    </row>
    <row r="363" spans="2:10" ht="34.5" customHeight="1" outlineLevel="1">
      <c r="B363" s="948"/>
      <c r="C363" s="74"/>
      <c r="D363" s="93" t="s">
        <v>310</v>
      </c>
      <c r="E363" s="74"/>
      <c r="F363" s="903"/>
      <c r="G363" s="903"/>
      <c r="H363" s="904"/>
      <c r="I363" s="904"/>
      <c r="J363" s="905"/>
    </row>
    <row r="364" spans="2:10" ht="34.5" customHeight="1" outlineLevel="1">
      <c r="B364" s="948"/>
      <c r="C364" s="74"/>
      <c r="D364" s="93" t="s">
        <v>310</v>
      </c>
      <c r="E364" s="74"/>
      <c r="F364" s="903"/>
      <c r="G364" s="903"/>
      <c r="H364" s="904"/>
      <c r="I364" s="904"/>
      <c r="J364" s="905"/>
    </row>
    <row r="365" spans="2:10" ht="34.5" customHeight="1" outlineLevel="1">
      <c r="B365" s="948"/>
      <c r="C365" s="74"/>
      <c r="D365" s="94" t="s">
        <v>310</v>
      </c>
      <c r="E365" s="74"/>
      <c r="F365" s="941"/>
      <c r="G365" s="942"/>
      <c r="H365" s="943"/>
      <c r="I365" s="943"/>
      <c r="J365" s="944"/>
    </row>
    <row r="366" spans="2:10" ht="15" customHeight="1" outlineLevel="1">
      <c r="B366" s="909" t="s">
        <v>548</v>
      </c>
      <c r="C366" s="911" t="s">
        <v>546</v>
      </c>
      <c r="D366" s="911"/>
      <c r="E366" s="911"/>
      <c r="F366" s="911" t="s">
        <v>549</v>
      </c>
      <c r="G366" s="911"/>
      <c r="H366" s="912"/>
      <c r="I366" s="912"/>
      <c r="J366" s="913"/>
    </row>
    <row r="367" spans="2:10" ht="31.5" customHeight="1" outlineLevel="1">
      <c r="B367" s="889"/>
      <c r="C367" s="75"/>
      <c r="D367" s="95" t="s">
        <v>550</v>
      </c>
      <c r="E367" s="76"/>
      <c r="F367" s="914"/>
      <c r="G367" s="914"/>
      <c r="H367" s="915"/>
      <c r="I367" s="915"/>
      <c r="J367" s="916"/>
    </row>
    <row r="368" spans="2:10" ht="31.5" customHeight="1" outlineLevel="1">
      <c r="B368" s="889"/>
      <c r="C368" s="77"/>
      <c r="D368" s="96" t="s">
        <v>550</v>
      </c>
      <c r="E368" s="78"/>
      <c r="F368" s="903"/>
      <c r="G368" s="903"/>
      <c r="H368" s="904"/>
      <c r="I368" s="904"/>
      <c r="J368" s="905"/>
    </row>
    <row r="369" spans="1:26" ht="31.5" customHeight="1" outlineLevel="1">
      <c r="B369" s="889"/>
      <c r="C369" s="77"/>
      <c r="D369" s="96" t="s">
        <v>550</v>
      </c>
      <c r="E369" s="78"/>
      <c r="F369" s="903"/>
      <c r="G369" s="903"/>
      <c r="H369" s="904"/>
      <c r="I369" s="904"/>
      <c r="J369" s="905"/>
    </row>
    <row r="370" spans="1:26" ht="31.5" customHeight="1" outlineLevel="1">
      <c r="B370" s="889"/>
      <c r="C370" s="77"/>
      <c r="D370" s="96" t="s">
        <v>550</v>
      </c>
      <c r="E370" s="78"/>
      <c r="F370" s="903"/>
      <c r="G370" s="903"/>
      <c r="H370" s="904"/>
      <c r="I370" s="904"/>
      <c r="J370" s="905"/>
    </row>
    <row r="371" spans="1:26" ht="31.5" customHeight="1" outlineLevel="1">
      <c r="B371" s="910"/>
      <c r="C371" s="79"/>
      <c r="D371" s="97" t="s">
        <v>550</v>
      </c>
      <c r="E371" s="80"/>
      <c r="F371" s="938"/>
      <c r="G371" s="938"/>
      <c r="H371" s="939"/>
      <c r="I371" s="939"/>
      <c r="J371" s="940"/>
    </row>
    <row r="372" spans="1:26" ht="15" customHeight="1" outlineLevel="1">
      <c r="B372" s="888" t="s">
        <v>551</v>
      </c>
      <c r="C372" s="891" t="s">
        <v>552</v>
      </c>
      <c r="D372" s="892"/>
      <c r="E372" s="893"/>
      <c r="F372" s="894" t="s">
        <v>553</v>
      </c>
      <c r="G372" s="895"/>
      <c r="H372" s="895"/>
      <c r="I372" s="895"/>
      <c r="J372" s="896"/>
    </row>
    <row r="373" spans="1:26" ht="30" customHeight="1" outlineLevel="1">
      <c r="B373" s="889"/>
      <c r="C373" s="77"/>
      <c r="D373" s="96" t="s">
        <v>550</v>
      </c>
      <c r="E373" s="74"/>
      <c r="F373" s="900"/>
      <c r="G373" s="900"/>
      <c r="H373" s="901"/>
      <c r="I373" s="901"/>
      <c r="J373" s="902"/>
    </row>
    <row r="374" spans="1:26" ht="30" customHeight="1" outlineLevel="1">
      <c r="B374" s="889"/>
      <c r="C374" s="77"/>
      <c r="D374" s="96" t="s">
        <v>550</v>
      </c>
      <c r="E374" s="74"/>
      <c r="F374" s="903"/>
      <c r="G374" s="903"/>
      <c r="H374" s="904"/>
      <c r="I374" s="904"/>
      <c r="J374" s="905"/>
    </row>
    <row r="375" spans="1:26" ht="30" customHeight="1" outlineLevel="1">
      <c r="B375" s="889"/>
      <c r="C375" s="77"/>
      <c r="D375" s="96" t="s">
        <v>550</v>
      </c>
      <c r="E375" s="74"/>
      <c r="F375" s="903"/>
      <c r="G375" s="903"/>
      <c r="H375" s="904"/>
      <c r="I375" s="904"/>
      <c r="J375" s="905"/>
    </row>
    <row r="376" spans="1:26" ht="30" customHeight="1" outlineLevel="1" thickBot="1">
      <c r="B376" s="890"/>
      <c r="C376" s="81"/>
      <c r="D376" s="98" t="s">
        <v>550</v>
      </c>
      <c r="E376" s="82"/>
      <c r="F376" s="906"/>
      <c r="G376" s="906"/>
      <c r="H376" s="907"/>
      <c r="I376" s="907"/>
      <c r="J376" s="908"/>
    </row>
    <row r="377" spans="1:26" s="90" customFormat="1" ht="18.75" customHeight="1" outlineLevel="1" thickBot="1">
      <c r="A377" s="86"/>
      <c r="B377" s="99"/>
      <c r="C377" s="86"/>
      <c r="D377" s="86"/>
      <c r="E377" s="86"/>
      <c r="F377" s="86"/>
      <c r="G377" s="87"/>
      <c r="H377" s="87"/>
      <c r="I377" s="87"/>
      <c r="J377" s="87"/>
      <c r="K377" s="87"/>
      <c r="L377" s="87"/>
      <c r="M377" s="88"/>
      <c r="N377" s="968"/>
      <c r="O377" s="968"/>
      <c r="P377" s="968"/>
      <c r="Q377" s="968"/>
      <c r="R377" s="89"/>
      <c r="V377" s="88"/>
      <c r="W377" s="88"/>
      <c r="X377" s="88"/>
      <c r="Y377" s="88"/>
      <c r="Z377" s="89"/>
    </row>
    <row r="378" spans="1:26" ht="18.75" customHeight="1" outlineLevel="1">
      <c r="B378" s="972" t="s">
        <v>554</v>
      </c>
      <c r="C378" s="974"/>
      <c r="D378" s="975"/>
      <c r="E378" s="975"/>
      <c r="F378" s="975"/>
      <c r="G378" s="975"/>
      <c r="H378" s="975"/>
      <c r="I378" s="975"/>
      <c r="J378" s="976"/>
    </row>
    <row r="379" spans="1:26" ht="18.75" customHeight="1" outlineLevel="1">
      <c r="B379" s="918"/>
      <c r="C379" s="923"/>
      <c r="D379" s="924"/>
      <c r="E379" s="924"/>
      <c r="F379" s="924"/>
      <c r="G379" s="924"/>
      <c r="H379" s="924"/>
      <c r="I379" s="924"/>
      <c r="J379" s="925"/>
    </row>
    <row r="380" spans="1:26" ht="18.75" customHeight="1" outlineLevel="1">
      <c r="B380" s="973"/>
      <c r="C380" s="977"/>
      <c r="D380" s="978"/>
      <c r="E380" s="978"/>
      <c r="F380" s="978"/>
      <c r="G380" s="978"/>
      <c r="H380" s="978"/>
      <c r="I380" s="978"/>
      <c r="J380" s="979"/>
    </row>
    <row r="381" spans="1:26" ht="18.75" customHeight="1" outlineLevel="1">
      <c r="B381" s="917" t="s">
        <v>555</v>
      </c>
      <c r="C381" s="920"/>
      <c r="D381" s="921"/>
      <c r="E381" s="921"/>
      <c r="F381" s="921"/>
      <c r="G381" s="921"/>
      <c r="H381" s="921"/>
      <c r="I381" s="921"/>
      <c r="J381" s="922"/>
    </row>
    <row r="382" spans="1:26" ht="18.75" customHeight="1" outlineLevel="1">
      <c r="B382" s="918"/>
      <c r="C382" s="923"/>
      <c r="D382" s="924"/>
      <c r="E382" s="924"/>
      <c r="F382" s="924"/>
      <c r="G382" s="924"/>
      <c r="H382" s="924"/>
      <c r="I382" s="924"/>
      <c r="J382" s="925"/>
    </row>
    <row r="383" spans="1:26" ht="18.75" customHeight="1" outlineLevel="1" thickBot="1">
      <c r="B383" s="919"/>
      <c r="C383" s="926"/>
      <c r="D383" s="927"/>
      <c r="E383" s="927"/>
      <c r="F383" s="927"/>
      <c r="G383" s="927"/>
      <c r="H383" s="927"/>
      <c r="I383" s="927"/>
      <c r="J383" s="928"/>
    </row>
    <row r="384" spans="1:26" ht="18.75" customHeight="1" outlineLevel="1" thickBot="1">
      <c r="B384" s="100"/>
      <c r="C384" s="101"/>
      <c r="D384" s="101"/>
      <c r="E384" s="101"/>
      <c r="F384" s="101"/>
      <c r="G384" s="101"/>
      <c r="H384" s="101"/>
      <c r="I384" s="101"/>
      <c r="J384" s="101"/>
    </row>
    <row r="385" spans="2:10" ht="18.75" customHeight="1" outlineLevel="1">
      <c r="B385" s="102" t="s">
        <v>556</v>
      </c>
      <c r="C385" s="103"/>
      <c r="D385" s="103"/>
      <c r="E385" s="103"/>
      <c r="F385" s="104"/>
      <c r="G385" s="104"/>
      <c r="H385" s="104"/>
      <c r="I385" s="104"/>
      <c r="J385" s="105"/>
    </row>
    <row r="386" spans="2:10" ht="18.75" customHeight="1" outlineLevel="1">
      <c r="B386" s="876"/>
      <c r="C386" s="877"/>
      <c r="D386" s="877"/>
      <c r="E386" s="877"/>
      <c r="F386" s="877"/>
      <c r="G386" s="877"/>
      <c r="H386" s="877"/>
      <c r="I386" s="877"/>
      <c r="J386" s="878"/>
    </row>
    <row r="387" spans="2:10" ht="12" customHeight="1" outlineLevel="1" thickBot="1">
      <c r="B387" s="122"/>
      <c r="C387" s="106"/>
      <c r="D387" s="106"/>
      <c r="E387" s="106"/>
      <c r="F387" s="106"/>
      <c r="G387" s="106"/>
      <c r="H387" s="106"/>
      <c r="I387" s="106"/>
      <c r="J387" s="107"/>
    </row>
    <row r="390" spans="2:10" ht="33" customHeight="1">
      <c r="B390" s="108" t="s">
        <v>539</v>
      </c>
      <c r="C390" s="882">
        <f>個票ｰ2001!B164</f>
        <v>0</v>
      </c>
      <c r="D390" s="883"/>
      <c r="E390" s="883"/>
      <c r="F390" s="884"/>
      <c r="G390" s="109" t="s">
        <v>540</v>
      </c>
      <c r="H390" s="879">
        <v>20</v>
      </c>
      <c r="I390" s="880"/>
      <c r="J390" s="881"/>
    </row>
    <row r="391" spans="2:10" ht="30" customHeight="1" outlineLevel="1">
      <c r="B391" s="123" t="s">
        <v>541</v>
      </c>
      <c r="C391" s="885">
        <f>個票ｰ2001!U164</f>
        <v>0</v>
      </c>
      <c r="D391" s="886"/>
      <c r="E391" s="886"/>
      <c r="F391" s="886"/>
      <c r="G391" s="886"/>
      <c r="H391" s="886"/>
      <c r="I391" s="886"/>
      <c r="J391" s="887"/>
    </row>
    <row r="392" spans="2:10" ht="30" customHeight="1" outlineLevel="1">
      <c r="B392" s="200" t="s">
        <v>543</v>
      </c>
      <c r="C392" s="945">
        <f>個票ｰ2001!S164</f>
        <v>0</v>
      </c>
      <c r="D392" s="946"/>
      <c r="E392" s="946"/>
      <c r="F392" s="946"/>
      <c r="G392" s="946"/>
      <c r="H392" s="946"/>
      <c r="I392" s="946"/>
      <c r="J392" s="947"/>
    </row>
    <row r="393" spans="2:10" ht="30" customHeight="1" outlineLevel="1">
      <c r="B393" s="121" t="s">
        <v>544</v>
      </c>
      <c r="C393" s="929"/>
      <c r="D393" s="929"/>
      <c r="E393" s="929"/>
      <c r="F393" s="929"/>
      <c r="G393" s="929"/>
      <c r="H393" s="930"/>
      <c r="I393" s="930"/>
      <c r="J393" s="931"/>
    </row>
    <row r="394" spans="2:10" ht="14.25" customHeight="1" outlineLevel="1">
      <c r="B394" s="948" t="s">
        <v>557</v>
      </c>
      <c r="C394" s="911" t="s">
        <v>546</v>
      </c>
      <c r="D394" s="911"/>
      <c r="E394" s="911"/>
      <c r="F394" s="911" t="s">
        <v>547</v>
      </c>
      <c r="G394" s="911"/>
      <c r="H394" s="912"/>
      <c r="I394" s="912"/>
      <c r="J394" s="913"/>
    </row>
    <row r="395" spans="2:10" ht="34.5" customHeight="1" outlineLevel="1">
      <c r="B395" s="948"/>
      <c r="C395" s="74"/>
      <c r="D395" s="201" t="s">
        <v>310</v>
      </c>
      <c r="E395" s="74"/>
      <c r="F395" s="914"/>
      <c r="G395" s="914"/>
      <c r="H395" s="915"/>
      <c r="I395" s="915"/>
      <c r="J395" s="916"/>
    </row>
    <row r="396" spans="2:10" ht="34.5" customHeight="1" outlineLevel="1">
      <c r="B396" s="948"/>
      <c r="C396" s="74"/>
      <c r="D396" s="93" t="s">
        <v>310</v>
      </c>
      <c r="E396" s="74"/>
      <c r="F396" s="903"/>
      <c r="G396" s="903"/>
      <c r="H396" s="904"/>
      <c r="I396" s="904"/>
      <c r="J396" s="905"/>
    </row>
    <row r="397" spans="2:10" ht="34.5" customHeight="1" outlineLevel="1">
      <c r="B397" s="948"/>
      <c r="C397" s="74"/>
      <c r="D397" s="93" t="s">
        <v>310</v>
      </c>
      <c r="E397" s="74"/>
      <c r="F397" s="903"/>
      <c r="G397" s="903"/>
      <c r="H397" s="904"/>
      <c r="I397" s="904"/>
      <c r="J397" s="905"/>
    </row>
    <row r="398" spans="2:10" ht="34.5" customHeight="1" outlineLevel="1">
      <c r="B398" s="948"/>
      <c r="C398" s="74"/>
      <c r="D398" s="93" t="s">
        <v>310</v>
      </c>
      <c r="E398" s="74"/>
      <c r="F398" s="903"/>
      <c r="G398" s="903"/>
      <c r="H398" s="904"/>
      <c r="I398" s="904"/>
      <c r="J398" s="905"/>
    </row>
    <row r="399" spans="2:10" ht="34.5" customHeight="1" outlineLevel="1">
      <c r="B399" s="948"/>
      <c r="C399" s="74"/>
      <c r="D399" s="94" t="s">
        <v>310</v>
      </c>
      <c r="E399" s="74"/>
      <c r="F399" s="941"/>
      <c r="G399" s="942"/>
      <c r="H399" s="943"/>
      <c r="I399" s="943"/>
      <c r="J399" s="944"/>
    </row>
    <row r="400" spans="2:10" ht="15" customHeight="1" outlineLevel="1">
      <c r="B400" s="909" t="s">
        <v>548</v>
      </c>
      <c r="C400" s="911" t="s">
        <v>546</v>
      </c>
      <c r="D400" s="911"/>
      <c r="E400" s="911"/>
      <c r="F400" s="911" t="s">
        <v>549</v>
      </c>
      <c r="G400" s="911"/>
      <c r="H400" s="912"/>
      <c r="I400" s="912"/>
      <c r="J400" s="913"/>
    </row>
    <row r="401" spans="1:26" ht="31.5" customHeight="1" outlineLevel="1">
      <c r="B401" s="889"/>
      <c r="C401" s="75"/>
      <c r="D401" s="95" t="s">
        <v>550</v>
      </c>
      <c r="E401" s="76"/>
      <c r="F401" s="914"/>
      <c r="G401" s="914"/>
      <c r="H401" s="915"/>
      <c r="I401" s="915"/>
      <c r="J401" s="916"/>
    </row>
    <row r="402" spans="1:26" ht="31.5" customHeight="1" outlineLevel="1">
      <c r="B402" s="889"/>
      <c r="C402" s="77"/>
      <c r="D402" s="96" t="s">
        <v>550</v>
      </c>
      <c r="E402" s="78"/>
      <c r="F402" s="903"/>
      <c r="G402" s="903"/>
      <c r="H402" s="904"/>
      <c r="I402" s="904"/>
      <c r="J402" s="905"/>
    </row>
    <row r="403" spans="1:26" ht="31.5" customHeight="1" outlineLevel="1">
      <c r="B403" s="889"/>
      <c r="C403" s="77"/>
      <c r="D403" s="96" t="s">
        <v>550</v>
      </c>
      <c r="E403" s="78"/>
      <c r="F403" s="903"/>
      <c r="G403" s="903"/>
      <c r="H403" s="904"/>
      <c r="I403" s="904"/>
      <c r="J403" s="905"/>
    </row>
    <row r="404" spans="1:26" ht="31.5" customHeight="1" outlineLevel="1">
      <c r="B404" s="889"/>
      <c r="C404" s="77"/>
      <c r="D404" s="96" t="s">
        <v>550</v>
      </c>
      <c r="E404" s="78"/>
      <c r="F404" s="903"/>
      <c r="G404" s="903"/>
      <c r="H404" s="904"/>
      <c r="I404" s="904"/>
      <c r="J404" s="905"/>
    </row>
    <row r="405" spans="1:26" ht="31.5" customHeight="1" outlineLevel="1">
      <c r="B405" s="910"/>
      <c r="C405" s="79"/>
      <c r="D405" s="97" t="s">
        <v>550</v>
      </c>
      <c r="E405" s="80"/>
      <c r="F405" s="938"/>
      <c r="G405" s="938"/>
      <c r="H405" s="939"/>
      <c r="I405" s="939"/>
      <c r="J405" s="940"/>
    </row>
    <row r="406" spans="1:26" ht="15" customHeight="1" outlineLevel="1">
      <c r="B406" s="888" t="s">
        <v>551</v>
      </c>
      <c r="C406" s="891" t="s">
        <v>552</v>
      </c>
      <c r="D406" s="892"/>
      <c r="E406" s="893"/>
      <c r="F406" s="894" t="s">
        <v>553</v>
      </c>
      <c r="G406" s="895"/>
      <c r="H406" s="895"/>
      <c r="I406" s="895"/>
      <c r="J406" s="896"/>
    </row>
    <row r="407" spans="1:26" ht="30" customHeight="1" outlineLevel="1">
      <c r="B407" s="889"/>
      <c r="C407" s="77"/>
      <c r="D407" s="96" t="s">
        <v>550</v>
      </c>
      <c r="E407" s="74"/>
      <c r="F407" s="900"/>
      <c r="G407" s="900"/>
      <c r="H407" s="901"/>
      <c r="I407" s="901"/>
      <c r="J407" s="902"/>
    </row>
    <row r="408" spans="1:26" ht="30" customHeight="1" outlineLevel="1">
      <c r="B408" s="889"/>
      <c r="C408" s="77"/>
      <c r="D408" s="96" t="s">
        <v>550</v>
      </c>
      <c r="E408" s="74"/>
      <c r="F408" s="903"/>
      <c r="G408" s="903"/>
      <c r="H408" s="904"/>
      <c r="I408" s="904"/>
      <c r="J408" s="905"/>
    </row>
    <row r="409" spans="1:26" ht="30" customHeight="1" outlineLevel="1">
      <c r="B409" s="889"/>
      <c r="C409" s="77"/>
      <c r="D409" s="96" t="s">
        <v>550</v>
      </c>
      <c r="E409" s="74"/>
      <c r="F409" s="903"/>
      <c r="G409" s="903"/>
      <c r="H409" s="904"/>
      <c r="I409" s="904"/>
      <c r="J409" s="905"/>
    </row>
    <row r="410" spans="1:26" ht="30" customHeight="1" outlineLevel="1" thickBot="1">
      <c r="B410" s="890"/>
      <c r="C410" s="81"/>
      <c r="D410" s="98" t="s">
        <v>550</v>
      </c>
      <c r="E410" s="82"/>
      <c r="F410" s="906"/>
      <c r="G410" s="906"/>
      <c r="H410" s="907"/>
      <c r="I410" s="907"/>
      <c r="J410" s="908"/>
    </row>
    <row r="411" spans="1:26" s="90" customFormat="1" ht="18.75" customHeight="1" outlineLevel="1" thickBot="1">
      <c r="A411" s="86"/>
      <c r="B411" s="99"/>
      <c r="C411" s="86"/>
      <c r="D411" s="86"/>
      <c r="E411" s="86"/>
      <c r="F411" s="86"/>
      <c r="G411" s="87"/>
      <c r="H411" s="87"/>
      <c r="I411" s="87"/>
      <c r="J411" s="87"/>
      <c r="K411" s="87"/>
      <c r="L411" s="87"/>
      <c r="M411" s="88"/>
      <c r="N411" s="968"/>
      <c r="O411" s="968"/>
      <c r="P411" s="968"/>
      <c r="Q411" s="968"/>
      <c r="R411" s="89"/>
      <c r="V411" s="88"/>
      <c r="W411" s="88"/>
      <c r="X411" s="88"/>
      <c r="Y411" s="88"/>
      <c r="Z411" s="89"/>
    </row>
    <row r="412" spans="1:26" ht="18.75" customHeight="1" outlineLevel="1">
      <c r="B412" s="972" t="s">
        <v>554</v>
      </c>
      <c r="C412" s="974"/>
      <c r="D412" s="975"/>
      <c r="E412" s="975"/>
      <c r="F412" s="975"/>
      <c r="G412" s="975"/>
      <c r="H412" s="975"/>
      <c r="I412" s="975"/>
      <c r="J412" s="976"/>
    </row>
    <row r="413" spans="1:26" ht="18.75" customHeight="1" outlineLevel="1">
      <c r="B413" s="918"/>
      <c r="C413" s="923"/>
      <c r="D413" s="924"/>
      <c r="E413" s="924"/>
      <c r="F413" s="924"/>
      <c r="G413" s="924"/>
      <c r="H413" s="924"/>
      <c r="I413" s="924"/>
      <c r="J413" s="925"/>
    </row>
    <row r="414" spans="1:26" ht="18.75" customHeight="1" outlineLevel="1">
      <c r="B414" s="973"/>
      <c r="C414" s="977"/>
      <c r="D414" s="978"/>
      <c r="E414" s="978"/>
      <c r="F414" s="978"/>
      <c r="G414" s="978"/>
      <c r="H414" s="978"/>
      <c r="I414" s="978"/>
      <c r="J414" s="979"/>
    </row>
    <row r="415" spans="1:26" ht="18.75" customHeight="1" outlineLevel="1">
      <c r="B415" s="917" t="s">
        <v>555</v>
      </c>
      <c r="C415" s="920"/>
      <c r="D415" s="921"/>
      <c r="E415" s="921"/>
      <c r="F415" s="921"/>
      <c r="G415" s="921"/>
      <c r="H415" s="921"/>
      <c r="I415" s="921"/>
      <c r="J415" s="922"/>
    </row>
    <row r="416" spans="1:26" ht="18.75" customHeight="1" outlineLevel="1">
      <c r="B416" s="918"/>
      <c r="C416" s="923"/>
      <c r="D416" s="924"/>
      <c r="E416" s="924"/>
      <c r="F416" s="924"/>
      <c r="G416" s="924"/>
      <c r="H416" s="924"/>
      <c r="I416" s="924"/>
      <c r="J416" s="925"/>
    </row>
    <row r="417" spans="2:10" ht="18.75" customHeight="1" outlineLevel="1" thickBot="1">
      <c r="B417" s="919"/>
      <c r="C417" s="926"/>
      <c r="D417" s="927"/>
      <c r="E417" s="927"/>
      <c r="F417" s="927"/>
      <c r="G417" s="927"/>
      <c r="H417" s="927"/>
      <c r="I417" s="927"/>
      <c r="J417" s="928"/>
    </row>
    <row r="418" spans="2:10" ht="18.75" customHeight="1" outlineLevel="1" thickBot="1">
      <c r="B418" s="100"/>
      <c r="C418" s="101"/>
      <c r="D418" s="101"/>
      <c r="E418" s="101"/>
      <c r="F418" s="101"/>
      <c r="G418" s="101"/>
      <c r="H418" s="101"/>
      <c r="I418" s="101"/>
      <c r="J418" s="101"/>
    </row>
    <row r="419" spans="2:10" ht="18.75" customHeight="1" outlineLevel="1">
      <c r="B419" s="102" t="s">
        <v>556</v>
      </c>
      <c r="C419" s="103"/>
      <c r="D419" s="103"/>
      <c r="E419" s="103"/>
      <c r="F419" s="104"/>
      <c r="G419" s="104"/>
      <c r="H419" s="104"/>
      <c r="I419" s="104"/>
      <c r="J419" s="105"/>
    </row>
    <row r="420" spans="2:10" ht="18.75" customHeight="1" outlineLevel="1">
      <c r="B420" s="876"/>
      <c r="C420" s="877"/>
      <c r="D420" s="877"/>
      <c r="E420" s="877"/>
      <c r="F420" s="877"/>
      <c r="G420" s="877"/>
      <c r="H420" s="877"/>
      <c r="I420" s="877"/>
      <c r="J420" s="878"/>
    </row>
    <row r="421" spans="2:10" ht="12" customHeight="1" outlineLevel="1" thickBot="1">
      <c r="B421" s="122"/>
      <c r="C421" s="106"/>
      <c r="D421" s="106"/>
      <c r="E421" s="106"/>
      <c r="F421" s="106"/>
      <c r="G421" s="106"/>
      <c r="H421" s="106"/>
      <c r="I421" s="106"/>
      <c r="J421" s="107"/>
    </row>
  </sheetData>
  <sheetProtection formatRows="0" selectLockedCells="1"/>
  <mergeCells count="415">
    <mergeCell ref="N2:Q2"/>
    <mergeCell ref="J2:L2"/>
    <mergeCell ref="F395:J395"/>
    <mergeCell ref="F396:J396"/>
    <mergeCell ref="F408:J408"/>
    <mergeCell ref="F409:J409"/>
    <mergeCell ref="F410:J410"/>
    <mergeCell ref="C393:J393"/>
    <mergeCell ref="B394:B399"/>
    <mergeCell ref="B3:B4"/>
    <mergeCell ref="C3:F4"/>
    <mergeCell ref="H3:J3"/>
    <mergeCell ref="H4:J4"/>
    <mergeCell ref="C358:J358"/>
    <mergeCell ref="C394:E394"/>
    <mergeCell ref="F394:J394"/>
    <mergeCell ref="F373:J373"/>
    <mergeCell ref="F374:J374"/>
    <mergeCell ref="F375:J375"/>
    <mergeCell ref="F328:J328"/>
    <mergeCell ref="C289:J289"/>
    <mergeCell ref="F302:J302"/>
    <mergeCell ref="F305:J305"/>
    <mergeCell ref="F306:J306"/>
    <mergeCell ref="F307:J307"/>
    <mergeCell ref="C290:J290"/>
    <mergeCell ref="N411:Q411"/>
    <mergeCell ref="B400:B405"/>
    <mergeCell ref="C400:E400"/>
    <mergeCell ref="F400:J400"/>
    <mergeCell ref="F401:J401"/>
    <mergeCell ref="F402:J402"/>
    <mergeCell ref="F403:J403"/>
    <mergeCell ref="F404:J404"/>
    <mergeCell ref="F405:J405"/>
    <mergeCell ref="F371:J371"/>
    <mergeCell ref="F336:J336"/>
    <mergeCell ref="F337:J337"/>
    <mergeCell ref="B317:J317"/>
    <mergeCell ref="F330:J330"/>
    <mergeCell ref="B291:B296"/>
    <mergeCell ref="C291:E291"/>
    <mergeCell ref="F291:J291"/>
    <mergeCell ref="F292:J292"/>
    <mergeCell ref="F293:J293"/>
    <mergeCell ref="F294:J294"/>
    <mergeCell ref="F295:J295"/>
    <mergeCell ref="F296:J296"/>
    <mergeCell ref="C324:J324"/>
    <mergeCell ref="H322:J322"/>
    <mergeCell ref="B297:B302"/>
    <mergeCell ref="C297:E297"/>
    <mergeCell ref="F297:J297"/>
    <mergeCell ref="B415:B417"/>
    <mergeCell ref="C415:J417"/>
    <mergeCell ref="B406:B410"/>
    <mergeCell ref="C406:E406"/>
    <mergeCell ref="F406:J406"/>
    <mergeCell ref="F407:J407"/>
    <mergeCell ref="F364:J364"/>
    <mergeCell ref="F365:J365"/>
    <mergeCell ref="B386:J386"/>
    <mergeCell ref="C392:J392"/>
    <mergeCell ref="B412:B414"/>
    <mergeCell ref="C412:J414"/>
    <mergeCell ref="F397:J397"/>
    <mergeCell ref="F398:J398"/>
    <mergeCell ref="F399:J399"/>
    <mergeCell ref="C390:F390"/>
    <mergeCell ref="C391:J391"/>
    <mergeCell ref="B366:B371"/>
    <mergeCell ref="C366:E366"/>
    <mergeCell ref="F366:J366"/>
    <mergeCell ref="F367:J367"/>
    <mergeCell ref="F368:J368"/>
    <mergeCell ref="F369:J369"/>
    <mergeCell ref="F370:J370"/>
    <mergeCell ref="N308:Q308"/>
    <mergeCell ref="B309:B311"/>
    <mergeCell ref="C309:J311"/>
    <mergeCell ref="N377:Q377"/>
    <mergeCell ref="B378:B380"/>
    <mergeCell ref="C378:J380"/>
    <mergeCell ref="B381:B383"/>
    <mergeCell ref="C381:J383"/>
    <mergeCell ref="B372:B376"/>
    <mergeCell ref="C372:E372"/>
    <mergeCell ref="F372:J372"/>
    <mergeCell ref="F331:J331"/>
    <mergeCell ref="F376:J376"/>
    <mergeCell ref="C359:J359"/>
    <mergeCell ref="B360:B365"/>
    <mergeCell ref="C360:E360"/>
    <mergeCell ref="F360:J360"/>
    <mergeCell ref="F361:J361"/>
    <mergeCell ref="F362:J362"/>
    <mergeCell ref="F363:J363"/>
    <mergeCell ref="C356:F356"/>
    <mergeCell ref="C357:J357"/>
    <mergeCell ref="H356:J356"/>
    <mergeCell ref="B326:B331"/>
    <mergeCell ref="N343:Q343"/>
    <mergeCell ref="B352:J352"/>
    <mergeCell ref="B344:B346"/>
    <mergeCell ref="C344:J346"/>
    <mergeCell ref="B347:B349"/>
    <mergeCell ref="C347:J349"/>
    <mergeCell ref="C326:E326"/>
    <mergeCell ref="F326:J326"/>
    <mergeCell ref="F327:J327"/>
    <mergeCell ref="F329:J329"/>
    <mergeCell ref="F298:J298"/>
    <mergeCell ref="F299:J299"/>
    <mergeCell ref="F300:J300"/>
    <mergeCell ref="F301:J301"/>
    <mergeCell ref="N274:Q274"/>
    <mergeCell ref="B275:B277"/>
    <mergeCell ref="C275:J277"/>
    <mergeCell ref="B278:B280"/>
    <mergeCell ref="C278:J280"/>
    <mergeCell ref="B283:J283"/>
    <mergeCell ref="C287:F287"/>
    <mergeCell ref="C288:J288"/>
    <mergeCell ref="H287:J287"/>
    <mergeCell ref="F270:J270"/>
    <mergeCell ref="F271:J271"/>
    <mergeCell ref="F272:J272"/>
    <mergeCell ref="F273:J273"/>
    <mergeCell ref="B269:B273"/>
    <mergeCell ref="C269:E269"/>
    <mergeCell ref="F269:J269"/>
    <mergeCell ref="N205:Q205"/>
    <mergeCell ref="B206:B208"/>
    <mergeCell ref="C206:J208"/>
    <mergeCell ref="B209:B211"/>
    <mergeCell ref="C209:J211"/>
    <mergeCell ref="C222:J222"/>
    <mergeCell ref="C221:J221"/>
    <mergeCell ref="H219:J219"/>
    <mergeCell ref="F258:J258"/>
    <mergeCell ref="C255:J255"/>
    <mergeCell ref="N240:Q240"/>
    <mergeCell ref="B249:J249"/>
    <mergeCell ref="H253:J253"/>
    <mergeCell ref="B241:B243"/>
    <mergeCell ref="C241:J243"/>
    <mergeCell ref="B244:B246"/>
    <mergeCell ref="C244:J246"/>
    <mergeCell ref="C253:F253"/>
    <mergeCell ref="C254:J254"/>
    <mergeCell ref="C256:J256"/>
    <mergeCell ref="B257:B262"/>
    <mergeCell ref="C257:E257"/>
    <mergeCell ref="F257:J257"/>
    <mergeCell ref="F259:J259"/>
    <mergeCell ref="B200:B204"/>
    <mergeCell ref="C200:E200"/>
    <mergeCell ref="F200:J200"/>
    <mergeCell ref="F201:J201"/>
    <mergeCell ref="F202:J202"/>
    <mergeCell ref="F203:J203"/>
    <mergeCell ref="F204:J204"/>
    <mergeCell ref="B223:B228"/>
    <mergeCell ref="C223:E223"/>
    <mergeCell ref="F223:J223"/>
    <mergeCell ref="F224:J224"/>
    <mergeCell ref="F225:J225"/>
    <mergeCell ref="F226:J226"/>
    <mergeCell ref="F227:J227"/>
    <mergeCell ref="F228:J228"/>
    <mergeCell ref="F260:J260"/>
    <mergeCell ref="F261:J261"/>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F199:J199"/>
    <mergeCell ref="C184:F184"/>
    <mergeCell ref="C185:J185"/>
    <mergeCell ref="C187:J187"/>
    <mergeCell ref="C151:J151"/>
    <mergeCell ref="N171:Q171"/>
    <mergeCell ref="B172:B174"/>
    <mergeCell ref="C172:J174"/>
    <mergeCell ref="B175:B177"/>
    <mergeCell ref="C175:J177"/>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F165:J165"/>
    <mergeCell ref="B166:B170"/>
    <mergeCell ref="B138:B140"/>
    <mergeCell ref="C138:J140"/>
    <mergeCell ref="B141:B143"/>
    <mergeCell ref="C141:J143"/>
    <mergeCell ref="B146:J146"/>
    <mergeCell ref="H150:J150"/>
    <mergeCell ref="C152:J152"/>
    <mergeCell ref="C150:F150"/>
    <mergeCell ref="F166:J166"/>
    <mergeCell ref="F167:J167"/>
    <mergeCell ref="F168:J168"/>
    <mergeCell ref="F169:J169"/>
    <mergeCell ref="F170:J170"/>
    <mergeCell ref="C166:E166"/>
    <mergeCell ref="F126:J126"/>
    <mergeCell ref="F127:J127"/>
    <mergeCell ref="F128:J128"/>
    <mergeCell ref="F129:J129"/>
    <mergeCell ref="F130:J130"/>
    <mergeCell ref="F131:J131"/>
    <mergeCell ref="C119:J119"/>
    <mergeCell ref="C120:E120"/>
    <mergeCell ref="F120:J120"/>
    <mergeCell ref="F121:J121"/>
    <mergeCell ref="F122:J122"/>
    <mergeCell ref="F123:J123"/>
    <mergeCell ref="F124:J124"/>
    <mergeCell ref="F125:J125"/>
    <mergeCell ref="C118:J118"/>
    <mergeCell ref="N137:Q137"/>
    <mergeCell ref="N102:Q102"/>
    <mergeCell ref="B103:B105"/>
    <mergeCell ref="C103:J105"/>
    <mergeCell ref="B106:B108"/>
    <mergeCell ref="C106:J108"/>
    <mergeCell ref="H116:J116"/>
    <mergeCell ref="B97:B101"/>
    <mergeCell ref="F98:J98"/>
    <mergeCell ref="F99:J99"/>
    <mergeCell ref="F100:J100"/>
    <mergeCell ref="F101:J101"/>
    <mergeCell ref="C116:F116"/>
    <mergeCell ref="B111:J111"/>
    <mergeCell ref="B132:B136"/>
    <mergeCell ref="C132:E132"/>
    <mergeCell ref="F132:J132"/>
    <mergeCell ref="F133:J133"/>
    <mergeCell ref="F134:J134"/>
    <mergeCell ref="F135:J135"/>
    <mergeCell ref="F136:J136"/>
    <mergeCell ref="B120:B125"/>
    <mergeCell ref="C126:E126"/>
    <mergeCell ref="C91:E91"/>
    <mergeCell ref="F91:J91"/>
    <mergeCell ref="F92:J92"/>
    <mergeCell ref="F93:J93"/>
    <mergeCell ref="F94:J94"/>
    <mergeCell ref="F95:J95"/>
    <mergeCell ref="F96:J96"/>
    <mergeCell ref="C97:E97"/>
    <mergeCell ref="F97:J97"/>
    <mergeCell ref="N64:Q64"/>
    <mergeCell ref="B65:B67"/>
    <mergeCell ref="C65:J67"/>
    <mergeCell ref="B68:B70"/>
    <mergeCell ref="C68:J70"/>
    <mergeCell ref="B80:R80"/>
    <mergeCell ref="F88:J88"/>
    <mergeCell ref="F89:J89"/>
    <mergeCell ref="F62:J62"/>
    <mergeCell ref="F63:J63"/>
    <mergeCell ref="B73:J73"/>
    <mergeCell ref="C82:J82"/>
    <mergeCell ref="C81:F81"/>
    <mergeCell ref="H81:J81"/>
    <mergeCell ref="C83:J83"/>
    <mergeCell ref="C34:J36"/>
    <mergeCell ref="B31:B33"/>
    <mergeCell ref="B25:B29"/>
    <mergeCell ref="F25:J25"/>
    <mergeCell ref="F56:J56"/>
    <mergeCell ref="F57:J57"/>
    <mergeCell ref="H43:J43"/>
    <mergeCell ref="C31:J33"/>
    <mergeCell ref="B39:J39"/>
    <mergeCell ref="B34:B36"/>
    <mergeCell ref="C53:E53"/>
    <mergeCell ref="F53:J53"/>
    <mergeCell ref="F54:J54"/>
    <mergeCell ref="F55:J55"/>
    <mergeCell ref="F49:J49"/>
    <mergeCell ref="F50:J50"/>
    <mergeCell ref="F51:J51"/>
    <mergeCell ref="F52:J52"/>
    <mergeCell ref="B53:B58"/>
    <mergeCell ref="F58:J58"/>
    <mergeCell ref="C43:F43"/>
    <mergeCell ref="C44:J44"/>
    <mergeCell ref="C45:J45"/>
    <mergeCell ref="B19:B24"/>
    <mergeCell ref="C19:E19"/>
    <mergeCell ref="F19:J19"/>
    <mergeCell ref="F22:J22"/>
    <mergeCell ref="F29:J29"/>
    <mergeCell ref="F28:J28"/>
    <mergeCell ref="C12:J12"/>
    <mergeCell ref="C11:J11"/>
    <mergeCell ref="N30:Q30"/>
    <mergeCell ref="F23:J23"/>
    <mergeCell ref="F27:J27"/>
    <mergeCell ref="F18:J18"/>
    <mergeCell ref="F20:J20"/>
    <mergeCell ref="C25:E25"/>
    <mergeCell ref="F26:J26"/>
    <mergeCell ref="F21:J21"/>
    <mergeCell ref="F24:J24"/>
    <mergeCell ref="C10:J10"/>
    <mergeCell ref="F14:J14"/>
    <mergeCell ref="C9:F9"/>
    <mergeCell ref="B13:B18"/>
    <mergeCell ref="C13:E13"/>
    <mergeCell ref="F13:J13"/>
    <mergeCell ref="F15:J15"/>
    <mergeCell ref="F17:J17"/>
    <mergeCell ref="F16:J16"/>
    <mergeCell ref="H9:J9"/>
    <mergeCell ref="B180:J180"/>
    <mergeCell ref="C186:J186"/>
    <mergeCell ref="B214:J214"/>
    <mergeCell ref="H184:J184"/>
    <mergeCell ref="C46:J46"/>
    <mergeCell ref="B47:B52"/>
    <mergeCell ref="C47:E47"/>
    <mergeCell ref="F47:J47"/>
    <mergeCell ref="F48:J48"/>
    <mergeCell ref="C84:J84"/>
    <mergeCell ref="B85:B90"/>
    <mergeCell ref="C85:E85"/>
    <mergeCell ref="F85:J85"/>
    <mergeCell ref="F86:J86"/>
    <mergeCell ref="F87:J87"/>
    <mergeCell ref="B59:B63"/>
    <mergeCell ref="C59:E59"/>
    <mergeCell ref="F59:J59"/>
    <mergeCell ref="F60:J60"/>
    <mergeCell ref="F61:J61"/>
    <mergeCell ref="F90:J90"/>
    <mergeCell ref="C117:J117"/>
    <mergeCell ref="B126:B131"/>
    <mergeCell ref="B91:B96"/>
    <mergeCell ref="F262:J262"/>
    <mergeCell ref="F267:J267"/>
    <mergeCell ref="F268:J268"/>
    <mergeCell ref="B263:B268"/>
    <mergeCell ref="C263:E263"/>
    <mergeCell ref="F263:J263"/>
    <mergeCell ref="F264:J264"/>
    <mergeCell ref="F265:J265"/>
    <mergeCell ref="F266:J266"/>
    <mergeCell ref="C229:E229"/>
    <mergeCell ref="F229:J229"/>
    <mergeCell ref="F230:J230"/>
    <mergeCell ref="F231:J231"/>
    <mergeCell ref="F232:J232"/>
    <mergeCell ref="F233:J233"/>
    <mergeCell ref="C219:F219"/>
    <mergeCell ref="C220:J220"/>
    <mergeCell ref="B235:B239"/>
    <mergeCell ref="C235:E235"/>
    <mergeCell ref="F235:J235"/>
    <mergeCell ref="F236:J236"/>
    <mergeCell ref="F237:J237"/>
    <mergeCell ref="F238:J238"/>
    <mergeCell ref="F239:J239"/>
    <mergeCell ref="B229:B234"/>
    <mergeCell ref="F234:J234"/>
    <mergeCell ref="B420:J420"/>
    <mergeCell ref="H390:J390"/>
    <mergeCell ref="C322:F322"/>
    <mergeCell ref="C323:J323"/>
    <mergeCell ref="B338:B342"/>
    <mergeCell ref="C338:E338"/>
    <mergeCell ref="F338:J338"/>
    <mergeCell ref="C303:E303"/>
    <mergeCell ref="F303:J303"/>
    <mergeCell ref="F304:J304"/>
    <mergeCell ref="F339:J339"/>
    <mergeCell ref="F340:J340"/>
    <mergeCell ref="F341:J341"/>
    <mergeCell ref="F342:J342"/>
    <mergeCell ref="B332:B337"/>
    <mergeCell ref="C332:E332"/>
    <mergeCell ref="F332:J332"/>
    <mergeCell ref="F333:J333"/>
    <mergeCell ref="F334:J334"/>
    <mergeCell ref="F335:J335"/>
    <mergeCell ref="B303:B307"/>
    <mergeCell ref="B312:B314"/>
    <mergeCell ref="C312:J314"/>
    <mergeCell ref="C325:J325"/>
  </mergeCells>
  <phoneticPr fontId="16"/>
  <conditionalFormatting sqref="C3:J4 C9:F9 C43:F43 C81:F81 C116:F116 C150:F150 C184:F184 C219:F219 C253:F253 C287:F287 C322:F322 C356:F356 C390:F390">
    <cfRule type="cellIs" dxfId="92" priority="7" operator="equal">
      <formula>0</formula>
    </cfRule>
  </conditionalFormatting>
  <dataValidations count="6">
    <dataValidation allowBlank="1" showInputMessage="1" showErrorMessage="1" prompt="これまでの講師歴について、所属だけでなく「担当分野」まで記載。" sqref="F54:J58 F92:J96 F127:J131" xr:uid="{00000000-0002-0000-0700-000000000000}"/>
    <dataValidation allowBlank="1" showInputMessage="1" showErrorMessage="1" prompt="直近の職歴について、所属だけではなく「担当分野」も記載。" sqref="F26:J29 F60:J63 F98:J101 F133:J136" xr:uid="{00000000-0002-0000-0700-000001000000}"/>
    <dataValidation allowBlank="1" showInputMessage="1" showErrorMessage="1" prompt="当該教育訓練の内容に関係する実務経験を具体的に記載。" sqref="F14:J18 F20:J24 F48:J52 F86:J90 F121:J125" xr:uid="{00000000-0002-0000-0700-000002000000}"/>
    <dataValidation type="list" allowBlank="1" showInputMessage="1" showErrorMessage="1" sqref="C323:J323 C254:J254 C357:J357 C117:J117 C151:J151 C391:J391 C82:J82 C220:J220 C288:J288 C185:J185" xr:uid="{00000000-0002-0000-0700-000003000000}">
      <formula1>"主担当講師,担当講師"</formula1>
    </dataValidation>
    <dataValidation type="list" allowBlank="1" showInputMessage="1" showErrorMessage="1" sqref="C11:J11 C45:J45 C83:J83 C118:J118 C152:J152 C186:J186 C221:J221 C255:J255 C289:J289 C324:J324 C358:J358 C392:J392" xr:uid="{00000000-0002-0000-0700-000004000000}">
      <formula1>"直接雇用（常勤）,直接雇用（非常勤）,委託・派遣等"</formula1>
    </dataValidation>
    <dataValidation type="list" allowBlank="1" showInputMessage="1" showErrorMessage="1" sqref="B39:J39 B73:J73 B111:J111 B146:J146 B180:J180 B214:J214 B249:J249 B283:J283 B317:J317 B352:J352 B386:J386 B420:J420" xr:uid="{00000000-0002-0000-0700-000008000000}">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CDD44-4CFF-48B0-A839-1F48EF4616A8}">
  <sheetPr>
    <pageSetUpPr fitToPage="1"/>
  </sheetPr>
  <dimension ref="A1:EB274"/>
  <sheetViews>
    <sheetView showGridLines="0" view="pageBreakPreview" zoomScale="70" zoomScaleNormal="100" zoomScaleSheetLayoutView="70" workbookViewId="0">
      <selection activeCell="C5" sqref="C5:I5"/>
    </sheetView>
  </sheetViews>
  <sheetFormatPr defaultColWidth="9" defaultRowHeight="12" outlineLevelRow="1"/>
  <cols>
    <col min="1" max="3" width="6.625" style="39" customWidth="1"/>
    <col min="4" max="4" width="7.125" style="39" customWidth="1"/>
    <col min="5" max="11" width="6.625" style="39" customWidth="1"/>
    <col min="12" max="16" width="6.625" style="1" customWidth="1"/>
    <col min="17" max="17" width="7.375" style="1" customWidth="1"/>
    <col min="18" max="18" width="8" style="39" customWidth="1"/>
    <col min="19" max="20" width="9.125" style="39" customWidth="1"/>
    <col min="21" max="21" width="26.5" style="39" customWidth="1"/>
    <col min="22" max="23" width="3.125" style="39" customWidth="1"/>
    <col min="24" max="26" width="9" style="39"/>
    <col min="27" max="29" width="9.875" style="39" customWidth="1"/>
    <col min="30" max="48" width="9" style="39"/>
    <col min="49" max="49" width="9" style="39" customWidth="1"/>
    <col min="50" max="16384" width="9" style="39"/>
  </cols>
  <sheetData>
    <row r="1" spans="1:33" ht="6.75" customHeight="1">
      <c r="A1" s="115"/>
      <c r="B1" s="41"/>
      <c r="C1" s="42"/>
      <c r="D1" s="43"/>
      <c r="L1" s="45"/>
      <c r="M1" s="45"/>
      <c r="N1" s="45"/>
      <c r="O1" s="45"/>
      <c r="P1" s="45"/>
      <c r="Q1" s="45"/>
      <c r="R1" s="45"/>
      <c r="AE1" s="124" t="s">
        <v>313</v>
      </c>
      <c r="AF1" s="125" t="s">
        <v>314</v>
      </c>
      <c r="AG1" s="124"/>
    </row>
    <row r="2" spans="1:33" ht="24" customHeight="1">
      <c r="A2" s="515" t="s">
        <v>624</v>
      </c>
      <c r="B2" s="515"/>
      <c r="C2" s="515"/>
      <c r="D2" s="515"/>
      <c r="E2" s="515"/>
      <c r="F2" s="515"/>
      <c r="G2" s="515"/>
      <c r="H2" s="515"/>
      <c r="I2" s="515"/>
      <c r="J2" s="515"/>
      <c r="K2" s="515"/>
      <c r="L2" s="515"/>
      <c r="M2" s="515"/>
      <c r="N2" s="515"/>
      <c r="O2" s="515"/>
      <c r="P2" s="515"/>
      <c r="Q2" s="515"/>
      <c r="R2" s="515"/>
      <c r="AE2" s="124" t="s">
        <v>65</v>
      </c>
      <c r="AF2" s="125" t="s">
        <v>315</v>
      </c>
      <c r="AG2" s="124"/>
    </row>
    <row r="3" spans="1:33" ht="8.25" customHeight="1">
      <c r="A3" s="213"/>
      <c r="B3" s="213"/>
      <c r="C3" s="213"/>
      <c r="D3" s="213"/>
      <c r="E3" s="213"/>
      <c r="F3" s="213"/>
      <c r="G3" s="213"/>
      <c r="H3" s="213"/>
      <c r="I3" s="213"/>
      <c r="J3" s="213"/>
      <c r="K3" s="213"/>
      <c r="L3" s="213"/>
      <c r="M3" s="213"/>
      <c r="N3" s="213"/>
      <c r="O3" s="213"/>
      <c r="P3" s="213"/>
      <c r="Q3" s="213"/>
      <c r="R3" s="213"/>
      <c r="AE3" s="124" t="s">
        <v>316</v>
      </c>
      <c r="AF3" s="125"/>
      <c r="AG3" s="124"/>
    </row>
    <row r="4" spans="1:33" ht="44.25" customHeight="1">
      <c r="A4" s="516" t="s">
        <v>317</v>
      </c>
      <c r="B4" s="516"/>
      <c r="C4" s="517"/>
      <c r="D4" s="517"/>
      <c r="E4" s="517"/>
      <c r="F4" s="517"/>
      <c r="G4" s="517"/>
      <c r="H4" s="517"/>
      <c r="I4" s="517"/>
      <c r="J4" s="517"/>
      <c r="K4" s="517"/>
      <c r="L4" s="517"/>
      <c r="M4" s="517"/>
      <c r="N4" s="260" t="s">
        <v>318</v>
      </c>
      <c r="O4" s="260"/>
      <c r="P4" s="518">
        <v>2002</v>
      </c>
      <c r="Q4" s="518"/>
      <c r="R4" s="518"/>
    </row>
    <row r="5" spans="1:33" ht="36.75" customHeight="1">
      <c r="A5" s="522" t="s">
        <v>606</v>
      </c>
      <c r="B5" s="523"/>
      <c r="C5" s="519"/>
      <c r="D5" s="520"/>
      <c r="E5" s="520"/>
      <c r="F5" s="520"/>
      <c r="G5" s="520"/>
      <c r="H5" s="520"/>
      <c r="I5" s="521"/>
      <c r="L5"/>
      <c r="M5"/>
      <c r="N5"/>
      <c r="O5"/>
      <c r="P5"/>
      <c r="Q5"/>
      <c r="R5"/>
    </row>
    <row r="6" spans="1:33" ht="9" customHeight="1">
      <c r="R6" s="1"/>
    </row>
    <row r="7" spans="1:33" s="2" customFormat="1">
      <c r="A7" s="455" t="s">
        <v>607</v>
      </c>
      <c r="B7" s="455"/>
      <c r="C7" s="455"/>
      <c r="D7" s="456"/>
      <c r="E7" s="457"/>
      <c r="F7" s="457"/>
      <c r="G7" s="457"/>
      <c r="H7" s="457"/>
      <c r="I7" s="457"/>
      <c r="J7" s="457"/>
      <c r="K7" s="457"/>
      <c r="L7" s="457"/>
      <c r="M7" s="457"/>
      <c r="N7" s="457"/>
      <c r="O7" s="457"/>
      <c r="P7" s="457"/>
      <c r="Q7" s="457"/>
      <c r="R7" s="457"/>
      <c r="S7" s="39"/>
    </row>
    <row r="8" spans="1:33" s="2" customFormat="1">
      <c r="A8" s="455"/>
      <c r="B8" s="455"/>
      <c r="C8" s="455"/>
      <c r="D8" s="457"/>
      <c r="E8" s="457"/>
      <c r="F8" s="457"/>
      <c r="G8" s="457"/>
      <c r="H8" s="457"/>
      <c r="I8" s="457"/>
      <c r="J8" s="457"/>
      <c r="K8" s="457"/>
      <c r="L8" s="457"/>
      <c r="M8" s="457"/>
      <c r="N8" s="457"/>
      <c r="O8" s="457"/>
      <c r="P8" s="457"/>
      <c r="Q8" s="457"/>
      <c r="R8" s="457"/>
      <c r="S8" s="39"/>
    </row>
    <row r="9" spans="1:33" s="129" customFormat="1" ht="31.5" customHeight="1">
      <c r="A9" s="463" t="s">
        <v>319</v>
      </c>
      <c r="B9" s="456"/>
      <c r="C9" s="456"/>
      <c r="D9" s="456"/>
      <c r="E9" s="456"/>
      <c r="F9" s="456"/>
      <c r="G9" s="456"/>
      <c r="H9" s="456"/>
      <c r="I9" s="456"/>
      <c r="J9" s="456"/>
      <c r="K9" s="456"/>
      <c r="L9" s="456"/>
      <c r="M9" s="456"/>
      <c r="N9" s="456"/>
      <c r="O9" s="456"/>
      <c r="P9" s="456"/>
      <c r="Q9" s="456"/>
      <c r="R9" s="456"/>
    </row>
    <row r="10" spans="1:33" s="2" customFormat="1" ht="12" customHeight="1">
      <c r="A10" s="458" t="s">
        <v>320</v>
      </c>
      <c r="B10" s="250"/>
      <c r="C10" s="250"/>
      <c r="D10" s="251"/>
      <c r="E10" s="259" t="s">
        <v>321</v>
      </c>
      <c r="F10" s="259"/>
      <c r="G10" s="259"/>
      <c r="H10" s="259"/>
      <c r="I10" s="259"/>
      <c r="J10" s="259"/>
      <c r="K10" s="259"/>
      <c r="L10" s="259"/>
      <c r="M10" s="259"/>
      <c r="N10" s="259"/>
      <c r="O10" s="259"/>
      <c r="P10" s="259"/>
      <c r="Q10" s="259"/>
      <c r="R10" s="259"/>
      <c r="S10" s="39"/>
    </row>
    <row r="11" spans="1:33" s="2" customFormat="1" ht="30" customHeight="1">
      <c r="A11" s="409"/>
      <c r="B11" s="276"/>
      <c r="C11" s="276"/>
      <c r="D11" s="277"/>
      <c r="E11" s="481"/>
      <c r="F11" s="259"/>
      <c r="G11" s="259"/>
      <c r="H11" s="259"/>
      <c r="I11" s="259"/>
      <c r="J11" s="259"/>
      <c r="K11" s="259"/>
      <c r="L11" s="259"/>
      <c r="M11" s="259"/>
      <c r="N11" s="259"/>
      <c r="O11" s="259"/>
      <c r="P11" s="259"/>
      <c r="Q11" s="259"/>
      <c r="R11" s="259"/>
      <c r="S11" s="39"/>
    </row>
    <row r="12" spans="1:33" s="2" customFormat="1" ht="22.5" customHeight="1">
      <c r="A12" s="409"/>
      <c r="B12" s="276"/>
      <c r="C12" s="276"/>
      <c r="D12" s="277"/>
      <c r="E12" s="130"/>
      <c r="F12" s="460" t="s">
        <v>322</v>
      </c>
      <c r="G12" s="461"/>
      <c r="H12" s="461"/>
      <c r="I12" s="461"/>
      <c r="J12" s="461"/>
      <c r="K12" s="461"/>
      <c r="L12" s="461"/>
      <c r="M12" s="461"/>
      <c r="N12" s="461"/>
      <c r="O12" s="461"/>
      <c r="P12" s="461"/>
      <c r="Q12" s="461"/>
      <c r="R12" s="462"/>
      <c r="S12" s="44" t="str">
        <f>IF(COUNTIF(ロール対応表ｰ2002!$D$58:$S$58,F12)=0,"【ERROR正しいロールを選択してください】","")</f>
        <v/>
      </c>
    </row>
    <row r="13" spans="1:33" s="2" customFormat="1" ht="12" customHeight="1">
      <c r="A13" s="409"/>
      <c r="B13" s="276"/>
      <c r="C13" s="276"/>
      <c r="D13" s="277"/>
      <c r="E13" s="482" t="s">
        <v>323</v>
      </c>
      <c r="F13" s="483"/>
      <c r="G13" s="483"/>
      <c r="H13" s="483"/>
      <c r="I13" s="483"/>
      <c r="J13" s="483"/>
      <c r="K13" s="483"/>
      <c r="L13" s="483"/>
      <c r="M13" s="483"/>
      <c r="N13" s="483"/>
      <c r="O13" s="483"/>
      <c r="P13" s="483"/>
      <c r="Q13" s="483"/>
      <c r="R13" s="483"/>
      <c r="S13" s="44"/>
    </row>
    <row r="14" spans="1:33" s="2" customFormat="1" ht="22.5" customHeight="1">
      <c r="A14" s="459"/>
      <c r="B14" s="253"/>
      <c r="C14" s="253"/>
      <c r="D14" s="254"/>
      <c r="E14" s="131"/>
      <c r="F14" s="460" t="s">
        <v>324</v>
      </c>
      <c r="G14" s="461"/>
      <c r="H14" s="461"/>
      <c r="I14" s="461"/>
      <c r="J14" s="461"/>
      <c r="K14" s="461"/>
      <c r="L14" s="461"/>
      <c r="M14" s="461"/>
      <c r="N14" s="461"/>
      <c r="O14" s="461"/>
      <c r="P14" s="461"/>
      <c r="Q14" s="461"/>
      <c r="R14" s="462"/>
      <c r="S14" s="44" t="str">
        <f>IF(COUNTIF(ロール対応表ｰ2002!$D$59:$S$59,F14)=0,"【ERROR正しいロールを選択してください】","")</f>
        <v/>
      </c>
    </row>
    <row r="15" spans="1:33" s="2" customFormat="1" ht="13.5">
      <c r="A15" s="52"/>
      <c r="B15" s="52"/>
      <c r="C15" s="52"/>
      <c r="D15" s="52"/>
      <c r="E15" s="52"/>
      <c r="F15" s="52"/>
      <c r="G15" s="52"/>
      <c r="H15" s="52"/>
      <c r="I15" s="52"/>
      <c r="J15" s="52"/>
      <c r="K15" s="52"/>
      <c r="L15" s="52"/>
      <c r="M15" s="52"/>
      <c r="N15" s="52"/>
      <c r="O15" s="52"/>
      <c r="P15" s="52"/>
      <c r="Q15" s="52"/>
      <c r="R15" s="52"/>
    </row>
    <row r="16" spans="1:33" s="2" customFormat="1" ht="13.5">
      <c r="A16" s="29" t="s">
        <v>608</v>
      </c>
      <c r="B16" s="40"/>
      <c r="C16" s="40"/>
      <c r="D16" s="40"/>
      <c r="E16" s="40"/>
      <c r="F16" s="40"/>
      <c r="G16" s="40"/>
      <c r="H16" s="40"/>
      <c r="I16" s="40"/>
      <c r="J16" s="40"/>
      <c r="K16" s="40"/>
      <c r="L16" s="40"/>
      <c r="M16" s="40"/>
      <c r="N16" s="40"/>
      <c r="O16" s="40"/>
      <c r="P16" s="40"/>
      <c r="Q16" s="40"/>
      <c r="R16" s="40"/>
      <c r="S16" s="39"/>
    </row>
    <row r="17" spans="1:29" s="2" customFormat="1">
      <c r="A17" s="545" t="s">
        <v>325</v>
      </c>
      <c r="B17" s="407"/>
      <c r="C17" s="407"/>
      <c r="D17" s="408"/>
      <c r="E17" s="546" t="s">
        <v>326</v>
      </c>
      <c r="F17" s="547"/>
      <c r="G17" s="547"/>
      <c r="H17" s="547"/>
      <c r="I17" s="547"/>
      <c r="J17" s="547"/>
      <c r="K17" s="547"/>
      <c r="L17" s="547"/>
      <c r="M17" s="547"/>
      <c r="N17" s="547"/>
      <c r="O17" s="547"/>
      <c r="P17" s="547"/>
      <c r="Q17" s="547"/>
      <c r="R17" s="548"/>
      <c r="S17" s="39"/>
    </row>
    <row r="18" spans="1:29" s="2" customFormat="1" ht="30" customHeight="1">
      <c r="A18" s="409"/>
      <c r="B18" s="276"/>
      <c r="C18" s="276"/>
      <c r="D18" s="277"/>
      <c r="E18" s="35"/>
      <c r="F18" s="549" t="s">
        <v>327</v>
      </c>
      <c r="G18" s="550"/>
      <c r="H18" s="550"/>
      <c r="I18" s="550"/>
      <c r="J18" s="550"/>
      <c r="K18" s="550"/>
      <c r="L18" s="550"/>
      <c r="M18" s="550"/>
      <c r="N18" s="550"/>
      <c r="O18" s="550"/>
      <c r="P18" s="550"/>
      <c r="Q18" s="550"/>
      <c r="R18" s="551"/>
      <c r="S18" s="39"/>
    </row>
    <row r="19" spans="1:29" s="2" customFormat="1">
      <c r="A19" s="406" t="s">
        <v>328</v>
      </c>
      <c r="B19" s="407"/>
      <c r="C19" s="407"/>
      <c r="D19" s="408"/>
      <c r="E19" s="552" t="s">
        <v>329</v>
      </c>
      <c r="F19" s="547"/>
      <c r="G19" s="547"/>
      <c r="H19" s="547"/>
      <c r="I19" s="547"/>
      <c r="J19" s="547"/>
      <c r="K19" s="547"/>
      <c r="L19" s="547"/>
      <c r="M19" s="547"/>
      <c r="N19" s="547"/>
      <c r="O19" s="547"/>
      <c r="P19" s="547"/>
      <c r="Q19" s="547"/>
      <c r="R19" s="548"/>
      <c r="S19" s="39"/>
    </row>
    <row r="20" spans="1:29" s="2" customFormat="1" ht="105.75" customHeight="1">
      <c r="A20" s="410"/>
      <c r="B20" s="411"/>
      <c r="C20" s="411"/>
      <c r="D20" s="412"/>
      <c r="E20" s="348"/>
      <c r="F20" s="349"/>
      <c r="G20" s="349"/>
      <c r="H20" s="349"/>
      <c r="I20" s="349"/>
      <c r="J20" s="349"/>
      <c r="K20" s="349"/>
      <c r="L20" s="349"/>
      <c r="M20" s="349"/>
      <c r="N20" s="349"/>
      <c r="O20" s="349"/>
      <c r="P20" s="349"/>
      <c r="Q20" s="349"/>
      <c r="R20" s="352"/>
      <c r="S20" s="39"/>
    </row>
    <row r="21" spans="1:29" s="2" customFormat="1" ht="83.25" customHeight="1">
      <c r="A21" s="545" t="s">
        <v>330</v>
      </c>
      <c r="B21" s="553"/>
      <c r="C21" s="553"/>
      <c r="D21" s="554"/>
      <c r="E21" s="558" t="s">
        <v>331</v>
      </c>
      <c r="F21" s="559"/>
      <c r="G21" s="559"/>
      <c r="H21" s="559"/>
      <c r="I21" s="559"/>
      <c r="J21" s="559"/>
      <c r="K21" s="559"/>
      <c r="L21" s="559"/>
      <c r="M21" s="559"/>
      <c r="N21" s="559"/>
      <c r="O21" s="559"/>
      <c r="P21" s="559"/>
      <c r="Q21" s="559"/>
      <c r="R21" s="560"/>
      <c r="S21" s="53"/>
    </row>
    <row r="22" spans="1:29" s="2" customFormat="1" ht="22.5" customHeight="1">
      <c r="A22" s="555"/>
      <c r="B22" s="556"/>
      <c r="C22" s="556"/>
      <c r="D22" s="557"/>
      <c r="E22" s="479" t="s">
        <v>332</v>
      </c>
      <c r="F22" s="422"/>
      <c r="G22" s="480"/>
      <c r="H22" s="389" t="str">
        <f>IF(F12=0,"自動で入力されます",F12)</f>
        <v>プルダウンメニューよりロールを選択してください</v>
      </c>
      <c r="I22" s="422"/>
      <c r="J22" s="422"/>
      <c r="K22" s="422"/>
      <c r="L22" s="422"/>
      <c r="M22" s="422"/>
      <c r="N22" s="422"/>
      <c r="O22" s="422"/>
      <c r="P22" s="422"/>
      <c r="Q22" s="422"/>
      <c r="R22" s="390"/>
      <c r="S22" s="39"/>
    </row>
    <row r="23" spans="1:29" s="2" customFormat="1" ht="105" customHeight="1">
      <c r="A23" s="555"/>
      <c r="B23" s="556"/>
      <c r="C23" s="556"/>
      <c r="D23" s="557"/>
      <c r="E23" s="417"/>
      <c r="F23" s="418"/>
      <c r="G23" s="418"/>
      <c r="H23" s="418"/>
      <c r="I23" s="418"/>
      <c r="J23" s="418"/>
      <c r="K23" s="418"/>
      <c r="L23" s="418"/>
      <c r="M23" s="418"/>
      <c r="N23" s="418"/>
      <c r="O23" s="418"/>
      <c r="P23" s="418"/>
      <c r="Q23" s="418"/>
      <c r="R23" s="419"/>
      <c r="S23" s="39"/>
    </row>
    <row r="24" spans="1:29" s="2" customFormat="1" ht="22.5" customHeight="1">
      <c r="A24" s="555"/>
      <c r="B24" s="556"/>
      <c r="C24" s="556"/>
      <c r="D24" s="557"/>
      <c r="E24" s="420" t="s">
        <v>333</v>
      </c>
      <c r="F24" s="421"/>
      <c r="G24" s="421"/>
      <c r="H24" s="389" t="str">
        <f>IF(F14=0,"自動で入力されます",F14)</f>
        <v>プルダウンメニューよりロールを選択してください（任意）</v>
      </c>
      <c r="I24" s="422"/>
      <c r="J24" s="422"/>
      <c r="K24" s="422"/>
      <c r="L24" s="422"/>
      <c r="M24" s="422"/>
      <c r="N24" s="422"/>
      <c r="O24" s="422"/>
      <c r="P24" s="422"/>
      <c r="Q24" s="422"/>
      <c r="R24" s="390"/>
      <c r="S24" s="39"/>
    </row>
    <row r="25" spans="1:29" s="2" customFormat="1" ht="105" customHeight="1">
      <c r="A25" s="555"/>
      <c r="B25" s="556"/>
      <c r="C25" s="556"/>
      <c r="D25" s="557"/>
      <c r="E25" s="417"/>
      <c r="F25" s="418"/>
      <c r="G25" s="418"/>
      <c r="H25" s="418"/>
      <c r="I25" s="418"/>
      <c r="J25" s="418"/>
      <c r="K25" s="418"/>
      <c r="L25" s="418"/>
      <c r="M25" s="418"/>
      <c r="N25" s="418"/>
      <c r="O25" s="418"/>
      <c r="P25" s="418"/>
      <c r="Q25" s="418"/>
      <c r="R25" s="419"/>
      <c r="S25" s="39"/>
    </row>
    <row r="26" spans="1:29" s="2" customFormat="1" ht="11.25">
      <c r="A26" s="47"/>
      <c r="B26" s="116"/>
      <c r="C26" s="116"/>
      <c r="D26" s="116"/>
      <c r="E26" s="116"/>
      <c r="F26" s="116"/>
      <c r="G26" s="47"/>
      <c r="H26" s="116"/>
      <c r="I26" s="116"/>
      <c r="J26" s="116"/>
      <c r="K26" s="116"/>
      <c r="L26" s="116"/>
      <c r="M26" s="116"/>
      <c r="N26" s="116"/>
      <c r="O26" s="116"/>
      <c r="P26" s="116"/>
      <c r="Q26" s="116"/>
      <c r="R26" s="116"/>
    </row>
    <row r="27" spans="1:29" ht="21" customHeight="1">
      <c r="A27" s="209" t="s">
        <v>609</v>
      </c>
      <c r="B27" s="177"/>
      <c r="C27" s="177"/>
      <c r="D27" s="177"/>
      <c r="E27" s="3"/>
      <c r="F27" s="179"/>
      <c r="G27" s="180"/>
      <c r="H27" s="180"/>
      <c r="I27" s="180"/>
      <c r="J27" s="180"/>
      <c r="K27" s="180"/>
      <c r="L27" s="180"/>
      <c r="M27" s="180"/>
      <c r="N27" s="180"/>
      <c r="O27" s="180"/>
      <c r="P27" s="180"/>
      <c r="Q27" s="180"/>
      <c r="R27" s="180"/>
      <c r="S27" s="3"/>
      <c r="T27" s="220"/>
      <c r="U27" s="220"/>
      <c r="V27" s="220"/>
      <c r="W27" s="181"/>
      <c r="X27" s="220"/>
      <c r="Y27" s="3"/>
      <c r="Z27" s="3"/>
    </row>
    <row r="28" spans="1:29" ht="44.25" customHeight="1">
      <c r="A28" s="452" t="s">
        <v>334</v>
      </c>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row>
    <row r="29" spans="1:29" ht="60" customHeight="1">
      <c r="A29" s="524" t="s">
        <v>335</v>
      </c>
      <c r="B29" s="526" t="s">
        <v>613</v>
      </c>
      <c r="C29" s="527"/>
      <c r="D29" s="527"/>
      <c r="E29" s="527"/>
      <c r="F29" s="528"/>
      <c r="G29" s="532" t="s">
        <v>336</v>
      </c>
      <c r="H29" s="533"/>
      <c r="I29" s="533"/>
      <c r="J29" s="533"/>
      <c r="K29" s="534"/>
      <c r="L29" s="526" t="s">
        <v>337</v>
      </c>
      <c r="M29" s="528"/>
      <c r="N29" s="538" t="s">
        <v>614</v>
      </c>
      <c r="O29" s="540" t="s">
        <v>338</v>
      </c>
      <c r="P29" s="540" t="s">
        <v>339</v>
      </c>
      <c r="Q29" s="542" t="s">
        <v>340</v>
      </c>
      <c r="R29" s="543"/>
      <c r="S29" s="543"/>
      <c r="T29" s="543"/>
      <c r="U29" s="544"/>
      <c r="V29" s="509" t="s">
        <v>341</v>
      </c>
      <c r="W29" s="510"/>
      <c r="X29" s="510"/>
      <c r="Y29" s="510"/>
      <c r="Z29" s="511"/>
      <c r="AA29" s="243" t="s">
        <v>342</v>
      </c>
      <c r="AB29" s="244"/>
      <c r="AC29" s="245"/>
    </row>
    <row r="30" spans="1:29" ht="21.75" customHeight="1">
      <c r="A30" s="525"/>
      <c r="B30" s="529"/>
      <c r="C30" s="530"/>
      <c r="D30" s="530"/>
      <c r="E30" s="530"/>
      <c r="F30" s="531"/>
      <c r="G30" s="535"/>
      <c r="H30" s="536"/>
      <c r="I30" s="536"/>
      <c r="J30" s="536"/>
      <c r="K30" s="537"/>
      <c r="L30" s="529"/>
      <c r="M30" s="531"/>
      <c r="N30" s="539"/>
      <c r="O30" s="541"/>
      <c r="P30" s="541"/>
      <c r="Q30" s="507" t="s">
        <v>343</v>
      </c>
      <c r="R30" s="508"/>
      <c r="S30" s="507" t="s">
        <v>344</v>
      </c>
      <c r="T30" s="508"/>
      <c r="U30" s="211" t="s">
        <v>28</v>
      </c>
      <c r="V30" s="512"/>
      <c r="W30" s="513"/>
      <c r="X30" s="513"/>
      <c r="Y30" s="513"/>
      <c r="Z30" s="514"/>
      <c r="AA30" s="246"/>
      <c r="AB30" s="247"/>
      <c r="AC30" s="248"/>
    </row>
    <row r="31" spans="1:29" s="127" customFormat="1" ht="15" customHeight="1">
      <c r="A31" s="475">
        <v>1</v>
      </c>
      <c r="B31" s="477"/>
      <c r="C31" s="429"/>
      <c r="D31" s="429"/>
      <c r="E31" s="429"/>
      <c r="F31" s="430"/>
      <c r="G31" s="428"/>
      <c r="H31" s="429"/>
      <c r="I31" s="429"/>
      <c r="J31" s="429"/>
      <c r="K31" s="430"/>
      <c r="L31" s="437"/>
      <c r="M31" s="438"/>
      <c r="N31" s="441"/>
      <c r="O31" s="441"/>
      <c r="P31" s="441"/>
      <c r="Q31" s="505" t="str">
        <f>IFERROR(VLOOKUP(U31,リスト!$AW$1:$AY$44,2,0),"")</f>
        <v/>
      </c>
      <c r="R31" s="506"/>
      <c r="S31" s="505" t="str">
        <f>IFERROR(VLOOKUP(U31,リスト!$AW$1:$AY$44,3,0),"")</f>
        <v/>
      </c>
      <c r="T31" s="506"/>
      <c r="U31" s="197"/>
      <c r="V31" s="464"/>
      <c r="W31" s="465"/>
      <c r="X31" s="465"/>
      <c r="Y31" s="465"/>
      <c r="Z31" s="466"/>
      <c r="AA31" s="231"/>
      <c r="AB31" s="232"/>
      <c r="AC31" s="232"/>
    </row>
    <row r="32" spans="1:29" s="127" customFormat="1" ht="15" customHeight="1">
      <c r="A32" s="476"/>
      <c r="B32" s="478"/>
      <c r="C32" s="432"/>
      <c r="D32" s="432"/>
      <c r="E32" s="432"/>
      <c r="F32" s="433"/>
      <c r="G32" s="431"/>
      <c r="H32" s="432"/>
      <c r="I32" s="432"/>
      <c r="J32" s="432"/>
      <c r="K32" s="433"/>
      <c r="L32" s="439"/>
      <c r="M32" s="440"/>
      <c r="N32" s="442"/>
      <c r="O32" s="442"/>
      <c r="P32" s="442"/>
      <c r="Q32" s="447" t="str">
        <f>IFERROR(VLOOKUP(U32,リスト!$AW$1:$AY$44,2,0),"")</f>
        <v/>
      </c>
      <c r="R32" s="448"/>
      <c r="S32" s="444" t="str">
        <f>IFERROR(VLOOKUP(U32,リスト!$AW$1:$AY$44,3,0),"")</f>
        <v/>
      </c>
      <c r="T32" s="446"/>
      <c r="U32" s="33"/>
      <c r="V32" s="467"/>
      <c r="W32" s="468"/>
      <c r="X32" s="468"/>
      <c r="Y32" s="468"/>
      <c r="Z32" s="469"/>
      <c r="AA32" s="233"/>
      <c r="AB32" s="234"/>
      <c r="AC32" s="234"/>
    </row>
    <row r="33" spans="1:29" s="127" customFormat="1" ht="15" customHeight="1">
      <c r="A33" s="476"/>
      <c r="B33" s="478"/>
      <c r="C33" s="432"/>
      <c r="D33" s="432"/>
      <c r="E33" s="432"/>
      <c r="F33" s="433"/>
      <c r="G33" s="431"/>
      <c r="H33" s="432"/>
      <c r="I33" s="432"/>
      <c r="J33" s="432"/>
      <c r="K33" s="433"/>
      <c r="L33" s="439"/>
      <c r="M33" s="440"/>
      <c r="N33" s="442"/>
      <c r="O33" s="442"/>
      <c r="P33" s="442"/>
      <c r="Q33" s="447" t="str">
        <f>IFERROR(VLOOKUP(U33,リスト!$AW$1:$AY$44,2,0),"")</f>
        <v/>
      </c>
      <c r="R33" s="448"/>
      <c r="S33" s="444" t="str">
        <f>IFERROR(VLOOKUP(U33,リスト!$AW$1:$AY$44,3,0),"")</f>
        <v/>
      </c>
      <c r="T33" s="446"/>
      <c r="U33" s="33"/>
      <c r="V33" s="467"/>
      <c r="W33" s="468"/>
      <c r="X33" s="468"/>
      <c r="Y33" s="468"/>
      <c r="Z33" s="469"/>
      <c r="AA33" s="233"/>
      <c r="AB33" s="234"/>
      <c r="AC33" s="234"/>
    </row>
    <row r="34" spans="1:29" s="127" customFormat="1" ht="15" customHeight="1">
      <c r="A34" s="476"/>
      <c r="B34" s="478"/>
      <c r="C34" s="432"/>
      <c r="D34" s="432"/>
      <c r="E34" s="432"/>
      <c r="F34" s="433"/>
      <c r="G34" s="431"/>
      <c r="H34" s="432"/>
      <c r="I34" s="432"/>
      <c r="J34" s="432"/>
      <c r="K34" s="433"/>
      <c r="L34" s="439"/>
      <c r="M34" s="440"/>
      <c r="N34" s="442"/>
      <c r="O34" s="442"/>
      <c r="P34" s="442"/>
      <c r="Q34" s="447" t="str">
        <f>IFERROR(VLOOKUP(U34,リスト!$AW$1:$AY$44,2,0),"")</f>
        <v/>
      </c>
      <c r="R34" s="448"/>
      <c r="S34" s="444" t="str">
        <f>IFERROR(VLOOKUP(U34,リスト!$AW$1:$AY$44,3,0),"")</f>
        <v/>
      </c>
      <c r="T34" s="446"/>
      <c r="U34" s="33"/>
      <c r="V34" s="467"/>
      <c r="W34" s="468"/>
      <c r="X34" s="468"/>
      <c r="Y34" s="468"/>
      <c r="Z34" s="469"/>
      <c r="AA34" s="233"/>
      <c r="AB34" s="234"/>
      <c r="AC34" s="234"/>
    </row>
    <row r="35" spans="1:29" s="127" customFormat="1" ht="15" customHeight="1">
      <c r="A35" s="476"/>
      <c r="B35" s="478"/>
      <c r="C35" s="432"/>
      <c r="D35" s="432"/>
      <c r="E35" s="432"/>
      <c r="F35" s="433"/>
      <c r="G35" s="431"/>
      <c r="H35" s="432"/>
      <c r="I35" s="432"/>
      <c r="J35" s="432"/>
      <c r="K35" s="433"/>
      <c r="L35" s="439"/>
      <c r="M35" s="440"/>
      <c r="N35" s="442"/>
      <c r="O35" s="442"/>
      <c r="P35" s="442"/>
      <c r="Q35" s="447" t="str">
        <f>IFERROR(VLOOKUP(U35,リスト!$AW$1:$AY$44,2,0),"")</f>
        <v/>
      </c>
      <c r="R35" s="448"/>
      <c r="S35" s="444" t="str">
        <f>IFERROR(VLOOKUP(U35,リスト!$AW$1:$AY$44,3,0),"")</f>
        <v/>
      </c>
      <c r="T35" s="446"/>
      <c r="U35" s="33"/>
      <c r="V35" s="467"/>
      <c r="W35" s="468"/>
      <c r="X35" s="468"/>
      <c r="Y35" s="468"/>
      <c r="Z35" s="469"/>
      <c r="AA35" s="233"/>
      <c r="AB35" s="234"/>
      <c r="AC35" s="234"/>
    </row>
    <row r="36" spans="1:29" s="127" customFormat="1" ht="15" customHeight="1">
      <c r="A36" s="492"/>
      <c r="B36" s="500"/>
      <c r="C36" s="501"/>
      <c r="D36" s="501"/>
      <c r="E36" s="501"/>
      <c r="F36" s="502"/>
      <c r="G36" s="503"/>
      <c r="H36" s="501"/>
      <c r="I36" s="501"/>
      <c r="J36" s="501"/>
      <c r="K36" s="502"/>
      <c r="L36" s="183"/>
      <c r="M36" s="184" t="s">
        <v>312</v>
      </c>
      <c r="N36" s="504"/>
      <c r="O36" s="504"/>
      <c r="P36" s="504"/>
      <c r="Q36" s="449" t="str">
        <f>IFERROR(VLOOKUP(U36,リスト!$AW$1:$AY$44,2,0),"")</f>
        <v/>
      </c>
      <c r="R36" s="499"/>
      <c r="S36" s="473" t="str">
        <f>IFERROR(VLOOKUP(U36,リスト!$AW$1:$AY$44,3,0),"")</f>
        <v/>
      </c>
      <c r="T36" s="474"/>
      <c r="U36" s="34"/>
      <c r="V36" s="561"/>
      <c r="W36" s="562"/>
      <c r="X36" s="562"/>
      <c r="Y36" s="562"/>
      <c r="Z36" s="563"/>
      <c r="AA36" s="233"/>
      <c r="AB36" s="234"/>
      <c r="AC36" s="234"/>
    </row>
    <row r="37" spans="1:29" s="127" customFormat="1" ht="15" customHeight="1">
      <c r="A37" s="475">
        <v>2</v>
      </c>
      <c r="B37" s="477"/>
      <c r="C37" s="429"/>
      <c r="D37" s="429"/>
      <c r="E37" s="429"/>
      <c r="F37" s="430"/>
      <c r="G37" s="428"/>
      <c r="H37" s="429"/>
      <c r="I37" s="429"/>
      <c r="J37" s="429"/>
      <c r="K37" s="430"/>
      <c r="L37" s="437"/>
      <c r="M37" s="438"/>
      <c r="N37" s="441"/>
      <c r="O37" s="441"/>
      <c r="P37" s="441"/>
      <c r="Q37" s="497" t="str">
        <f>IFERROR(VLOOKUP(U37,リスト!$AW$1:$AY$44,2,0),"")</f>
        <v/>
      </c>
      <c r="R37" s="498"/>
      <c r="S37" s="505" t="str">
        <f>IFERROR(VLOOKUP(U37,リスト!$AW$1:$AY$44,3,0),"")</f>
        <v/>
      </c>
      <c r="T37" s="506"/>
      <c r="U37" s="32"/>
      <c r="V37" s="464"/>
      <c r="W37" s="465"/>
      <c r="X37" s="465"/>
      <c r="Y37" s="465"/>
      <c r="Z37" s="466"/>
      <c r="AA37" s="231"/>
      <c r="AB37" s="232"/>
      <c r="AC37" s="232"/>
    </row>
    <row r="38" spans="1:29" s="127" customFormat="1" ht="15" customHeight="1">
      <c r="A38" s="476"/>
      <c r="B38" s="478"/>
      <c r="C38" s="432"/>
      <c r="D38" s="432"/>
      <c r="E38" s="432"/>
      <c r="F38" s="433"/>
      <c r="G38" s="431"/>
      <c r="H38" s="432"/>
      <c r="I38" s="432"/>
      <c r="J38" s="432"/>
      <c r="K38" s="433"/>
      <c r="L38" s="439"/>
      <c r="M38" s="440"/>
      <c r="N38" s="442"/>
      <c r="O38" s="442"/>
      <c r="P38" s="442"/>
      <c r="Q38" s="447" t="str">
        <f>IFERROR(VLOOKUP(U38,リスト!$AW$1:$AY$44,2,0),"")</f>
        <v/>
      </c>
      <c r="R38" s="448"/>
      <c r="S38" s="444" t="str">
        <f>IFERROR(VLOOKUP(U38,リスト!$AW$1:$AY$44,3,0),"")</f>
        <v/>
      </c>
      <c r="T38" s="446"/>
      <c r="U38" s="33"/>
      <c r="V38" s="467"/>
      <c r="W38" s="468"/>
      <c r="X38" s="468"/>
      <c r="Y38" s="468"/>
      <c r="Z38" s="469"/>
      <c r="AA38" s="233"/>
      <c r="AB38" s="234"/>
      <c r="AC38" s="234"/>
    </row>
    <row r="39" spans="1:29" s="127" customFormat="1" ht="15" customHeight="1">
      <c r="A39" s="476"/>
      <c r="B39" s="478"/>
      <c r="C39" s="432"/>
      <c r="D39" s="432"/>
      <c r="E39" s="432"/>
      <c r="F39" s="433"/>
      <c r="G39" s="431"/>
      <c r="H39" s="432"/>
      <c r="I39" s="432"/>
      <c r="J39" s="432"/>
      <c r="K39" s="433"/>
      <c r="L39" s="439"/>
      <c r="M39" s="440"/>
      <c r="N39" s="442"/>
      <c r="O39" s="442"/>
      <c r="P39" s="442"/>
      <c r="Q39" s="447" t="str">
        <f>IFERROR(VLOOKUP(U39,リスト!$AW$1:$AY$44,2,0),"")</f>
        <v/>
      </c>
      <c r="R39" s="448"/>
      <c r="S39" s="444" t="str">
        <f>IFERROR(VLOOKUP(U39,リスト!$AW$1:$AY$44,3,0),"")</f>
        <v/>
      </c>
      <c r="T39" s="446"/>
      <c r="U39" s="33"/>
      <c r="V39" s="467"/>
      <c r="W39" s="468"/>
      <c r="X39" s="468"/>
      <c r="Y39" s="468"/>
      <c r="Z39" s="469"/>
      <c r="AA39" s="233"/>
      <c r="AB39" s="234"/>
      <c r="AC39" s="234"/>
    </row>
    <row r="40" spans="1:29" s="127" customFormat="1" ht="15" customHeight="1">
      <c r="A40" s="476"/>
      <c r="B40" s="478"/>
      <c r="C40" s="432"/>
      <c r="D40" s="432"/>
      <c r="E40" s="432"/>
      <c r="F40" s="433"/>
      <c r="G40" s="431"/>
      <c r="H40" s="432"/>
      <c r="I40" s="432"/>
      <c r="J40" s="432"/>
      <c r="K40" s="433"/>
      <c r="L40" s="439"/>
      <c r="M40" s="440"/>
      <c r="N40" s="442"/>
      <c r="O40" s="442"/>
      <c r="P40" s="442"/>
      <c r="Q40" s="447" t="str">
        <f>IFERROR(VLOOKUP(U40,リスト!$AW$1:$AY$44,2,0),"")</f>
        <v/>
      </c>
      <c r="R40" s="448"/>
      <c r="S40" s="444" t="str">
        <f>IFERROR(VLOOKUP(U40,リスト!$AW$1:$AY$44,3,0),"")</f>
        <v/>
      </c>
      <c r="T40" s="446"/>
      <c r="U40" s="33"/>
      <c r="V40" s="467"/>
      <c r="W40" s="468"/>
      <c r="X40" s="468"/>
      <c r="Y40" s="468"/>
      <c r="Z40" s="469"/>
      <c r="AA40" s="233"/>
      <c r="AB40" s="234"/>
      <c r="AC40" s="234"/>
    </row>
    <row r="41" spans="1:29" s="127" customFormat="1" ht="15" customHeight="1">
      <c r="A41" s="476"/>
      <c r="B41" s="478"/>
      <c r="C41" s="432"/>
      <c r="D41" s="432"/>
      <c r="E41" s="432"/>
      <c r="F41" s="433"/>
      <c r="G41" s="431"/>
      <c r="H41" s="432"/>
      <c r="I41" s="432"/>
      <c r="J41" s="432"/>
      <c r="K41" s="433"/>
      <c r="L41" s="439"/>
      <c r="M41" s="440"/>
      <c r="N41" s="442"/>
      <c r="O41" s="442"/>
      <c r="P41" s="442"/>
      <c r="Q41" s="447" t="str">
        <f>IFERROR(VLOOKUP(U41,リスト!$AW$1:$AY$44,2,0),"")</f>
        <v/>
      </c>
      <c r="R41" s="448"/>
      <c r="S41" s="444" t="str">
        <f>IFERROR(VLOOKUP(U41,リスト!$AW$1:$AY$44,3,0),"")</f>
        <v/>
      </c>
      <c r="T41" s="446"/>
      <c r="U41" s="33"/>
      <c r="V41" s="467"/>
      <c r="W41" s="468"/>
      <c r="X41" s="468"/>
      <c r="Y41" s="468"/>
      <c r="Z41" s="469"/>
      <c r="AA41" s="233"/>
      <c r="AB41" s="234"/>
      <c r="AC41" s="234"/>
    </row>
    <row r="42" spans="1:29" s="127" customFormat="1" ht="15" customHeight="1">
      <c r="A42" s="492"/>
      <c r="B42" s="500"/>
      <c r="C42" s="501"/>
      <c r="D42" s="501"/>
      <c r="E42" s="501"/>
      <c r="F42" s="502"/>
      <c r="G42" s="503"/>
      <c r="H42" s="501"/>
      <c r="I42" s="501"/>
      <c r="J42" s="501"/>
      <c r="K42" s="502"/>
      <c r="L42" s="183"/>
      <c r="M42" s="184" t="s">
        <v>312</v>
      </c>
      <c r="N42" s="504"/>
      <c r="O42" s="504"/>
      <c r="P42" s="504"/>
      <c r="Q42" s="449" t="str">
        <f>IFERROR(VLOOKUP(U42,リスト!$AW$1:$AY$44,2,0),"")</f>
        <v/>
      </c>
      <c r="R42" s="499"/>
      <c r="S42" s="473" t="str">
        <f>IFERROR(VLOOKUP(U42,リスト!$AW$1:$AY$44,3,0),"")</f>
        <v/>
      </c>
      <c r="T42" s="474"/>
      <c r="U42" s="34"/>
      <c r="V42" s="561"/>
      <c r="W42" s="562"/>
      <c r="X42" s="562"/>
      <c r="Y42" s="562"/>
      <c r="Z42" s="563"/>
      <c r="AA42" s="233"/>
      <c r="AB42" s="234"/>
      <c r="AC42" s="234"/>
    </row>
    <row r="43" spans="1:29" s="127" customFormat="1" ht="15" customHeight="1">
      <c r="A43" s="475">
        <v>3</v>
      </c>
      <c r="B43" s="477"/>
      <c r="C43" s="429"/>
      <c r="D43" s="429"/>
      <c r="E43" s="429"/>
      <c r="F43" s="430"/>
      <c r="G43" s="428"/>
      <c r="H43" s="429"/>
      <c r="I43" s="429"/>
      <c r="J43" s="429"/>
      <c r="K43" s="430"/>
      <c r="L43" s="437"/>
      <c r="M43" s="438"/>
      <c r="N43" s="441"/>
      <c r="O43" s="441"/>
      <c r="P43" s="441"/>
      <c r="Q43" s="497" t="str">
        <f>IFERROR(VLOOKUP(U43,リスト!$AW$1:$AY$44,2,0),"")</f>
        <v/>
      </c>
      <c r="R43" s="498"/>
      <c r="S43" s="505" t="str">
        <f>IFERROR(VLOOKUP(U43,リスト!$AW$1:$AY$44,3,0),"")</f>
        <v/>
      </c>
      <c r="T43" s="506"/>
      <c r="U43" s="32"/>
      <c r="V43" s="464"/>
      <c r="W43" s="465"/>
      <c r="X43" s="465"/>
      <c r="Y43" s="465"/>
      <c r="Z43" s="466"/>
      <c r="AA43" s="231"/>
      <c r="AB43" s="232"/>
      <c r="AC43" s="232"/>
    </row>
    <row r="44" spans="1:29" s="127" customFormat="1" ht="15" customHeight="1">
      <c r="A44" s="476"/>
      <c r="B44" s="478"/>
      <c r="C44" s="432"/>
      <c r="D44" s="432"/>
      <c r="E44" s="432"/>
      <c r="F44" s="433"/>
      <c r="G44" s="431"/>
      <c r="H44" s="432"/>
      <c r="I44" s="432"/>
      <c r="J44" s="432"/>
      <c r="K44" s="433"/>
      <c r="L44" s="439"/>
      <c r="M44" s="440"/>
      <c r="N44" s="442"/>
      <c r="O44" s="442"/>
      <c r="P44" s="442"/>
      <c r="Q44" s="447" t="str">
        <f>IFERROR(VLOOKUP(U44,リスト!$AW$1:$AY$44,2,0),"")</f>
        <v/>
      </c>
      <c r="R44" s="448"/>
      <c r="S44" s="444" t="str">
        <f>IFERROR(VLOOKUP(U44,リスト!$AW$1:$AY$44,3,0),"")</f>
        <v/>
      </c>
      <c r="T44" s="446"/>
      <c r="U44" s="33"/>
      <c r="V44" s="467"/>
      <c r="W44" s="468"/>
      <c r="X44" s="468"/>
      <c r="Y44" s="468"/>
      <c r="Z44" s="469"/>
      <c r="AA44" s="233"/>
      <c r="AB44" s="234"/>
      <c r="AC44" s="234"/>
    </row>
    <row r="45" spans="1:29" s="127" customFormat="1" ht="15" customHeight="1">
      <c r="A45" s="476"/>
      <c r="B45" s="478"/>
      <c r="C45" s="432"/>
      <c r="D45" s="432"/>
      <c r="E45" s="432"/>
      <c r="F45" s="433"/>
      <c r="G45" s="431"/>
      <c r="H45" s="432"/>
      <c r="I45" s="432"/>
      <c r="J45" s="432"/>
      <c r="K45" s="433"/>
      <c r="L45" s="439"/>
      <c r="M45" s="440"/>
      <c r="N45" s="442"/>
      <c r="O45" s="442"/>
      <c r="P45" s="442"/>
      <c r="Q45" s="447" t="str">
        <f>IFERROR(VLOOKUP(U45,リスト!$AW$1:$AY$44,2,0),"")</f>
        <v/>
      </c>
      <c r="R45" s="448"/>
      <c r="S45" s="444" t="str">
        <f>IFERROR(VLOOKUP(U45,リスト!$AW$1:$AY$44,3,0),"")</f>
        <v/>
      </c>
      <c r="T45" s="446"/>
      <c r="U45" s="33"/>
      <c r="V45" s="467"/>
      <c r="W45" s="468"/>
      <c r="X45" s="468"/>
      <c r="Y45" s="468"/>
      <c r="Z45" s="469"/>
      <c r="AA45" s="233"/>
      <c r="AB45" s="234"/>
      <c r="AC45" s="234"/>
    </row>
    <row r="46" spans="1:29" s="127" customFormat="1" ht="15" customHeight="1">
      <c r="A46" s="476"/>
      <c r="B46" s="478"/>
      <c r="C46" s="432"/>
      <c r="D46" s="432"/>
      <c r="E46" s="432"/>
      <c r="F46" s="433"/>
      <c r="G46" s="431"/>
      <c r="H46" s="432"/>
      <c r="I46" s="432"/>
      <c r="J46" s="432"/>
      <c r="K46" s="433"/>
      <c r="L46" s="439"/>
      <c r="M46" s="440"/>
      <c r="N46" s="442"/>
      <c r="O46" s="442"/>
      <c r="P46" s="442"/>
      <c r="Q46" s="447" t="str">
        <f>IFERROR(VLOOKUP(U46,リスト!$AW$1:$AY$44,2,0),"")</f>
        <v/>
      </c>
      <c r="R46" s="448"/>
      <c r="S46" s="444" t="str">
        <f>IFERROR(VLOOKUP(U46,リスト!$AW$1:$AY$44,3,0),"")</f>
        <v/>
      </c>
      <c r="T46" s="446"/>
      <c r="U46" s="33"/>
      <c r="V46" s="467"/>
      <c r="W46" s="468"/>
      <c r="X46" s="468"/>
      <c r="Y46" s="468"/>
      <c r="Z46" s="469"/>
      <c r="AA46" s="233"/>
      <c r="AB46" s="234"/>
      <c r="AC46" s="234"/>
    </row>
    <row r="47" spans="1:29" s="127" customFormat="1" ht="15" customHeight="1">
      <c r="A47" s="476"/>
      <c r="B47" s="478"/>
      <c r="C47" s="432"/>
      <c r="D47" s="432"/>
      <c r="E47" s="432"/>
      <c r="F47" s="433"/>
      <c r="G47" s="431"/>
      <c r="H47" s="432"/>
      <c r="I47" s="432"/>
      <c r="J47" s="432"/>
      <c r="K47" s="433"/>
      <c r="L47" s="439"/>
      <c r="M47" s="440"/>
      <c r="N47" s="442"/>
      <c r="O47" s="442"/>
      <c r="P47" s="442"/>
      <c r="Q47" s="447" t="str">
        <f>IFERROR(VLOOKUP(U47,リスト!$AW$1:$AY$44,2,0),"")</f>
        <v/>
      </c>
      <c r="R47" s="448"/>
      <c r="S47" s="444" t="str">
        <f>IFERROR(VLOOKUP(U47,リスト!$AW$1:$AY$44,3,0),"")</f>
        <v/>
      </c>
      <c r="T47" s="446"/>
      <c r="U47" s="33"/>
      <c r="V47" s="467"/>
      <c r="W47" s="468"/>
      <c r="X47" s="468"/>
      <c r="Y47" s="468"/>
      <c r="Z47" s="469"/>
      <c r="AA47" s="233"/>
      <c r="AB47" s="234"/>
      <c r="AC47" s="234"/>
    </row>
    <row r="48" spans="1:29" s="127" customFormat="1" ht="15" customHeight="1">
      <c r="A48" s="492"/>
      <c r="B48" s="500"/>
      <c r="C48" s="501"/>
      <c r="D48" s="501"/>
      <c r="E48" s="501"/>
      <c r="F48" s="502"/>
      <c r="G48" s="503"/>
      <c r="H48" s="501"/>
      <c r="I48" s="501"/>
      <c r="J48" s="501"/>
      <c r="K48" s="502"/>
      <c r="L48" s="183"/>
      <c r="M48" s="184" t="s">
        <v>312</v>
      </c>
      <c r="N48" s="504"/>
      <c r="O48" s="504"/>
      <c r="P48" s="504"/>
      <c r="Q48" s="449" t="str">
        <f>IFERROR(VLOOKUP(U48,リスト!$AW$1:$AY$44,2,0),"")</f>
        <v/>
      </c>
      <c r="R48" s="499"/>
      <c r="S48" s="473" t="str">
        <f>IFERROR(VLOOKUP(U48,リスト!$AW$1:$AY$44,3,0),"")</f>
        <v/>
      </c>
      <c r="T48" s="474"/>
      <c r="U48" s="34"/>
      <c r="V48" s="470"/>
      <c r="W48" s="471"/>
      <c r="X48" s="471"/>
      <c r="Y48" s="471"/>
      <c r="Z48" s="472"/>
      <c r="AA48" s="233"/>
      <c r="AB48" s="234"/>
      <c r="AC48" s="234"/>
    </row>
    <row r="49" spans="1:29" s="127" customFormat="1" ht="15" customHeight="1">
      <c r="A49" s="475">
        <v>4</v>
      </c>
      <c r="B49" s="477"/>
      <c r="C49" s="429"/>
      <c r="D49" s="429"/>
      <c r="E49" s="429"/>
      <c r="F49" s="430"/>
      <c r="G49" s="428"/>
      <c r="H49" s="429"/>
      <c r="I49" s="429"/>
      <c r="J49" s="429"/>
      <c r="K49" s="430"/>
      <c r="L49" s="437"/>
      <c r="M49" s="438"/>
      <c r="N49" s="441"/>
      <c r="O49" s="494"/>
      <c r="P49" s="494"/>
      <c r="Q49" s="447" t="str">
        <f>IFERROR(VLOOKUP(U49,リスト!$AW$1:$AY$44,2,0),"")</f>
        <v/>
      </c>
      <c r="R49" s="451"/>
      <c r="S49" s="444" t="str">
        <f>IFERROR(VLOOKUP(U49,リスト!$AW$1:$AY$44,3,0),"")</f>
        <v/>
      </c>
      <c r="T49" s="445"/>
      <c r="U49" s="32"/>
      <c r="V49" s="464"/>
      <c r="W49" s="465"/>
      <c r="X49" s="465"/>
      <c r="Y49" s="465"/>
      <c r="Z49" s="466"/>
      <c r="AA49" s="231"/>
      <c r="AB49" s="232"/>
      <c r="AC49" s="232"/>
    </row>
    <row r="50" spans="1:29" s="127" customFormat="1" ht="15" customHeight="1">
      <c r="A50" s="476"/>
      <c r="B50" s="478"/>
      <c r="C50" s="432"/>
      <c r="D50" s="432"/>
      <c r="E50" s="432"/>
      <c r="F50" s="433"/>
      <c r="G50" s="431"/>
      <c r="H50" s="432"/>
      <c r="I50" s="432"/>
      <c r="J50" s="432"/>
      <c r="K50" s="433"/>
      <c r="L50" s="439"/>
      <c r="M50" s="440"/>
      <c r="N50" s="442"/>
      <c r="O50" s="495"/>
      <c r="P50" s="495"/>
      <c r="Q50" s="447" t="str">
        <f>IFERROR(VLOOKUP(U50,リスト!$AW$1:$AY$44,2,0),"")</f>
        <v/>
      </c>
      <c r="R50" s="448"/>
      <c r="S50" s="444" t="str">
        <f>IFERROR(VLOOKUP(U50,リスト!$AW$1:$AY$44,3,0),"")</f>
        <v/>
      </c>
      <c r="T50" s="446"/>
      <c r="U50" s="33"/>
      <c r="V50" s="467"/>
      <c r="W50" s="468"/>
      <c r="X50" s="468"/>
      <c r="Y50" s="468"/>
      <c r="Z50" s="469"/>
      <c r="AA50" s="233"/>
      <c r="AB50" s="234"/>
      <c r="AC50" s="234"/>
    </row>
    <row r="51" spans="1:29" s="127" customFormat="1" ht="15" customHeight="1">
      <c r="A51" s="476"/>
      <c r="B51" s="478"/>
      <c r="C51" s="432"/>
      <c r="D51" s="432"/>
      <c r="E51" s="432"/>
      <c r="F51" s="433"/>
      <c r="G51" s="431"/>
      <c r="H51" s="432"/>
      <c r="I51" s="432"/>
      <c r="J51" s="432"/>
      <c r="K51" s="433"/>
      <c r="L51" s="439"/>
      <c r="M51" s="440"/>
      <c r="N51" s="442"/>
      <c r="O51" s="495"/>
      <c r="P51" s="495"/>
      <c r="Q51" s="447" t="str">
        <f>IFERROR(VLOOKUP(U51,リスト!$AW$1:$AY$44,2,0),"")</f>
        <v/>
      </c>
      <c r="R51" s="451"/>
      <c r="S51" s="444" t="str">
        <f>IFERROR(VLOOKUP(U51,リスト!$AW$1:$AY$44,3,0),"")</f>
        <v/>
      </c>
      <c r="T51" s="445"/>
      <c r="U51" s="33"/>
      <c r="V51" s="467"/>
      <c r="W51" s="468"/>
      <c r="X51" s="468"/>
      <c r="Y51" s="468"/>
      <c r="Z51" s="469"/>
      <c r="AA51" s="233"/>
      <c r="AB51" s="234"/>
      <c r="AC51" s="234"/>
    </row>
    <row r="52" spans="1:29" s="127" customFormat="1" ht="15" customHeight="1">
      <c r="A52" s="476"/>
      <c r="B52" s="478"/>
      <c r="C52" s="432"/>
      <c r="D52" s="432"/>
      <c r="E52" s="432"/>
      <c r="F52" s="433"/>
      <c r="G52" s="431"/>
      <c r="H52" s="432"/>
      <c r="I52" s="432"/>
      <c r="J52" s="432"/>
      <c r="K52" s="433"/>
      <c r="L52" s="439"/>
      <c r="M52" s="440"/>
      <c r="N52" s="442"/>
      <c r="O52" s="495"/>
      <c r="P52" s="495"/>
      <c r="Q52" s="447" t="str">
        <f>IFERROR(VLOOKUP(U52,リスト!$AW$1:$AY$44,2,0),"")</f>
        <v/>
      </c>
      <c r="R52" s="451"/>
      <c r="S52" s="444" t="str">
        <f>IFERROR(VLOOKUP(U52,リスト!$AW$1:$AY$44,3,0),"")</f>
        <v/>
      </c>
      <c r="T52" s="446"/>
      <c r="U52" s="33"/>
      <c r="V52" s="467"/>
      <c r="W52" s="468"/>
      <c r="X52" s="468"/>
      <c r="Y52" s="468"/>
      <c r="Z52" s="469"/>
      <c r="AA52" s="233"/>
      <c r="AB52" s="234"/>
      <c r="AC52" s="234"/>
    </row>
    <row r="53" spans="1:29" s="127" customFormat="1" ht="15" customHeight="1">
      <c r="A53" s="476"/>
      <c r="B53" s="478"/>
      <c r="C53" s="432"/>
      <c r="D53" s="432"/>
      <c r="E53" s="432"/>
      <c r="F53" s="433"/>
      <c r="G53" s="431"/>
      <c r="H53" s="432"/>
      <c r="I53" s="432"/>
      <c r="J53" s="432"/>
      <c r="K53" s="433"/>
      <c r="L53" s="439"/>
      <c r="M53" s="440"/>
      <c r="N53" s="442"/>
      <c r="O53" s="495"/>
      <c r="P53" s="495"/>
      <c r="Q53" s="447" t="str">
        <f>IFERROR(VLOOKUP(U53,リスト!$AW$1:$AY$44,2,0),"")</f>
        <v/>
      </c>
      <c r="R53" s="448"/>
      <c r="S53" s="444" t="str">
        <f>IFERROR(VLOOKUP(U53,リスト!$AW$1:$AY$44,3,0),"")</f>
        <v/>
      </c>
      <c r="T53" s="445"/>
      <c r="U53" s="33"/>
      <c r="V53" s="467"/>
      <c r="W53" s="468"/>
      <c r="X53" s="468"/>
      <c r="Y53" s="468"/>
      <c r="Z53" s="469"/>
      <c r="AA53" s="233"/>
      <c r="AB53" s="234"/>
      <c r="AC53" s="234"/>
    </row>
    <row r="54" spans="1:29" s="127" customFormat="1" ht="15" customHeight="1">
      <c r="A54" s="492"/>
      <c r="B54" s="493"/>
      <c r="C54" s="435"/>
      <c r="D54" s="435"/>
      <c r="E54" s="435"/>
      <c r="F54" s="436"/>
      <c r="G54" s="434"/>
      <c r="H54" s="435"/>
      <c r="I54" s="435"/>
      <c r="J54" s="435"/>
      <c r="K54" s="436"/>
      <c r="L54" s="183"/>
      <c r="M54" s="184" t="s">
        <v>312</v>
      </c>
      <c r="N54" s="443"/>
      <c r="O54" s="496"/>
      <c r="P54" s="496"/>
      <c r="Q54" s="449" t="str">
        <f>IFERROR(VLOOKUP(U54,リスト!$AW$1:$AY$44,2,0),"")</f>
        <v/>
      </c>
      <c r="R54" s="450"/>
      <c r="S54" s="473" t="str">
        <f>IFERROR(VLOOKUP(U54,リスト!$AW$1:$AY$44,3,0),"")</f>
        <v/>
      </c>
      <c r="T54" s="474"/>
      <c r="U54" s="34"/>
      <c r="V54" s="470"/>
      <c r="W54" s="471"/>
      <c r="X54" s="471"/>
      <c r="Y54" s="471"/>
      <c r="Z54" s="472"/>
      <c r="AA54" s="233"/>
      <c r="AB54" s="234"/>
      <c r="AC54" s="234"/>
    </row>
    <row r="55" spans="1:29" s="127" customFormat="1" ht="15" customHeight="1">
      <c r="A55" s="475">
        <v>5</v>
      </c>
      <c r="B55" s="477"/>
      <c r="C55" s="429"/>
      <c r="D55" s="429"/>
      <c r="E55" s="429"/>
      <c r="F55" s="430"/>
      <c r="G55" s="428"/>
      <c r="H55" s="429"/>
      <c r="I55" s="429"/>
      <c r="J55" s="429"/>
      <c r="K55" s="430"/>
      <c r="L55" s="437"/>
      <c r="M55" s="438"/>
      <c r="N55" s="441"/>
      <c r="O55" s="494"/>
      <c r="P55" s="494"/>
      <c r="Q55" s="447" t="str">
        <f>IFERROR(VLOOKUP(U55,リスト!$AW$1:$AY$44,2,0),"")</f>
        <v/>
      </c>
      <c r="R55" s="451"/>
      <c r="S55" s="444" t="str">
        <f>IFERROR(VLOOKUP(U55,リスト!$AW$1:$AY$44,3,0),"")</f>
        <v/>
      </c>
      <c r="T55" s="445"/>
      <c r="U55" s="32"/>
      <c r="V55" s="464"/>
      <c r="W55" s="465"/>
      <c r="X55" s="465"/>
      <c r="Y55" s="465"/>
      <c r="Z55" s="466"/>
      <c r="AA55" s="231"/>
      <c r="AB55" s="232"/>
      <c r="AC55" s="232"/>
    </row>
    <row r="56" spans="1:29" s="127" customFormat="1" ht="15" customHeight="1">
      <c r="A56" s="476"/>
      <c r="B56" s="478"/>
      <c r="C56" s="432"/>
      <c r="D56" s="432"/>
      <c r="E56" s="432"/>
      <c r="F56" s="433"/>
      <c r="G56" s="431"/>
      <c r="H56" s="432"/>
      <c r="I56" s="432"/>
      <c r="J56" s="432"/>
      <c r="K56" s="433"/>
      <c r="L56" s="439"/>
      <c r="M56" s="440"/>
      <c r="N56" s="442"/>
      <c r="O56" s="495"/>
      <c r="P56" s="495"/>
      <c r="Q56" s="447" t="str">
        <f>IFERROR(VLOOKUP(U56,リスト!$AW$1:$AY$44,2,0),"")</f>
        <v/>
      </c>
      <c r="R56" s="448"/>
      <c r="S56" s="444" t="str">
        <f>IFERROR(VLOOKUP(U56,リスト!$AW$1:$AY$44,3,0),"")</f>
        <v/>
      </c>
      <c r="T56" s="446"/>
      <c r="U56" s="33"/>
      <c r="V56" s="467"/>
      <c r="W56" s="468"/>
      <c r="X56" s="468"/>
      <c r="Y56" s="468"/>
      <c r="Z56" s="469"/>
      <c r="AA56" s="233"/>
      <c r="AB56" s="234"/>
      <c r="AC56" s="234"/>
    </row>
    <row r="57" spans="1:29" s="127" customFormat="1" ht="15" customHeight="1">
      <c r="A57" s="476"/>
      <c r="B57" s="478"/>
      <c r="C57" s="432"/>
      <c r="D57" s="432"/>
      <c r="E57" s="432"/>
      <c r="F57" s="433"/>
      <c r="G57" s="431"/>
      <c r="H57" s="432"/>
      <c r="I57" s="432"/>
      <c r="J57" s="432"/>
      <c r="K57" s="433"/>
      <c r="L57" s="439"/>
      <c r="M57" s="440"/>
      <c r="N57" s="442"/>
      <c r="O57" s="495"/>
      <c r="P57" s="495"/>
      <c r="Q57" s="447" t="str">
        <f>IFERROR(VLOOKUP(U57,リスト!$AW$1:$AY$44,2,0),"")</f>
        <v/>
      </c>
      <c r="R57" s="451"/>
      <c r="S57" s="444" t="str">
        <f>IFERROR(VLOOKUP(U57,リスト!$AW$1:$AY$44,3,0),"")</f>
        <v/>
      </c>
      <c r="T57" s="445"/>
      <c r="U57" s="33"/>
      <c r="V57" s="467"/>
      <c r="W57" s="468"/>
      <c r="X57" s="468"/>
      <c r="Y57" s="468"/>
      <c r="Z57" s="469"/>
      <c r="AA57" s="233"/>
      <c r="AB57" s="234"/>
      <c r="AC57" s="234"/>
    </row>
    <row r="58" spans="1:29" s="127" customFormat="1" ht="15" customHeight="1">
      <c r="A58" s="476"/>
      <c r="B58" s="478"/>
      <c r="C58" s="432"/>
      <c r="D58" s="432"/>
      <c r="E58" s="432"/>
      <c r="F58" s="433"/>
      <c r="G58" s="431"/>
      <c r="H58" s="432"/>
      <c r="I58" s="432"/>
      <c r="J58" s="432"/>
      <c r="K58" s="433"/>
      <c r="L58" s="439"/>
      <c r="M58" s="440"/>
      <c r="N58" s="442"/>
      <c r="O58" s="495"/>
      <c r="P58" s="495"/>
      <c r="Q58" s="447" t="str">
        <f>IFERROR(VLOOKUP(U58,リスト!$AW$1:$AY$44,2,0),"")</f>
        <v/>
      </c>
      <c r="R58" s="451"/>
      <c r="S58" s="444" t="str">
        <f>IFERROR(VLOOKUP(U58,リスト!$AW$1:$AY$44,3,0),"")</f>
        <v/>
      </c>
      <c r="T58" s="446"/>
      <c r="U58" s="33"/>
      <c r="V58" s="467"/>
      <c r="W58" s="468"/>
      <c r="X58" s="468"/>
      <c r="Y58" s="468"/>
      <c r="Z58" s="469"/>
      <c r="AA58" s="233"/>
      <c r="AB58" s="234"/>
      <c r="AC58" s="234"/>
    </row>
    <row r="59" spans="1:29" s="127" customFormat="1" ht="15" customHeight="1">
      <c r="A59" s="476"/>
      <c r="B59" s="478"/>
      <c r="C59" s="432"/>
      <c r="D59" s="432"/>
      <c r="E59" s="432"/>
      <c r="F59" s="433"/>
      <c r="G59" s="431"/>
      <c r="H59" s="432"/>
      <c r="I59" s="432"/>
      <c r="J59" s="432"/>
      <c r="K59" s="433"/>
      <c r="L59" s="439"/>
      <c r="M59" s="440"/>
      <c r="N59" s="442"/>
      <c r="O59" s="495"/>
      <c r="P59" s="495"/>
      <c r="Q59" s="447" t="str">
        <f>IFERROR(VLOOKUP(U59,リスト!$AW$1:$AY$44,2,0),"")</f>
        <v/>
      </c>
      <c r="R59" s="448"/>
      <c r="S59" s="444" t="str">
        <f>IFERROR(VLOOKUP(U59,リスト!$AW$1:$AY$44,3,0),"")</f>
        <v/>
      </c>
      <c r="T59" s="445"/>
      <c r="U59" s="33"/>
      <c r="V59" s="467"/>
      <c r="W59" s="468"/>
      <c r="X59" s="468"/>
      <c r="Y59" s="468"/>
      <c r="Z59" s="469"/>
      <c r="AA59" s="233"/>
      <c r="AB59" s="234"/>
      <c r="AC59" s="234"/>
    </row>
    <row r="60" spans="1:29" s="127" customFormat="1" ht="15" customHeight="1">
      <c r="A60" s="492"/>
      <c r="B60" s="493"/>
      <c r="C60" s="435"/>
      <c r="D60" s="435"/>
      <c r="E60" s="435"/>
      <c r="F60" s="436"/>
      <c r="G60" s="434"/>
      <c r="H60" s="435"/>
      <c r="I60" s="435"/>
      <c r="J60" s="435"/>
      <c r="K60" s="436"/>
      <c r="L60" s="183"/>
      <c r="M60" s="184" t="s">
        <v>312</v>
      </c>
      <c r="N60" s="443"/>
      <c r="O60" s="496"/>
      <c r="P60" s="496"/>
      <c r="Q60" s="449" t="str">
        <f>IFERROR(VLOOKUP(U60,リスト!$AW$1:$AY$44,2,0),"")</f>
        <v/>
      </c>
      <c r="R60" s="450"/>
      <c r="S60" s="473" t="str">
        <f>IFERROR(VLOOKUP(U60,リスト!$AW$1:$AY$44,3,0),"")</f>
        <v/>
      </c>
      <c r="T60" s="474"/>
      <c r="U60" s="34"/>
      <c r="V60" s="470"/>
      <c r="W60" s="471"/>
      <c r="X60" s="471"/>
      <c r="Y60" s="471"/>
      <c r="Z60" s="472"/>
      <c r="AA60" s="233"/>
      <c r="AB60" s="234"/>
      <c r="AC60" s="234"/>
    </row>
    <row r="61" spans="1:29" s="127" customFormat="1" ht="15" customHeight="1">
      <c r="A61" s="475">
        <v>6</v>
      </c>
      <c r="B61" s="477"/>
      <c r="C61" s="429"/>
      <c r="D61" s="429"/>
      <c r="E61" s="429"/>
      <c r="F61" s="430"/>
      <c r="G61" s="428"/>
      <c r="H61" s="429"/>
      <c r="I61" s="429"/>
      <c r="J61" s="429"/>
      <c r="K61" s="430"/>
      <c r="L61" s="437"/>
      <c r="M61" s="438"/>
      <c r="N61" s="441"/>
      <c r="O61" s="494"/>
      <c r="P61" s="494"/>
      <c r="Q61" s="447" t="str">
        <f>IFERROR(VLOOKUP(U61,リスト!$AW$1:$AY$44,2,0),"")</f>
        <v/>
      </c>
      <c r="R61" s="451"/>
      <c r="S61" s="444" t="str">
        <f>IFERROR(VLOOKUP(U61,リスト!$AW$1:$AY$44,3,0),"")</f>
        <v/>
      </c>
      <c r="T61" s="445"/>
      <c r="U61" s="32"/>
      <c r="V61" s="464"/>
      <c r="W61" s="465"/>
      <c r="X61" s="465"/>
      <c r="Y61" s="465"/>
      <c r="Z61" s="466"/>
      <c r="AA61" s="231"/>
      <c r="AB61" s="232"/>
      <c r="AC61" s="232"/>
    </row>
    <row r="62" spans="1:29" s="127" customFormat="1" ht="15" customHeight="1">
      <c r="A62" s="476"/>
      <c r="B62" s="478"/>
      <c r="C62" s="432"/>
      <c r="D62" s="432"/>
      <c r="E62" s="432"/>
      <c r="F62" s="433"/>
      <c r="G62" s="431"/>
      <c r="H62" s="432"/>
      <c r="I62" s="432"/>
      <c r="J62" s="432"/>
      <c r="K62" s="433"/>
      <c r="L62" s="439"/>
      <c r="M62" s="440"/>
      <c r="N62" s="442"/>
      <c r="O62" s="495"/>
      <c r="P62" s="495"/>
      <c r="Q62" s="447" t="str">
        <f>IFERROR(VLOOKUP(U62,リスト!$AW$1:$AY$44,2,0),"")</f>
        <v/>
      </c>
      <c r="R62" s="448"/>
      <c r="S62" s="444" t="str">
        <f>IFERROR(VLOOKUP(U62,リスト!$AW$1:$AY$44,3,0),"")</f>
        <v/>
      </c>
      <c r="T62" s="446"/>
      <c r="U62" s="33"/>
      <c r="V62" s="467"/>
      <c r="W62" s="468"/>
      <c r="X62" s="468"/>
      <c r="Y62" s="468"/>
      <c r="Z62" s="469"/>
      <c r="AA62" s="233"/>
      <c r="AB62" s="234"/>
      <c r="AC62" s="234"/>
    </row>
    <row r="63" spans="1:29" s="127" customFormat="1" ht="15" customHeight="1">
      <c r="A63" s="476"/>
      <c r="B63" s="478"/>
      <c r="C63" s="432"/>
      <c r="D63" s="432"/>
      <c r="E63" s="432"/>
      <c r="F63" s="433"/>
      <c r="G63" s="431"/>
      <c r="H63" s="432"/>
      <c r="I63" s="432"/>
      <c r="J63" s="432"/>
      <c r="K63" s="433"/>
      <c r="L63" s="439"/>
      <c r="M63" s="440"/>
      <c r="N63" s="442"/>
      <c r="O63" s="495"/>
      <c r="P63" s="495"/>
      <c r="Q63" s="447" t="str">
        <f>IFERROR(VLOOKUP(U63,リスト!$AW$1:$AY$44,2,0),"")</f>
        <v/>
      </c>
      <c r="R63" s="451"/>
      <c r="S63" s="444" t="str">
        <f>IFERROR(VLOOKUP(U63,リスト!$AW$1:$AY$44,3,0),"")</f>
        <v/>
      </c>
      <c r="T63" s="445"/>
      <c r="U63" s="33"/>
      <c r="V63" s="467"/>
      <c r="W63" s="468"/>
      <c r="X63" s="468"/>
      <c r="Y63" s="468"/>
      <c r="Z63" s="469"/>
      <c r="AA63" s="233"/>
      <c r="AB63" s="234"/>
      <c r="AC63" s="234"/>
    </row>
    <row r="64" spans="1:29" s="127" customFormat="1" ht="15" customHeight="1">
      <c r="A64" s="476"/>
      <c r="B64" s="478"/>
      <c r="C64" s="432"/>
      <c r="D64" s="432"/>
      <c r="E64" s="432"/>
      <c r="F64" s="433"/>
      <c r="G64" s="431"/>
      <c r="H64" s="432"/>
      <c r="I64" s="432"/>
      <c r="J64" s="432"/>
      <c r="K64" s="433"/>
      <c r="L64" s="439"/>
      <c r="M64" s="440"/>
      <c r="N64" s="442"/>
      <c r="O64" s="495"/>
      <c r="P64" s="495"/>
      <c r="Q64" s="447" t="str">
        <f>IFERROR(VLOOKUP(U64,リスト!$AW$1:$AY$44,2,0),"")</f>
        <v/>
      </c>
      <c r="R64" s="451"/>
      <c r="S64" s="444" t="str">
        <f>IFERROR(VLOOKUP(U64,リスト!$AW$1:$AY$44,3,0),"")</f>
        <v/>
      </c>
      <c r="T64" s="446"/>
      <c r="U64" s="33"/>
      <c r="V64" s="467"/>
      <c r="W64" s="468"/>
      <c r="X64" s="468"/>
      <c r="Y64" s="468"/>
      <c r="Z64" s="469"/>
      <c r="AA64" s="233"/>
      <c r="AB64" s="234"/>
      <c r="AC64" s="234"/>
    </row>
    <row r="65" spans="1:29" s="127" customFormat="1" ht="15" customHeight="1">
      <c r="A65" s="476"/>
      <c r="B65" s="478"/>
      <c r="C65" s="432"/>
      <c r="D65" s="432"/>
      <c r="E65" s="432"/>
      <c r="F65" s="433"/>
      <c r="G65" s="431"/>
      <c r="H65" s="432"/>
      <c r="I65" s="432"/>
      <c r="J65" s="432"/>
      <c r="K65" s="433"/>
      <c r="L65" s="439"/>
      <c r="M65" s="440"/>
      <c r="N65" s="442"/>
      <c r="O65" s="495"/>
      <c r="P65" s="495"/>
      <c r="Q65" s="447" t="str">
        <f>IFERROR(VLOOKUP(U65,リスト!$AW$1:$AY$44,2,0),"")</f>
        <v/>
      </c>
      <c r="R65" s="448"/>
      <c r="S65" s="444" t="str">
        <f>IFERROR(VLOOKUP(U65,リスト!$AW$1:$AY$44,3,0),"")</f>
        <v/>
      </c>
      <c r="T65" s="445"/>
      <c r="U65" s="33"/>
      <c r="V65" s="467"/>
      <c r="W65" s="468"/>
      <c r="X65" s="468"/>
      <c r="Y65" s="468"/>
      <c r="Z65" s="469"/>
      <c r="AA65" s="233"/>
      <c r="AB65" s="234"/>
      <c r="AC65" s="234"/>
    </row>
    <row r="66" spans="1:29" s="127" customFormat="1" ht="15" customHeight="1">
      <c r="A66" s="492"/>
      <c r="B66" s="493"/>
      <c r="C66" s="435"/>
      <c r="D66" s="435"/>
      <c r="E66" s="435"/>
      <c r="F66" s="436"/>
      <c r="G66" s="434"/>
      <c r="H66" s="435"/>
      <c r="I66" s="435"/>
      <c r="J66" s="435"/>
      <c r="K66" s="436"/>
      <c r="L66" s="183"/>
      <c r="M66" s="184" t="s">
        <v>312</v>
      </c>
      <c r="N66" s="443"/>
      <c r="O66" s="496"/>
      <c r="P66" s="496"/>
      <c r="Q66" s="449" t="str">
        <f>IFERROR(VLOOKUP(U66,リスト!$AW$1:$AY$44,2,0),"")</f>
        <v/>
      </c>
      <c r="R66" s="450"/>
      <c r="S66" s="473" t="str">
        <f>IFERROR(VLOOKUP(U66,リスト!$AW$1:$AY$44,3,0),"")</f>
        <v/>
      </c>
      <c r="T66" s="474"/>
      <c r="U66" s="34"/>
      <c r="V66" s="470"/>
      <c r="W66" s="471"/>
      <c r="X66" s="471"/>
      <c r="Y66" s="471"/>
      <c r="Z66" s="472"/>
      <c r="AA66" s="233"/>
      <c r="AB66" s="234"/>
      <c r="AC66" s="234"/>
    </row>
    <row r="67" spans="1:29" s="127" customFormat="1" ht="15" customHeight="1">
      <c r="A67" s="475">
        <v>7</v>
      </c>
      <c r="B67" s="477"/>
      <c r="C67" s="429"/>
      <c r="D67" s="429"/>
      <c r="E67" s="429"/>
      <c r="F67" s="430"/>
      <c r="G67" s="428"/>
      <c r="H67" s="429"/>
      <c r="I67" s="429"/>
      <c r="J67" s="429"/>
      <c r="K67" s="430"/>
      <c r="L67" s="437"/>
      <c r="M67" s="438"/>
      <c r="N67" s="441"/>
      <c r="O67" s="494"/>
      <c r="P67" s="494"/>
      <c r="Q67" s="447" t="str">
        <f>IFERROR(VLOOKUP(U67,リスト!$AW$1:$AY$44,2,0),"")</f>
        <v/>
      </c>
      <c r="R67" s="451"/>
      <c r="S67" s="444" t="str">
        <f>IFERROR(VLOOKUP(U67,リスト!$AW$1:$AY$44,3,0),"")</f>
        <v/>
      </c>
      <c r="T67" s="445"/>
      <c r="U67" s="32"/>
      <c r="V67" s="464"/>
      <c r="W67" s="465"/>
      <c r="X67" s="465"/>
      <c r="Y67" s="465"/>
      <c r="Z67" s="466"/>
      <c r="AA67" s="231"/>
      <c r="AB67" s="232"/>
      <c r="AC67" s="232"/>
    </row>
    <row r="68" spans="1:29" s="127" customFormat="1" ht="15" customHeight="1">
      <c r="A68" s="476"/>
      <c r="B68" s="478"/>
      <c r="C68" s="432"/>
      <c r="D68" s="432"/>
      <c r="E68" s="432"/>
      <c r="F68" s="433"/>
      <c r="G68" s="431"/>
      <c r="H68" s="432"/>
      <c r="I68" s="432"/>
      <c r="J68" s="432"/>
      <c r="K68" s="433"/>
      <c r="L68" s="439"/>
      <c r="M68" s="440"/>
      <c r="N68" s="442"/>
      <c r="O68" s="495"/>
      <c r="P68" s="495"/>
      <c r="Q68" s="447" t="str">
        <f>IFERROR(VLOOKUP(U68,リスト!$AW$1:$AY$44,2,0),"")</f>
        <v/>
      </c>
      <c r="R68" s="448"/>
      <c r="S68" s="444" t="str">
        <f>IFERROR(VLOOKUP(U68,リスト!$AW$1:$AY$44,3,0),"")</f>
        <v/>
      </c>
      <c r="T68" s="446"/>
      <c r="U68" s="33"/>
      <c r="V68" s="467"/>
      <c r="W68" s="468"/>
      <c r="X68" s="468"/>
      <c r="Y68" s="468"/>
      <c r="Z68" s="469"/>
      <c r="AA68" s="233"/>
      <c r="AB68" s="234"/>
      <c r="AC68" s="234"/>
    </row>
    <row r="69" spans="1:29" s="127" customFormat="1" ht="15" customHeight="1">
      <c r="A69" s="476"/>
      <c r="B69" s="478"/>
      <c r="C69" s="432"/>
      <c r="D69" s="432"/>
      <c r="E69" s="432"/>
      <c r="F69" s="433"/>
      <c r="G69" s="431"/>
      <c r="H69" s="432"/>
      <c r="I69" s="432"/>
      <c r="J69" s="432"/>
      <c r="K69" s="433"/>
      <c r="L69" s="439"/>
      <c r="M69" s="440"/>
      <c r="N69" s="442"/>
      <c r="O69" s="495"/>
      <c r="P69" s="495"/>
      <c r="Q69" s="447" t="str">
        <f>IFERROR(VLOOKUP(U69,リスト!$AW$1:$AY$44,2,0),"")</f>
        <v/>
      </c>
      <c r="R69" s="451"/>
      <c r="S69" s="444" t="str">
        <f>IFERROR(VLOOKUP(U69,リスト!$AW$1:$AY$44,3,0),"")</f>
        <v/>
      </c>
      <c r="T69" s="445"/>
      <c r="U69" s="33"/>
      <c r="V69" s="467"/>
      <c r="W69" s="468"/>
      <c r="X69" s="468"/>
      <c r="Y69" s="468"/>
      <c r="Z69" s="469"/>
      <c r="AA69" s="233"/>
      <c r="AB69" s="234"/>
      <c r="AC69" s="234"/>
    </row>
    <row r="70" spans="1:29" s="127" customFormat="1" ht="15" customHeight="1">
      <c r="A70" s="476"/>
      <c r="B70" s="478"/>
      <c r="C70" s="432"/>
      <c r="D70" s="432"/>
      <c r="E70" s="432"/>
      <c r="F70" s="433"/>
      <c r="G70" s="431"/>
      <c r="H70" s="432"/>
      <c r="I70" s="432"/>
      <c r="J70" s="432"/>
      <c r="K70" s="433"/>
      <c r="L70" s="439"/>
      <c r="M70" s="440"/>
      <c r="N70" s="442"/>
      <c r="O70" s="495"/>
      <c r="P70" s="495"/>
      <c r="Q70" s="447" t="str">
        <f>IFERROR(VLOOKUP(U70,リスト!$AW$1:$AY$44,2,0),"")</f>
        <v/>
      </c>
      <c r="R70" s="451"/>
      <c r="S70" s="444" t="str">
        <f>IFERROR(VLOOKUP(U70,リスト!$AW$1:$AY$44,3,0),"")</f>
        <v/>
      </c>
      <c r="T70" s="446"/>
      <c r="U70" s="33"/>
      <c r="V70" s="467"/>
      <c r="W70" s="468"/>
      <c r="X70" s="468"/>
      <c r="Y70" s="468"/>
      <c r="Z70" s="469"/>
      <c r="AA70" s="233"/>
      <c r="AB70" s="234"/>
      <c r="AC70" s="234"/>
    </row>
    <row r="71" spans="1:29" s="127" customFormat="1" ht="15" customHeight="1">
      <c r="A71" s="476"/>
      <c r="B71" s="478"/>
      <c r="C71" s="432"/>
      <c r="D71" s="432"/>
      <c r="E71" s="432"/>
      <c r="F71" s="433"/>
      <c r="G71" s="431"/>
      <c r="H71" s="432"/>
      <c r="I71" s="432"/>
      <c r="J71" s="432"/>
      <c r="K71" s="433"/>
      <c r="L71" s="439"/>
      <c r="M71" s="440"/>
      <c r="N71" s="442"/>
      <c r="O71" s="495"/>
      <c r="P71" s="495"/>
      <c r="Q71" s="447" t="str">
        <f>IFERROR(VLOOKUP(U71,リスト!$AW$1:$AY$44,2,0),"")</f>
        <v/>
      </c>
      <c r="R71" s="448"/>
      <c r="S71" s="444" t="str">
        <f>IFERROR(VLOOKUP(U71,リスト!$AW$1:$AY$44,3,0),"")</f>
        <v/>
      </c>
      <c r="T71" s="445"/>
      <c r="U71" s="33"/>
      <c r="V71" s="467"/>
      <c r="W71" s="468"/>
      <c r="X71" s="468"/>
      <c r="Y71" s="468"/>
      <c r="Z71" s="469"/>
      <c r="AA71" s="233"/>
      <c r="AB71" s="234"/>
      <c r="AC71" s="234"/>
    </row>
    <row r="72" spans="1:29" s="127" customFormat="1" ht="15" customHeight="1">
      <c r="A72" s="492"/>
      <c r="B72" s="493"/>
      <c r="C72" s="435"/>
      <c r="D72" s="435"/>
      <c r="E72" s="435"/>
      <c r="F72" s="436"/>
      <c r="G72" s="434"/>
      <c r="H72" s="435"/>
      <c r="I72" s="435"/>
      <c r="J72" s="435"/>
      <c r="K72" s="436"/>
      <c r="L72" s="183"/>
      <c r="M72" s="184" t="s">
        <v>312</v>
      </c>
      <c r="N72" s="443"/>
      <c r="O72" s="496"/>
      <c r="P72" s="496"/>
      <c r="Q72" s="449" t="str">
        <f>IFERROR(VLOOKUP(U72,リスト!$AW$1:$AY$44,2,0),"")</f>
        <v/>
      </c>
      <c r="R72" s="450"/>
      <c r="S72" s="473" t="str">
        <f>IFERROR(VLOOKUP(U72,リスト!$AW$1:$AY$44,3,0),"")</f>
        <v/>
      </c>
      <c r="T72" s="474"/>
      <c r="U72" s="34"/>
      <c r="V72" s="470"/>
      <c r="W72" s="471"/>
      <c r="X72" s="471"/>
      <c r="Y72" s="471"/>
      <c r="Z72" s="472"/>
      <c r="AA72" s="233"/>
      <c r="AB72" s="234"/>
      <c r="AC72" s="234"/>
    </row>
    <row r="73" spans="1:29" s="127" customFormat="1" ht="15" customHeight="1">
      <c r="A73" s="475">
        <v>8</v>
      </c>
      <c r="B73" s="477"/>
      <c r="C73" s="429"/>
      <c r="D73" s="429"/>
      <c r="E73" s="429"/>
      <c r="F73" s="430"/>
      <c r="G73" s="428"/>
      <c r="H73" s="429"/>
      <c r="I73" s="429"/>
      <c r="J73" s="429"/>
      <c r="K73" s="430"/>
      <c r="L73" s="437"/>
      <c r="M73" s="438"/>
      <c r="N73" s="441"/>
      <c r="O73" s="494"/>
      <c r="P73" s="494"/>
      <c r="Q73" s="447" t="str">
        <f>IFERROR(VLOOKUP(U73,リスト!$AW$1:$AY$44,2,0),"")</f>
        <v/>
      </c>
      <c r="R73" s="451"/>
      <c r="S73" s="444" t="str">
        <f>IFERROR(VLOOKUP(U73,リスト!$AW$1:$AY$44,3,0),"")</f>
        <v/>
      </c>
      <c r="T73" s="445"/>
      <c r="U73" s="32"/>
      <c r="V73" s="464"/>
      <c r="W73" s="465"/>
      <c r="X73" s="465"/>
      <c r="Y73" s="465"/>
      <c r="Z73" s="466"/>
      <c r="AA73" s="231"/>
      <c r="AB73" s="232"/>
      <c r="AC73" s="232"/>
    </row>
    <row r="74" spans="1:29" s="127" customFormat="1" ht="15" customHeight="1">
      <c r="A74" s="476"/>
      <c r="B74" s="478"/>
      <c r="C74" s="432"/>
      <c r="D74" s="432"/>
      <c r="E74" s="432"/>
      <c r="F74" s="433"/>
      <c r="G74" s="431"/>
      <c r="H74" s="432"/>
      <c r="I74" s="432"/>
      <c r="J74" s="432"/>
      <c r="K74" s="433"/>
      <c r="L74" s="439"/>
      <c r="M74" s="440"/>
      <c r="N74" s="442"/>
      <c r="O74" s="495"/>
      <c r="P74" s="495"/>
      <c r="Q74" s="447" t="str">
        <f>IFERROR(VLOOKUP(U74,リスト!$AW$1:$AY$44,2,0),"")</f>
        <v/>
      </c>
      <c r="R74" s="448"/>
      <c r="S74" s="444" t="str">
        <f>IFERROR(VLOOKUP(U74,リスト!$AW$1:$AY$44,3,0),"")</f>
        <v/>
      </c>
      <c r="T74" s="446"/>
      <c r="U74" s="33"/>
      <c r="V74" s="467"/>
      <c r="W74" s="468"/>
      <c r="X74" s="468"/>
      <c r="Y74" s="468"/>
      <c r="Z74" s="469"/>
      <c r="AA74" s="233"/>
      <c r="AB74" s="234"/>
      <c r="AC74" s="234"/>
    </row>
    <row r="75" spans="1:29" s="127" customFormat="1" ht="15" customHeight="1">
      <c r="A75" s="476"/>
      <c r="B75" s="478"/>
      <c r="C75" s="432"/>
      <c r="D75" s="432"/>
      <c r="E75" s="432"/>
      <c r="F75" s="433"/>
      <c r="G75" s="431"/>
      <c r="H75" s="432"/>
      <c r="I75" s="432"/>
      <c r="J75" s="432"/>
      <c r="K75" s="433"/>
      <c r="L75" s="439"/>
      <c r="M75" s="440"/>
      <c r="N75" s="442"/>
      <c r="O75" s="495"/>
      <c r="P75" s="495"/>
      <c r="Q75" s="447" t="str">
        <f>IFERROR(VLOOKUP(U75,リスト!$AW$1:$AY$44,2,0),"")</f>
        <v/>
      </c>
      <c r="R75" s="451"/>
      <c r="S75" s="444" t="str">
        <f>IFERROR(VLOOKUP(U75,リスト!$AW$1:$AY$44,3,0),"")</f>
        <v/>
      </c>
      <c r="T75" s="445"/>
      <c r="U75" s="33"/>
      <c r="V75" s="467"/>
      <c r="W75" s="468"/>
      <c r="X75" s="468"/>
      <c r="Y75" s="468"/>
      <c r="Z75" s="469"/>
      <c r="AA75" s="233"/>
      <c r="AB75" s="234"/>
      <c r="AC75" s="234"/>
    </row>
    <row r="76" spans="1:29" s="127" customFormat="1" ht="15" customHeight="1">
      <c r="A76" s="476"/>
      <c r="B76" s="478"/>
      <c r="C76" s="432"/>
      <c r="D76" s="432"/>
      <c r="E76" s="432"/>
      <c r="F76" s="433"/>
      <c r="G76" s="431"/>
      <c r="H76" s="432"/>
      <c r="I76" s="432"/>
      <c r="J76" s="432"/>
      <c r="K76" s="433"/>
      <c r="L76" s="439"/>
      <c r="M76" s="440"/>
      <c r="N76" s="442"/>
      <c r="O76" s="495"/>
      <c r="P76" s="495"/>
      <c r="Q76" s="447" t="str">
        <f>IFERROR(VLOOKUP(U76,リスト!$AW$1:$AY$44,2,0),"")</f>
        <v/>
      </c>
      <c r="R76" s="451"/>
      <c r="S76" s="444" t="str">
        <f>IFERROR(VLOOKUP(U76,リスト!$AW$1:$AY$44,3,0),"")</f>
        <v/>
      </c>
      <c r="T76" s="446"/>
      <c r="U76" s="33"/>
      <c r="V76" s="467"/>
      <c r="W76" s="468"/>
      <c r="X76" s="468"/>
      <c r="Y76" s="468"/>
      <c r="Z76" s="469"/>
      <c r="AA76" s="233"/>
      <c r="AB76" s="234"/>
      <c r="AC76" s="234"/>
    </row>
    <row r="77" spans="1:29" s="127" customFormat="1" ht="15" customHeight="1">
      <c r="A77" s="476"/>
      <c r="B77" s="478"/>
      <c r="C77" s="432"/>
      <c r="D77" s="432"/>
      <c r="E77" s="432"/>
      <c r="F77" s="433"/>
      <c r="G77" s="431"/>
      <c r="H77" s="432"/>
      <c r="I77" s="432"/>
      <c r="J77" s="432"/>
      <c r="K77" s="433"/>
      <c r="L77" s="439"/>
      <c r="M77" s="440"/>
      <c r="N77" s="442"/>
      <c r="O77" s="495"/>
      <c r="P77" s="495"/>
      <c r="Q77" s="447" t="str">
        <f>IFERROR(VLOOKUP(U77,リスト!$AW$1:$AY$44,2,0),"")</f>
        <v/>
      </c>
      <c r="R77" s="448"/>
      <c r="S77" s="444" t="str">
        <f>IFERROR(VLOOKUP(U77,リスト!$AW$1:$AY$44,3,0),"")</f>
        <v/>
      </c>
      <c r="T77" s="445"/>
      <c r="U77" s="33"/>
      <c r="V77" s="467"/>
      <c r="W77" s="468"/>
      <c r="X77" s="468"/>
      <c r="Y77" s="468"/>
      <c r="Z77" s="469"/>
      <c r="AA77" s="233"/>
      <c r="AB77" s="234"/>
      <c r="AC77" s="234"/>
    </row>
    <row r="78" spans="1:29" s="127" customFormat="1" ht="15" customHeight="1">
      <c r="A78" s="492"/>
      <c r="B78" s="493"/>
      <c r="C78" s="435"/>
      <c r="D78" s="435"/>
      <c r="E78" s="435"/>
      <c r="F78" s="436"/>
      <c r="G78" s="434"/>
      <c r="H78" s="435"/>
      <c r="I78" s="435"/>
      <c r="J78" s="435"/>
      <c r="K78" s="436"/>
      <c r="L78" s="183"/>
      <c r="M78" s="184" t="s">
        <v>312</v>
      </c>
      <c r="N78" s="443"/>
      <c r="O78" s="496"/>
      <c r="P78" s="496"/>
      <c r="Q78" s="449" t="str">
        <f>IFERROR(VLOOKUP(U78,リスト!$AW$1:$AY$44,2,0),"")</f>
        <v/>
      </c>
      <c r="R78" s="450"/>
      <c r="S78" s="473" t="str">
        <f>IFERROR(VLOOKUP(U78,リスト!$AW$1:$AY$44,3,0),"")</f>
        <v/>
      </c>
      <c r="T78" s="474"/>
      <c r="U78" s="34"/>
      <c r="V78" s="470"/>
      <c r="W78" s="471"/>
      <c r="X78" s="471"/>
      <c r="Y78" s="471"/>
      <c r="Z78" s="472"/>
      <c r="AA78" s="233"/>
      <c r="AB78" s="234"/>
      <c r="AC78" s="234"/>
    </row>
    <row r="79" spans="1:29" s="127" customFormat="1" ht="15" customHeight="1">
      <c r="A79" s="475">
        <v>9</v>
      </c>
      <c r="B79" s="477"/>
      <c r="C79" s="429"/>
      <c r="D79" s="429"/>
      <c r="E79" s="429"/>
      <c r="F79" s="430"/>
      <c r="G79" s="428"/>
      <c r="H79" s="429"/>
      <c r="I79" s="429"/>
      <c r="J79" s="429"/>
      <c r="K79" s="430"/>
      <c r="L79" s="437"/>
      <c r="M79" s="438"/>
      <c r="N79" s="441"/>
      <c r="O79" s="494"/>
      <c r="P79" s="494"/>
      <c r="Q79" s="447" t="str">
        <f>IFERROR(VLOOKUP(U79,リスト!$AW$1:$AY$44,2,0),"")</f>
        <v/>
      </c>
      <c r="R79" s="451"/>
      <c r="S79" s="444" t="str">
        <f>IFERROR(VLOOKUP(U79,リスト!$AW$1:$AY$44,3,0),"")</f>
        <v/>
      </c>
      <c r="T79" s="445"/>
      <c r="U79" s="32"/>
      <c r="V79" s="464"/>
      <c r="W79" s="465"/>
      <c r="X79" s="465"/>
      <c r="Y79" s="465"/>
      <c r="Z79" s="466"/>
      <c r="AA79" s="231"/>
      <c r="AB79" s="232"/>
      <c r="AC79" s="232"/>
    </row>
    <row r="80" spans="1:29" s="127" customFormat="1" ht="15" customHeight="1">
      <c r="A80" s="476"/>
      <c r="B80" s="478"/>
      <c r="C80" s="432"/>
      <c r="D80" s="432"/>
      <c r="E80" s="432"/>
      <c r="F80" s="433"/>
      <c r="G80" s="431"/>
      <c r="H80" s="432"/>
      <c r="I80" s="432"/>
      <c r="J80" s="432"/>
      <c r="K80" s="433"/>
      <c r="L80" s="439"/>
      <c r="M80" s="440"/>
      <c r="N80" s="442"/>
      <c r="O80" s="495"/>
      <c r="P80" s="495"/>
      <c r="Q80" s="447" t="str">
        <f>IFERROR(VLOOKUP(U80,リスト!$AW$1:$AY$44,2,0),"")</f>
        <v/>
      </c>
      <c r="R80" s="448"/>
      <c r="S80" s="444" t="str">
        <f>IFERROR(VLOOKUP(U80,リスト!$AW$1:$AY$44,3,0),"")</f>
        <v/>
      </c>
      <c r="T80" s="446"/>
      <c r="U80" s="33"/>
      <c r="V80" s="467"/>
      <c r="W80" s="468"/>
      <c r="X80" s="468"/>
      <c r="Y80" s="468"/>
      <c r="Z80" s="469"/>
      <c r="AA80" s="233"/>
      <c r="AB80" s="234"/>
      <c r="AC80" s="234"/>
    </row>
    <row r="81" spans="1:29" s="127" customFormat="1" ht="15" customHeight="1">
      <c r="A81" s="476"/>
      <c r="B81" s="478"/>
      <c r="C81" s="432"/>
      <c r="D81" s="432"/>
      <c r="E81" s="432"/>
      <c r="F81" s="433"/>
      <c r="G81" s="431"/>
      <c r="H81" s="432"/>
      <c r="I81" s="432"/>
      <c r="J81" s="432"/>
      <c r="K81" s="433"/>
      <c r="L81" s="439"/>
      <c r="M81" s="440"/>
      <c r="N81" s="442"/>
      <c r="O81" s="495"/>
      <c r="P81" s="495"/>
      <c r="Q81" s="447" t="str">
        <f>IFERROR(VLOOKUP(U81,リスト!$AW$1:$AY$44,2,0),"")</f>
        <v/>
      </c>
      <c r="R81" s="451"/>
      <c r="S81" s="444" t="str">
        <f>IFERROR(VLOOKUP(U81,リスト!$AW$1:$AY$44,3,0),"")</f>
        <v/>
      </c>
      <c r="T81" s="445"/>
      <c r="U81" s="33"/>
      <c r="V81" s="467"/>
      <c r="W81" s="468"/>
      <c r="X81" s="468"/>
      <c r="Y81" s="468"/>
      <c r="Z81" s="469"/>
      <c r="AA81" s="233"/>
      <c r="AB81" s="234"/>
      <c r="AC81" s="234"/>
    </row>
    <row r="82" spans="1:29" s="127" customFormat="1" ht="15" customHeight="1">
      <c r="A82" s="476"/>
      <c r="B82" s="478"/>
      <c r="C82" s="432"/>
      <c r="D82" s="432"/>
      <c r="E82" s="432"/>
      <c r="F82" s="433"/>
      <c r="G82" s="431"/>
      <c r="H82" s="432"/>
      <c r="I82" s="432"/>
      <c r="J82" s="432"/>
      <c r="K82" s="433"/>
      <c r="L82" s="439"/>
      <c r="M82" s="440"/>
      <c r="N82" s="442"/>
      <c r="O82" s="495"/>
      <c r="P82" s="495"/>
      <c r="Q82" s="447" t="str">
        <f>IFERROR(VLOOKUP(U82,リスト!$AW$1:$AY$44,2,0),"")</f>
        <v/>
      </c>
      <c r="R82" s="451"/>
      <c r="S82" s="444" t="str">
        <f>IFERROR(VLOOKUP(U82,リスト!$AW$1:$AY$44,3,0),"")</f>
        <v/>
      </c>
      <c r="T82" s="446"/>
      <c r="U82" s="33"/>
      <c r="V82" s="467"/>
      <c r="W82" s="468"/>
      <c r="X82" s="468"/>
      <c r="Y82" s="468"/>
      <c r="Z82" s="469"/>
      <c r="AA82" s="233"/>
      <c r="AB82" s="234"/>
      <c r="AC82" s="234"/>
    </row>
    <row r="83" spans="1:29" s="127" customFormat="1" ht="15" customHeight="1">
      <c r="A83" s="476"/>
      <c r="B83" s="478"/>
      <c r="C83" s="432"/>
      <c r="D83" s="432"/>
      <c r="E83" s="432"/>
      <c r="F83" s="433"/>
      <c r="G83" s="431"/>
      <c r="H83" s="432"/>
      <c r="I83" s="432"/>
      <c r="J83" s="432"/>
      <c r="K83" s="433"/>
      <c r="L83" s="439"/>
      <c r="M83" s="440"/>
      <c r="N83" s="442"/>
      <c r="O83" s="495"/>
      <c r="P83" s="495"/>
      <c r="Q83" s="447" t="str">
        <f>IFERROR(VLOOKUP(U83,リスト!$AW$1:$AY$44,2,0),"")</f>
        <v/>
      </c>
      <c r="R83" s="448"/>
      <c r="S83" s="444" t="str">
        <f>IFERROR(VLOOKUP(U83,リスト!$AW$1:$AY$44,3,0),"")</f>
        <v/>
      </c>
      <c r="T83" s="445"/>
      <c r="U83" s="33"/>
      <c r="V83" s="467"/>
      <c r="W83" s="468"/>
      <c r="X83" s="468"/>
      <c r="Y83" s="468"/>
      <c r="Z83" s="469"/>
      <c r="AA83" s="233"/>
      <c r="AB83" s="234"/>
      <c r="AC83" s="234"/>
    </row>
    <row r="84" spans="1:29" s="127" customFormat="1" ht="15" customHeight="1">
      <c r="A84" s="492"/>
      <c r="B84" s="493"/>
      <c r="C84" s="435"/>
      <c r="D84" s="435"/>
      <c r="E84" s="435"/>
      <c r="F84" s="436"/>
      <c r="G84" s="434"/>
      <c r="H84" s="435"/>
      <c r="I84" s="435"/>
      <c r="J84" s="435"/>
      <c r="K84" s="436"/>
      <c r="L84" s="183"/>
      <c r="M84" s="184" t="s">
        <v>312</v>
      </c>
      <c r="N84" s="443"/>
      <c r="O84" s="496"/>
      <c r="P84" s="496"/>
      <c r="Q84" s="449" t="str">
        <f>IFERROR(VLOOKUP(U84,リスト!$AW$1:$AY$44,2,0),"")</f>
        <v/>
      </c>
      <c r="R84" s="450"/>
      <c r="S84" s="473" t="str">
        <f>IFERROR(VLOOKUP(U84,リスト!$AW$1:$AY$44,3,0),"")</f>
        <v/>
      </c>
      <c r="T84" s="474"/>
      <c r="U84" s="34"/>
      <c r="V84" s="470"/>
      <c r="W84" s="471"/>
      <c r="X84" s="471"/>
      <c r="Y84" s="471"/>
      <c r="Z84" s="472"/>
      <c r="AA84" s="233"/>
      <c r="AB84" s="234"/>
      <c r="AC84" s="234"/>
    </row>
    <row r="85" spans="1:29" s="127" customFormat="1" ht="15" customHeight="1">
      <c r="A85" s="475">
        <v>10</v>
      </c>
      <c r="B85" s="477"/>
      <c r="C85" s="429"/>
      <c r="D85" s="429"/>
      <c r="E85" s="429"/>
      <c r="F85" s="430"/>
      <c r="G85" s="428"/>
      <c r="H85" s="429"/>
      <c r="I85" s="429"/>
      <c r="J85" s="429"/>
      <c r="K85" s="430"/>
      <c r="L85" s="437"/>
      <c r="M85" s="438"/>
      <c r="N85" s="441"/>
      <c r="O85" s="494"/>
      <c r="P85" s="494"/>
      <c r="Q85" s="447" t="str">
        <f>IFERROR(VLOOKUP(U85,リスト!$AW$1:$AY$44,2,0),"")</f>
        <v/>
      </c>
      <c r="R85" s="451"/>
      <c r="S85" s="444" t="str">
        <f>IFERROR(VLOOKUP(U85,リスト!$AW$1:$AY$44,3,0),"")</f>
        <v/>
      </c>
      <c r="T85" s="445"/>
      <c r="U85" s="32"/>
      <c r="V85" s="464"/>
      <c r="W85" s="465"/>
      <c r="X85" s="465"/>
      <c r="Y85" s="465"/>
      <c r="Z85" s="466"/>
      <c r="AA85" s="231"/>
      <c r="AB85" s="232"/>
      <c r="AC85" s="232"/>
    </row>
    <row r="86" spans="1:29" s="127" customFormat="1" ht="15" customHeight="1">
      <c r="A86" s="476"/>
      <c r="B86" s="478"/>
      <c r="C86" s="432"/>
      <c r="D86" s="432"/>
      <c r="E86" s="432"/>
      <c r="F86" s="433"/>
      <c r="G86" s="431"/>
      <c r="H86" s="432"/>
      <c r="I86" s="432"/>
      <c r="J86" s="432"/>
      <c r="K86" s="433"/>
      <c r="L86" s="439"/>
      <c r="M86" s="440"/>
      <c r="N86" s="442"/>
      <c r="O86" s="495"/>
      <c r="P86" s="495"/>
      <c r="Q86" s="447" t="str">
        <f>IFERROR(VLOOKUP(U86,リスト!$AW$1:$AY$44,2,0),"")</f>
        <v/>
      </c>
      <c r="R86" s="448"/>
      <c r="S86" s="444" t="str">
        <f>IFERROR(VLOOKUP(U86,リスト!$AW$1:$AY$44,3,0),"")</f>
        <v/>
      </c>
      <c r="T86" s="446"/>
      <c r="U86" s="33"/>
      <c r="V86" s="467"/>
      <c r="W86" s="468"/>
      <c r="X86" s="468"/>
      <c r="Y86" s="468"/>
      <c r="Z86" s="469"/>
      <c r="AA86" s="233"/>
      <c r="AB86" s="234"/>
      <c r="AC86" s="234"/>
    </row>
    <row r="87" spans="1:29" s="127" customFormat="1" ht="15" customHeight="1">
      <c r="A87" s="476"/>
      <c r="B87" s="478"/>
      <c r="C87" s="432"/>
      <c r="D87" s="432"/>
      <c r="E87" s="432"/>
      <c r="F87" s="433"/>
      <c r="G87" s="431"/>
      <c r="H87" s="432"/>
      <c r="I87" s="432"/>
      <c r="J87" s="432"/>
      <c r="K87" s="433"/>
      <c r="L87" s="439"/>
      <c r="M87" s="440"/>
      <c r="N87" s="442"/>
      <c r="O87" s="495"/>
      <c r="P87" s="495"/>
      <c r="Q87" s="447" t="str">
        <f>IFERROR(VLOOKUP(U87,リスト!$AW$1:$AY$44,2,0),"")</f>
        <v/>
      </c>
      <c r="R87" s="451"/>
      <c r="S87" s="444" t="str">
        <f>IFERROR(VLOOKUP(U87,リスト!$AW$1:$AY$44,3,0),"")</f>
        <v/>
      </c>
      <c r="T87" s="445"/>
      <c r="U87" s="33"/>
      <c r="V87" s="467"/>
      <c r="W87" s="468"/>
      <c r="X87" s="468"/>
      <c r="Y87" s="468"/>
      <c r="Z87" s="469"/>
      <c r="AA87" s="233"/>
      <c r="AB87" s="234"/>
      <c r="AC87" s="234"/>
    </row>
    <row r="88" spans="1:29" s="127" customFormat="1" ht="15" customHeight="1">
      <c r="A88" s="476"/>
      <c r="B88" s="478"/>
      <c r="C88" s="432"/>
      <c r="D88" s="432"/>
      <c r="E88" s="432"/>
      <c r="F88" s="433"/>
      <c r="G88" s="431"/>
      <c r="H88" s="432"/>
      <c r="I88" s="432"/>
      <c r="J88" s="432"/>
      <c r="K88" s="433"/>
      <c r="L88" s="439"/>
      <c r="M88" s="440"/>
      <c r="N88" s="442"/>
      <c r="O88" s="495"/>
      <c r="P88" s="495"/>
      <c r="Q88" s="447" t="str">
        <f>IFERROR(VLOOKUP(U88,リスト!$AW$1:$AY$44,2,0),"")</f>
        <v/>
      </c>
      <c r="R88" s="451"/>
      <c r="S88" s="444" t="str">
        <f>IFERROR(VLOOKUP(U88,リスト!$AW$1:$AY$44,3,0),"")</f>
        <v/>
      </c>
      <c r="T88" s="446"/>
      <c r="U88" s="33"/>
      <c r="V88" s="467"/>
      <c r="W88" s="468"/>
      <c r="X88" s="468"/>
      <c r="Y88" s="468"/>
      <c r="Z88" s="469"/>
      <c r="AA88" s="233"/>
      <c r="AB88" s="234"/>
      <c r="AC88" s="234"/>
    </row>
    <row r="89" spans="1:29" s="127" customFormat="1" ht="15" customHeight="1">
      <c r="A89" s="476"/>
      <c r="B89" s="478"/>
      <c r="C89" s="432"/>
      <c r="D89" s="432"/>
      <c r="E89" s="432"/>
      <c r="F89" s="433"/>
      <c r="G89" s="431"/>
      <c r="H89" s="432"/>
      <c r="I89" s="432"/>
      <c r="J89" s="432"/>
      <c r="K89" s="433"/>
      <c r="L89" s="439"/>
      <c r="M89" s="440"/>
      <c r="N89" s="442"/>
      <c r="O89" s="495"/>
      <c r="P89" s="495"/>
      <c r="Q89" s="447" t="str">
        <f>IFERROR(VLOOKUP(U89,リスト!$AW$1:$AY$44,2,0),"")</f>
        <v/>
      </c>
      <c r="R89" s="448"/>
      <c r="S89" s="444" t="str">
        <f>IFERROR(VLOOKUP(U89,リスト!$AW$1:$AY$44,3,0),"")</f>
        <v/>
      </c>
      <c r="T89" s="445"/>
      <c r="U89" s="33"/>
      <c r="V89" s="467"/>
      <c r="W89" s="468"/>
      <c r="X89" s="468"/>
      <c r="Y89" s="468"/>
      <c r="Z89" s="469"/>
      <c r="AA89" s="233"/>
      <c r="AB89" s="234"/>
      <c r="AC89" s="234"/>
    </row>
    <row r="90" spans="1:29" s="127" customFormat="1" ht="15" customHeight="1">
      <c r="A90" s="476"/>
      <c r="B90" s="478"/>
      <c r="C90" s="432"/>
      <c r="D90" s="432"/>
      <c r="E90" s="432"/>
      <c r="F90" s="433"/>
      <c r="G90" s="431"/>
      <c r="H90" s="432"/>
      <c r="I90" s="432"/>
      <c r="J90" s="432"/>
      <c r="K90" s="433"/>
      <c r="L90" s="183"/>
      <c r="M90" s="184" t="s">
        <v>312</v>
      </c>
      <c r="N90" s="443"/>
      <c r="O90" s="496"/>
      <c r="P90" s="496"/>
      <c r="Q90" s="449" t="str">
        <f>IFERROR(VLOOKUP(U90,リスト!$AW$1:$AY$44,2,0),"")</f>
        <v/>
      </c>
      <c r="R90" s="450"/>
      <c r="S90" s="444" t="str">
        <f>IFERROR(VLOOKUP(U90,リスト!$AW$1:$AY$44,3,0),"")</f>
        <v/>
      </c>
      <c r="T90" s="446"/>
      <c r="U90" s="34"/>
      <c r="V90" s="470"/>
      <c r="W90" s="471"/>
      <c r="X90" s="471"/>
      <c r="Y90" s="471"/>
      <c r="Z90" s="472"/>
      <c r="AA90" s="233"/>
      <c r="AB90" s="234"/>
      <c r="AC90" s="234"/>
    </row>
    <row r="91" spans="1:29" s="127" customFormat="1" ht="15" hidden="1" customHeight="1" outlineLevel="1">
      <c r="A91" s="475">
        <v>11</v>
      </c>
      <c r="B91" s="477"/>
      <c r="C91" s="429"/>
      <c r="D91" s="429"/>
      <c r="E91" s="429"/>
      <c r="F91" s="430"/>
      <c r="G91" s="428"/>
      <c r="H91" s="429"/>
      <c r="I91" s="429"/>
      <c r="J91" s="429"/>
      <c r="K91" s="430"/>
      <c r="L91" s="437"/>
      <c r="M91" s="438"/>
      <c r="N91" s="441"/>
      <c r="O91" s="494"/>
      <c r="P91" s="494"/>
      <c r="Q91" s="497" t="str">
        <f>IFERROR(VLOOKUP(U91,リスト!$AW$1:$AY$44,2,0),"")</f>
        <v/>
      </c>
      <c r="R91" s="498"/>
      <c r="S91" s="497" t="str">
        <f>IFERROR(VLOOKUP(U91,リスト!$AW$1:$AY$44,3,0),"")</f>
        <v/>
      </c>
      <c r="T91" s="498"/>
      <c r="U91" s="32"/>
      <c r="V91" s="464"/>
      <c r="W91" s="465"/>
      <c r="X91" s="465"/>
      <c r="Y91" s="465"/>
      <c r="Z91" s="466"/>
      <c r="AA91" s="231"/>
      <c r="AB91" s="232"/>
      <c r="AC91" s="232"/>
    </row>
    <row r="92" spans="1:29" s="127" customFormat="1" ht="15" hidden="1" customHeight="1" outlineLevel="1">
      <c r="A92" s="476"/>
      <c r="B92" s="478"/>
      <c r="C92" s="432"/>
      <c r="D92" s="432"/>
      <c r="E92" s="432"/>
      <c r="F92" s="433"/>
      <c r="G92" s="431"/>
      <c r="H92" s="432"/>
      <c r="I92" s="432"/>
      <c r="J92" s="432"/>
      <c r="K92" s="433"/>
      <c r="L92" s="439"/>
      <c r="M92" s="440"/>
      <c r="N92" s="442"/>
      <c r="O92" s="495"/>
      <c r="P92" s="495"/>
      <c r="Q92" s="447" t="str">
        <f>IFERROR(VLOOKUP(U92,リスト!$AW$1:$AY$44,2,0),"")</f>
        <v/>
      </c>
      <c r="R92" s="448"/>
      <c r="S92" s="447" t="str">
        <f>IFERROR(VLOOKUP(U92,リスト!$AW$1:$AY$44,3,0),"")</f>
        <v/>
      </c>
      <c r="T92" s="448"/>
      <c r="U92" s="33"/>
      <c r="V92" s="467"/>
      <c r="W92" s="468"/>
      <c r="X92" s="468"/>
      <c r="Y92" s="468"/>
      <c r="Z92" s="469"/>
      <c r="AA92" s="233"/>
      <c r="AB92" s="234"/>
      <c r="AC92" s="234"/>
    </row>
    <row r="93" spans="1:29" s="127" customFormat="1" ht="14.25" hidden="1" customHeight="1" outlineLevel="1">
      <c r="A93" s="476"/>
      <c r="B93" s="478"/>
      <c r="C93" s="432"/>
      <c r="D93" s="432"/>
      <c r="E93" s="432"/>
      <c r="F93" s="433"/>
      <c r="G93" s="431"/>
      <c r="H93" s="432"/>
      <c r="I93" s="432"/>
      <c r="J93" s="432"/>
      <c r="K93" s="433"/>
      <c r="L93" s="439"/>
      <c r="M93" s="440"/>
      <c r="N93" s="442"/>
      <c r="O93" s="495"/>
      <c r="P93" s="495"/>
      <c r="Q93" s="447" t="str">
        <f>IFERROR(VLOOKUP(U93,リスト!$AW$1:$AY$44,2,0),"")</f>
        <v/>
      </c>
      <c r="R93" s="448"/>
      <c r="S93" s="447" t="str">
        <f>IFERROR(VLOOKUP(U93,リスト!$AW$1:$AY$44,3,0),"")</f>
        <v/>
      </c>
      <c r="T93" s="448"/>
      <c r="U93" s="33"/>
      <c r="V93" s="467"/>
      <c r="W93" s="468"/>
      <c r="X93" s="468"/>
      <c r="Y93" s="468"/>
      <c r="Z93" s="469"/>
      <c r="AA93" s="233"/>
      <c r="AB93" s="234"/>
      <c r="AC93" s="234"/>
    </row>
    <row r="94" spans="1:29" s="127" customFormat="1" ht="15" hidden="1" customHeight="1" outlineLevel="1">
      <c r="A94" s="476"/>
      <c r="B94" s="478"/>
      <c r="C94" s="432"/>
      <c r="D94" s="432"/>
      <c r="E94" s="432"/>
      <c r="F94" s="433"/>
      <c r="G94" s="431"/>
      <c r="H94" s="432"/>
      <c r="I94" s="432"/>
      <c r="J94" s="432"/>
      <c r="K94" s="433"/>
      <c r="L94" s="439"/>
      <c r="M94" s="440"/>
      <c r="N94" s="442"/>
      <c r="O94" s="495"/>
      <c r="P94" s="495"/>
      <c r="Q94" s="447" t="str">
        <f>IFERROR(VLOOKUP(U94,リスト!$AW$1:$AY$44,2,0),"")</f>
        <v/>
      </c>
      <c r="R94" s="448"/>
      <c r="S94" s="447" t="str">
        <f>IFERROR(VLOOKUP(U94,リスト!$AW$1:$AY$44,3,0),"")</f>
        <v/>
      </c>
      <c r="T94" s="448"/>
      <c r="U94" s="33"/>
      <c r="V94" s="467"/>
      <c r="W94" s="468"/>
      <c r="X94" s="468"/>
      <c r="Y94" s="468"/>
      <c r="Z94" s="469"/>
      <c r="AA94" s="233"/>
      <c r="AB94" s="234"/>
      <c r="AC94" s="234"/>
    </row>
    <row r="95" spans="1:29" s="127" customFormat="1" ht="15" hidden="1" customHeight="1" outlineLevel="1">
      <c r="A95" s="476"/>
      <c r="B95" s="478"/>
      <c r="C95" s="432"/>
      <c r="D95" s="432"/>
      <c r="E95" s="432"/>
      <c r="F95" s="433"/>
      <c r="G95" s="431"/>
      <c r="H95" s="432"/>
      <c r="I95" s="432"/>
      <c r="J95" s="432"/>
      <c r="K95" s="433"/>
      <c r="L95" s="439"/>
      <c r="M95" s="440"/>
      <c r="N95" s="442"/>
      <c r="O95" s="495"/>
      <c r="P95" s="495"/>
      <c r="Q95" s="447" t="str">
        <f>IFERROR(VLOOKUP(U95,リスト!$AW$1:$AY$44,2,0),"")</f>
        <v/>
      </c>
      <c r="R95" s="448"/>
      <c r="S95" s="447" t="str">
        <f>IFERROR(VLOOKUP(U95,リスト!$AW$1:$AY$44,3,0),"")</f>
        <v/>
      </c>
      <c r="T95" s="448"/>
      <c r="U95" s="33"/>
      <c r="V95" s="467"/>
      <c r="W95" s="468"/>
      <c r="X95" s="468"/>
      <c r="Y95" s="468"/>
      <c r="Z95" s="469"/>
      <c r="AA95" s="233"/>
      <c r="AB95" s="234"/>
      <c r="AC95" s="234"/>
    </row>
    <row r="96" spans="1:29" s="127" customFormat="1" ht="15" hidden="1" customHeight="1" outlineLevel="1">
      <c r="A96" s="476"/>
      <c r="B96" s="478"/>
      <c r="C96" s="432"/>
      <c r="D96" s="432"/>
      <c r="E96" s="432"/>
      <c r="F96" s="433"/>
      <c r="G96" s="431"/>
      <c r="H96" s="432"/>
      <c r="I96" s="432"/>
      <c r="J96" s="432"/>
      <c r="K96" s="433"/>
      <c r="L96" s="183"/>
      <c r="M96" s="184" t="s">
        <v>312</v>
      </c>
      <c r="N96" s="442"/>
      <c r="O96" s="496"/>
      <c r="P96" s="496"/>
      <c r="Q96" s="447" t="str">
        <f>IFERROR(VLOOKUP(U96,リスト!$AW$1:$AY$44,2,0),"")</f>
        <v/>
      </c>
      <c r="R96" s="448"/>
      <c r="S96" s="449" t="str">
        <f>IFERROR(VLOOKUP(U96,リスト!$AW$1:$AY$44,3,0),"")</f>
        <v/>
      </c>
      <c r="T96" s="499"/>
      <c r="U96" s="34"/>
      <c r="V96" s="470"/>
      <c r="W96" s="471"/>
      <c r="X96" s="471"/>
      <c r="Y96" s="471"/>
      <c r="Z96" s="472"/>
      <c r="AA96" s="233"/>
      <c r="AB96" s="234"/>
      <c r="AC96" s="234"/>
    </row>
    <row r="97" spans="1:29" s="127" customFormat="1" ht="15" hidden="1" customHeight="1" outlineLevel="1">
      <c r="A97" s="475">
        <v>12</v>
      </c>
      <c r="B97" s="477"/>
      <c r="C97" s="429"/>
      <c r="D97" s="429"/>
      <c r="E97" s="429"/>
      <c r="F97" s="430"/>
      <c r="G97" s="428"/>
      <c r="H97" s="429"/>
      <c r="I97" s="429"/>
      <c r="J97" s="429"/>
      <c r="K97" s="430"/>
      <c r="L97" s="437"/>
      <c r="M97" s="438"/>
      <c r="N97" s="441"/>
      <c r="O97" s="494"/>
      <c r="P97" s="494"/>
      <c r="Q97" s="497" t="str">
        <f>IFERROR(VLOOKUP(U97,リスト!$AW$1:$AY$44,2,0),"")</f>
        <v/>
      </c>
      <c r="R97" s="498"/>
      <c r="S97" s="497" t="str">
        <f>IFERROR(VLOOKUP(U97,リスト!$AW$1:$AY$44,3,0),"")</f>
        <v/>
      </c>
      <c r="T97" s="498"/>
      <c r="U97" s="32"/>
      <c r="V97" s="464"/>
      <c r="W97" s="465"/>
      <c r="X97" s="465"/>
      <c r="Y97" s="465"/>
      <c r="Z97" s="466"/>
      <c r="AA97" s="231"/>
      <c r="AB97" s="232"/>
      <c r="AC97" s="232"/>
    </row>
    <row r="98" spans="1:29" s="127" customFormat="1" ht="15" hidden="1" customHeight="1" outlineLevel="1">
      <c r="A98" s="476"/>
      <c r="B98" s="478"/>
      <c r="C98" s="432"/>
      <c r="D98" s="432"/>
      <c r="E98" s="432"/>
      <c r="F98" s="433"/>
      <c r="G98" s="431"/>
      <c r="H98" s="432"/>
      <c r="I98" s="432"/>
      <c r="J98" s="432"/>
      <c r="K98" s="433"/>
      <c r="L98" s="439"/>
      <c r="M98" s="440"/>
      <c r="N98" s="442"/>
      <c r="O98" s="495"/>
      <c r="P98" s="495"/>
      <c r="Q98" s="447" t="str">
        <f>IFERROR(VLOOKUP(U98,リスト!$AW$1:$AY$44,2,0),"")</f>
        <v/>
      </c>
      <c r="R98" s="448"/>
      <c r="S98" s="447" t="str">
        <f>IFERROR(VLOOKUP(U98,リスト!$AW$1:$AY$44,3,0),"")</f>
        <v/>
      </c>
      <c r="T98" s="448"/>
      <c r="U98" s="33"/>
      <c r="V98" s="467"/>
      <c r="W98" s="468"/>
      <c r="X98" s="468"/>
      <c r="Y98" s="468"/>
      <c r="Z98" s="469"/>
      <c r="AA98" s="233"/>
      <c r="AB98" s="234"/>
      <c r="AC98" s="234"/>
    </row>
    <row r="99" spans="1:29" s="127" customFormat="1" ht="15" hidden="1" customHeight="1" outlineLevel="1">
      <c r="A99" s="476"/>
      <c r="B99" s="478"/>
      <c r="C99" s="432"/>
      <c r="D99" s="432"/>
      <c r="E99" s="432"/>
      <c r="F99" s="433"/>
      <c r="G99" s="431"/>
      <c r="H99" s="432"/>
      <c r="I99" s="432"/>
      <c r="J99" s="432"/>
      <c r="K99" s="433"/>
      <c r="L99" s="439"/>
      <c r="M99" s="440"/>
      <c r="N99" s="442"/>
      <c r="O99" s="495"/>
      <c r="P99" s="495"/>
      <c r="Q99" s="447" t="str">
        <f>IFERROR(VLOOKUP(U99,リスト!$AW$1:$AY$44,2,0),"")</f>
        <v/>
      </c>
      <c r="R99" s="448"/>
      <c r="S99" s="447" t="str">
        <f>IFERROR(VLOOKUP(U99,リスト!$AW$1:$AY$44,3,0),"")</f>
        <v/>
      </c>
      <c r="T99" s="448"/>
      <c r="U99" s="33"/>
      <c r="V99" s="467"/>
      <c r="W99" s="468"/>
      <c r="X99" s="468"/>
      <c r="Y99" s="468"/>
      <c r="Z99" s="469"/>
      <c r="AA99" s="233"/>
      <c r="AB99" s="234"/>
      <c r="AC99" s="234"/>
    </row>
    <row r="100" spans="1:29" s="127" customFormat="1" ht="15" hidden="1" customHeight="1" outlineLevel="1">
      <c r="A100" s="476"/>
      <c r="B100" s="478"/>
      <c r="C100" s="432"/>
      <c r="D100" s="432"/>
      <c r="E100" s="432"/>
      <c r="F100" s="433"/>
      <c r="G100" s="431"/>
      <c r="H100" s="432"/>
      <c r="I100" s="432"/>
      <c r="J100" s="432"/>
      <c r="K100" s="433"/>
      <c r="L100" s="439"/>
      <c r="M100" s="440"/>
      <c r="N100" s="442"/>
      <c r="O100" s="495"/>
      <c r="P100" s="495"/>
      <c r="Q100" s="447" t="str">
        <f>IFERROR(VLOOKUP(U100,リスト!$AW$1:$AY$44,2,0),"")</f>
        <v/>
      </c>
      <c r="R100" s="448"/>
      <c r="S100" s="447" t="str">
        <f>IFERROR(VLOOKUP(U100,リスト!$AW$1:$AY$44,3,0),"")</f>
        <v/>
      </c>
      <c r="T100" s="448"/>
      <c r="U100" s="33"/>
      <c r="V100" s="467"/>
      <c r="W100" s="468"/>
      <c r="X100" s="468"/>
      <c r="Y100" s="468"/>
      <c r="Z100" s="469"/>
      <c r="AA100" s="233"/>
      <c r="AB100" s="234"/>
      <c r="AC100" s="234"/>
    </row>
    <row r="101" spans="1:29" s="127" customFormat="1" ht="15" hidden="1" customHeight="1" outlineLevel="1">
      <c r="A101" s="476"/>
      <c r="B101" s="478"/>
      <c r="C101" s="432"/>
      <c r="D101" s="432"/>
      <c r="E101" s="432"/>
      <c r="F101" s="433"/>
      <c r="G101" s="431"/>
      <c r="H101" s="432"/>
      <c r="I101" s="432"/>
      <c r="J101" s="432"/>
      <c r="K101" s="433"/>
      <c r="L101" s="439"/>
      <c r="M101" s="440"/>
      <c r="N101" s="442"/>
      <c r="O101" s="495"/>
      <c r="P101" s="495"/>
      <c r="Q101" s="447" t="str">
        <f>IFERROR(VLOOKUP(U101,リスト!$AW$1:$AY$44,2,0),"")</f>
        <v/>
      </c>
      <c r="R101" s="448"/>
      <c r="S101" s="447" t="str">
        <f>IFERROR(VLOOKUP(U101,リスト!$AW$1:$AY$44,3,0),"")</f>
        <v/>
      </c>
      <c r="T101" s="448"/>
      <c r="U101" s="33"/>
      <c r="V101" s="467"/>
      <c r="W101" s="468"/>
      <c r="X101" s="468"/>
      <c r="Y101" s="468"/>
      <c r="Z101" s="469"/>
      <c r="AA101" s="233"/>
      <c r="AB101" s="234"/>
      <c r="AC101" s="234"/>
    </row>
    <row r="102" spans="1:29" s="127" customFormat="1" ht="15" hidden="1" customHeight="1" outlineLevel="1">
      <c r="A102" s="476"/>
      <c r="B102" s="478"/>
      <c r="C102" s="432"/>
      <c r="D102" s="432"/>
      <c r="E102" s="432"/>
      <c r="F102" s="433"/>
      <c r="G102" s="431"/>
      <c r="H102" s="432"/>
      <c r="I102" s="432"/>
      <c r="J102" s="432"/>
      <c r="K102" s="433"/>
      <c r="L102" s="183"/>
      <c r="M102" s="184" t="s">
        <v>312</v>
      </c>
      <c r="N102" s="442"/>
      <c r="O102" s="496"/>
      <c r="P102" s="496"/>
      <c r="Q102" s="447" t="str">
        <f>IFERROR(VLOOKUP(U102,リスト!$AW$1:$AY$44,2,0),"")</f>
        <v/>
      </c>
      <c r="R102" s="448"/>
      <c r="S102" s="449" t="str">
        <f>IFERROR(VLOOKUP(U102,リスト!$AW$1:$AY$44,3,0),"")</f>
        <v/>
      </c>
      <c r="T102" s="499"/>
      <c r="U102" s="34"/>
      <c r="V102" s="470"/>
      <c r="W102" s="471"/>
      <c r="X102" s="471"/>
      <c r="Y102" s="471"/>
      <c r="Z102" s="472"/>
      <c r="AA102" s="233"/>
      <c r="AB102" s="234"/>
      <c r="AC102" s="234"/>
    </row>
    <row r="103" spans="1:29" s="127" customFormat="1" ht="15" hidden="1" customHeight="1" outlineLevel="1">
      <c r="A103" s="475">
        <v>13</v>
      </c>
      <c r="B103" s="477"/>
      <c r="C103" s="429"/>
      <c r="D103" s="429"/>
      <c r="E103" s="429"/>
      <c r="F103" s="430"/>
      <c r="G103" s="428"/>
      <c r="H103" s="429"/>
      <c r="I103" s="429"/>
      <c r="J103" s="429"/>
      <c r="K103" s="430"/>
      <c r="L103" s="437"/>
      <c r="M103" s="438"/>
      <c r="N103" s="441"/>
      <c r="O103" s="494"/>
      <c r="P103" s="494"/>
      <c r="Q103" s="497" t="str">
        <f>IFERROR(VLOOKUP(U103,リスト!$AW$1:$AY$44,2,0),"")</f>
        <v/>
      </c>
      <c r="R103" s="498"/>
      <c r="S103" s="497" t="str">
        <f>IFERROR(VLOOKUP(U103,リスト!$AW$1:$AY$44,3,0),"")</f>
        <v/>
      </c>
      <c r="T103" s="498"/>
      <c r="U103" s="32"/>
      <c r="V103" s="464"/>
      <c r="W103" s="465"/>
      <c r="X103" s="465"/>
      <c r="Y103" s="465"/>
      <c r="Z103" s="466"/>
      <c r="AA103" s="231"/>
      <c r="AB103" s="232"/>
      <c r="AC103" s="232"/>
    </row>
    <row r="104" spans="1:29" s="127" customFormat="1" ht="15" hidden="1" customHeight="1" outlineLevel="1">
      <c r="A104" s="476"/>
      <c r="B104" s="478"/>
      <c r="C104" s="432"/>
      <c r="D104" s="432"/>
      <c r="E104" s="432"/>
      <c r="F104" s="433"/>
      <c r="G104" s="431"/>
      <c r="H104" s="432"/>
      <c r="I104" s="432"/>
      <c r="J104" s="432"/>
      <c r="K104" s="433"/>
      <c r="L104" s="439"/>
      <c r="M104" s="440"/>
      <c r="N104" s="442"/>
      <c r="O104" s="495"/>
      <c r="P104" s="495"/>
      <c r="Q104" s="447" t="str">
        <f>IFERROR(VLOOKUP(U104,リスト!$AW$1:$AY$44,2,0),"")</f>
        <v/>
      </c>
      <c r="R104" s="448"/>
      <c r="S104" s="447" t="str">
        <f>IFERROR(VLOOKUP(U104,リスト!$AW$1:$AY$44,3,0),"")</f>
        <v/>
      </c>
      <c r="T104" s="448"/>
      <c r="U104" s="33"/>
      <c r="V104" s="467"/>
      <c r="W104" s="468"/>
      <c r="X104" s="468"/>
      <c r="Y104" s="468"/>
      <c r="Z104" s="469"/>
      <c r="AA104" s="233"/>
      <c r="AB104" s="234"/>
      <c r="AC104" s="234"/>
    </row>
    <row r="105" spans="1:29" s="127" customFormat="1" ht="15" hidden="1" customHeight="1" outlineLevel="1">
      <c r="A105" s="476"/>
      <c r="B105" s="478"/>
      <c r="C105" s="432"/>
      <c r="D105" s="432"/>
      <c r="E105" s="432"/>
      <c r="F105" s="433"/>
      <c r="G105" s="431"/>
      <c r="H105" s="432"/>
      <c r="I105" s="432"/>
      <c r="J105" s="432"/>
      <c r="K105" s="433"/>
      <c r="L105" s="439"/>
      <c r="M105" s="440"/>
      <c r="N105" s="442"/>
      <c r="O105" s="495"/>
      <c r="P105" s="495"/>
      <c r="Q105" s="447" t="str">
        <f>IFERROR(VLOOKUP(U105,リスト!$AW$1:$AY$44,2,0),"")</f>
        <v/>
      </c>
      <c r="R105" s="448"/>
      <c r="S105" s="447" t="str">
        <f>IFERROR(VLOOKUP(U105,リスト!$AW$1:$AY$44,3,0),"")</f>
        <v/>
      </c>
      <c r="T105" s="448"/>
      <c r="U105" s="33"/>
      <c r="V105" s="467"/>
      <c r="W105" s="468"/>
      <c r="X105" s="468"/>
      <c r="Y105" s="468"/>
      <c r="Z105" s="469"/>
      <c r="AA105" s="233"/>
      <c r="AB105" s="234"/>
      <c r="AC105" s="234"/>
    </row>
    <row r="106" spans="1:29" s="127" customFormat="1" ht="15" hidden="1" customHeight="1" outlineLevel="1">
      <c r="A106" s="476"/>
      <c r="B106" s="478"/>
      <c r="C106" s="432"/>
      <c r="D106" s="432"/>
      <c r="E106" s="432"/>
      <c r="F106" s="433"/>
      <c r="G106" s="431"/>
      <c r="H106" s="432"/>
      <c r="I106" s="432"/>
      <c r="J106" s="432"/>
      <c r="K106" s="433"/>
      <c r="L106" s="439"/>
      <c r="M106" s="440"/>
      <c r="N106" s="442"/>
      <c r="O106" s="495"/>
      <c r="P106" s="495"/>
      <c r="Q106" s="447" t="str">
        <f>IFERROR(VLOOKUP(U106,リスト!$AW$1:$AY$44,2,0),"")</f>
        <v/>
      </c>
      <c r="R106" s="448"/>
      <c r="S106" s="447" t="str">
        <f>IFERROR(VLOOKUP(U106,リスト!$AW$1:$AY$44,3,0),"")</f>
        <v/>
      </c>
      <c r="T106" s="448"/>
      <c r="U106" s="33"/>
      <c r="V106" s="467"/>
      <c r="W106" s="468"/>
      <c r="X106" s="468"/>
      <c r="Y106" s="468"/>
      <c r="Z106" s="469"/>
      <c r="AA106" s="233"/>
      <c r="AB106" s="234"/>
      <c r="AC106" s="234"/>
    </row>
    <row r="107" spans="1:29" s="127" customFormat="1" ht="15" hidden="1" customHeight="1" outlineLevel="1">
      <c r="A107" s="476"/>
      <c r="B107" s="478"/>
      <c r="C107" s="432"/>
      <c r="D107" s="432"/>
      <c r="E107" s="432"/>
      <c r="F107" s="433"/>
      <c r="G107" s="431"/>
      <c r="H107" s="432"/>
      <c r="I107" s="432"/>
      <c r="J107" s="432"/>
      <c r="K107" s="433"/>
      <c r="L107" s="439"/>
      <c r="M107" s="440"/>
      <c r="N107" s="442"/>
      <c r="O107" s="495"/>
      <c r="P107" s="495"/>
      <c r="Q107" s="447" t="str">
        <f>IFERROR(VLOOKUP(U107,リスト!$AW$1:$AY$44,2,0),"")</f>
        <v/>
      </c>
      <c r="R107" s="448"/>
      <c r="S107" s="447" t="str">
        <f>IFERROR(VLOOKUP(U107,リスト!$AW$1:$AY$44,3,0),"")</f>
        <v/>
      </c>
      <c r="T107" s="448"/>
      <c r="U107" s="33"/>
      <c r="V107" s="467"/>
      <c r="W107" s="468"/>
      <c r="X107" s="468"/>
      <c r="Y107" s="468"/>
      <c r="Z107" s="469"/>
      <c r="AA107" s="233"/>
      <c r="AB107" s="234"/>
      <c r="AC107" s="234"/>
    </row>
    <row r="108" spans="1:29" s="127" customFormat="1" ht="15" hidden="1" customHeight="1" outlineLevel="1">
      <c r="A108" s="476"/>
      <c r="B108" s="478"/>
      <c r="C108" s="432"/>
      <c r="D108" s="432"/>
      <c r="E108" s="432"/>
      <c r="F108" s="433"/>
      <c r="G108" s="431"/>
      <c r="H108" s="432"/>
      <c r="I108" s="432"/>
      <c r="J108" s="432"/>
      <c r="K108" s="433"/>
      <c r="L108" s="183"/>
      <c r="M108" s="184" t="s">
        <v>312</v>
      </c>
      <c r="N108" s="442"/>
      <c r="O108" s="496"/>
      <c r="P108" s="496"/>
      <c r="Q108" s="447" t="str">
        <f>IFERROR(VLOOKUP(U108,リスト!$AW$1:$AY$44,2,0),"")</f>
        <v/>
      </c>
      <c r="R108" s="448"/>
      <c r="S108" s="449" t="str">
        <f>IFERROR(VLOOKUP(U108,リスト!$AW$1:$AY$44,3,0),"")</f>
        <v/>
      </c>
      <c r="T108" s="499"/>
      <c r="U108" s="34"/>
      <c r="V108" s="470"/>
      <c r="W108" s="471"/>
      <c r="X108" s="471"/>
      <c r="Y108" s="471"/>
      <c r="Z108" s="472"/>
      <c r="AA108" s="233"/>
      <c r="AB108" s="234"/>
      <c r="AC108" s="234"/>
    </row>
    <row r="109" spans="1:29" s="127" customFormat="1" ht="15" hidden="1" customHeight="1" outlineLevel="1">
      <c r="A109" s="475">
        <v>14</v>
      </c>
      <c r="B109" s="477"/>
      <c r="C109" s="429"/>
      <c r="D109" s="429"/>
      <c r="E109" s="429"/>
      <c r="F109" s="430"/>
      <c r="G109" s="428"/>
      <c r="H109" s="429"/>
      <c r="I109" s="429"/>
      <c r="J109" s="429"/>
      <c r="K109" s="430"/>
      <c r="L109" s="437"/>
      <c r="M109" s="438"/>
      <c r="N109" s="441"/>
      <c r="O109" s="494"/>
      <c r="P109" s="494"/>
      <c r="Q109" s="497" t="str">
        <f>IFERROR(VLOOKUP(U109,リスト!$AW$1:$AY$44,2,0),"")</f>
        <v/>
      </c>
      <c r="R109" s="498"/>
      <c r="S109" s="497" t="str">
        <f>IFERROR(VLOOKUP(U109,リスト!$AW$1:$AY$44,3,0),"")</f>
        <v/>
      </c>
      <c r="T109" s="498"/>
      <c r="U109" s="32"/>
      <c r="V109" s="464"/>
      <c r="W109" s="465"/>
      <c r="X109" s="465"/>
      <c r="Y109" s="465"/>
      <c r="Z109" s="466"/>
      <c r="AA109" s="231"/>
      <c r="AB109" s="232"/>
      <c r="AC109" s="232"/>
    </row>
    <row r="110" spans="1:29" s="127" customFormat="1" ht="15" hidden="1" customHeight="1" outlineLevel="1">
      <c r="A110" s="476"/>
      <c r="B110" s="478"/>
      <c r="C110" s="432"/>
      <c r="D110" s="432"/>
      <c r="E110" s="432"/>
      <c r="F110" s="433"/>
      <c r="G110" s="431"/>
      <c r="H110" s="432"/>
      <c r="I110" s="432"/>
      <c r="J110" s="432"/>
      <c r="K110" s="433"/>
      <c r="L110" s="439"/>
      <c r="M110" s="440"/>
      <c r="N110" s="442"/>
      <c r="O110" s="495"/>
      <c r="P110" s="495"/>
      <c r="Q110" s="447" t="str">
        <f>IFERROR(VLOOKUP(U110,リスト!$AW$1:$AY$44,2,0),"")</f>
        <v/>
      </c>
      <c r="R110" s="448"/>
      <c r="S110" s="447" t="str">
        <f>IFERROR(VLOOKUP(U110,リスト!$AW$1:$AY$44,3,0),"")</f>
        <v/>
      </c>
      <c r="T110" s="448"/>
      <c r="U110" s="33"/>
      <c r="V110" s="467"/>
      <c r="W110" s="468"/>
      <c r="X110" s="468"/>
      <c r="Y110" s="468"/>
      <c r="Z110" s="469"/>
      <c r="AA110" s="233"/>
      <c r="AB110" s="234"/>
      <c r="AC110" s="234"/>
    </row>
    <row r="111" spans="1:29" s="127" customFormat="1" ht="15" hidden="1" customHeight="1" outlineLevel="1">
      <c r="A111" s="476"/>
      <c r="B111" s="478"/>
      <c r="C111" s="432"/>
      <c r="D111" s="432"/>
      <c r="E111" s="432"/>
      <c r="F111" s="433"/>
      <c r="G111" s="431"/>
      <c r="H111" s="432"/>
      <c r="I111" s="432"/>
      <c r="J111" s="432"/>
      <c r="K111" s="433"/>
      <c r="L111" s="439"/>
      <c r="M111" s="440"/>
      <c r="N111" s="442"/>
      <c r="O111" s="495"/>
      <c r="P111" s="495"/>
      <c r="Q111" s="447" t="str">
        <f>IFERROR(VLOOKUP(U111,リスト!$AW$1:$AY$44,2,0),"")</f>
        <v/>
      </c>
      <c r="R111" s="448"/>
      <c r="S111" s="447" t="str">
        <f>IFERROR(VLOOKUP(U111,リスト!$AW$1:$AY$44,3,0),"")</f>
        <v/>
      </c>
      <c r="T111" s="448"/>
      <c r="U111" s="33"/>
      <c r="V111" s="467"/>
      <c r="W111" s="468"/>
      <c r="X111" s="468"/>
      <c r="Y111" s="468"/>
      <c r="Z111" s="469"/>
      <c r="AA111" s="233"/>
      <c r="AB111" s="234"/>
      <c r="AC111" s="234"/>
    </row>
    <row r="112" spans="1:29" s="127" customFormat="1" ht="15" hidden="1" customHeight="1" outlineLevel="1">
      <c r="A112" s="476"/>
      <c r="B112" s="478"/>
      <c r="C112" s="432"/>
      <c r="D112" s="432"/>
      <c r="E112" s="432"/>
      <c r="F112" s="433"/>
      <c r="G112" s="431"/>
      <c r="H112" s="432"/>
      <c r="I112" s="432"/>
      <c r="J112" s="432"/>
      <c r="K112" s="433"/>
      <c r="L112" s="439"/>
      <c r="M112" s="440"/>
      <c r="N112" s="442"/>
      <c r="O112" s="495"/>
      <c r="P112" s="495"/>
      <c r="Q112" s="447" t="str">
        <f>IFERROR(VLOOKUP(U112,リスト!$AW$1:$AY$44,2,0),"")</f>
        <v/>
      </c>
      <c r="R112" s="448"/>
      <c r="S112" s="447" t="str">
        <f>IFERROR(VLOOKUP(U112,リスト!$AW$1:$AY$44,3,0),"")</f>
        <v/>
      </c>
      <c r="T112" s="448"/>
      <c r="U112" s="33"/>
      <c r="V112" s="467"/>
      <c r="W112" s="468"/>
      <c r="X112" s="468"/>
      <c r="Y112" s="468"/>
      <c r="Z112" s="469"/>
      <c r="AA112" s="233"/>
      <c r="AB112" s="234"/>
      <c r="AC112" s="234"/>
    </row>
    <row r="113" spans="1:29" s="127" customFormat="1" ht="15" hidden="1" customHeight="1" outlineLevel="1">
      <c r="A113" s="476"/>
      <c r="B113" s="478"/>
      <c r="C113" s="432"/>
      <c r="D113" s="432"/>
      <c r="E113" s="432"/>
      <c r="F113" s="433"/>
      <c r="G113" s="431"/>
      <c r="H113" s="432"/>
      <c r="I113" s="432"/>
      <c r="J113" s="432"/>
      <c r="K113" s="433"/>
      <c r="L113" s="439"/>
      <c r="M113" s="440"/>
      <c r="N113" s="442"/>
      <c r="O113" s="495"/>
      <c r="P113" s="495"/>
      <c r="Q113" s="447" t="str">
        <f>IFERROR(VLOOKUP(U113,リスト!$AW$1:$AY$44,2,0),"")</f>
        <v/>
      </c>
      <c r="R113" s="448"/>
      <c r="S113" s="447" t="str">
        <f>IFERROR(VLOOKUP(U113,リスト!$AW$1:$AY$44,3,0),"")</f>
        <v/>
      </c>
      <c r="T113" s="448"/>
      <c r="U113" s="33"/>
      <c r="V113" s="467"/>
      <c r="W113" s="468"/>
      <c r="X113" s="468"/>
      <c r="Y113" s="468"/>
      <c r="Z113" s="469"/>
      <c r="AA113" s="233"/>
      <c r="AB113" s="234"/>
      <c r="AC113" s="234"/>
    </row>
    <row r="114" spans="1:29" s="127" customFormat="1" ht="15" hidden="1" customHeight="1" outlineLevel="1">
      <c r="A114" s="476"/>
      <c r="B114" s="478"/>
      <c r="C114" s="432"/>
      <c r="D114" s="432"/>
      <c r="E114" s="432"/>
      <c r="F114" s="433"/>
      <c r="G114" s="431"/>
      <c r="H114" s="432"/>
      <c r="I114" s="432"/>
      <c r="J114" s="432"/>
      <c r="K114" s="433"/>
      <c r="L114" s="183"/>
      <c r="M114" s="184" t="s">
        <v>312</v>
      </c>
      <c r="N114" s="442"/>
      <c r="O114" s="496"/>
      <c r="P114" s="496"/>
      <c r="Q114" s="449" t="str">
        <f>IFERROR(VLOOKUP(U114,リスト!$AW$1:$AY$44,2,0),"")</f>
        <v/>
      </c>
      <c r="R114" s="499"/>
      <c r="S114" s="449" t="str">
        <f>IFERROR(VLOOKUP(U114,リスト!$AW$1:$AY$44,3,0),"")</f>
        <v/>
      </c>
      <c r="T114" s="499"/>
      <c r="U114" s="34"/>
      <c r="V114" s="470"/>
      <c r="W114" s="471"/>
      <c r="X114" s="471"/>
      <c r="Y114" s="471"/>
      <c r="Z114" s="472"/>
      <c r="AA114" s="233"/>
      <c r="AB114" s="234"/>
      <c r="AC114" s="234"/>
    </row>
    <row r="115" spans="1:29" s="127" customFormat="1" ht="15" hidden="1" customHeight="1" outlineLevel="1">
      <c r="A115" s="475">
        <v>15</v>
      </c>
      <c r="B115" s="477"/>
      <c r="C115" s="429"/>
      <c r="D115" s="429"/>
      <c r="E115" s="429"/>
      <c r="F115" s="430"/>
      <c r="G115" s="428"/>
      <c r="H115" s="429"/>
      <c r="I115" s="429"/>
      <c r="J115" s="429"/>
      <c r="K115" s="430"/>
      <c r="L115" s="437"/>
      <c r="M115" s="438"/>
      <c r="N115" s="441"/>
      <c r="O115" s="494"/>
      <c r="P115" s="494"/>
      <c r="Q115" s="497" t="str">
        <f>IFERROR(VLOOKUP(U115,リスト!$AW$1:$AY$44,2,0),"")</f>
        <v/>
      </c>
      <c r="R115" s="498"/>
      <c r="S115" s="497" t="str">
        <f>IFERROR(VLOOKUP(U115,リスト!$AW$1:$AY$44,3,0),"")</f>
        <v/>
      </c>
      <c r="T115" s="498"/>
      <c r="U115" s="32"/>
      <c r="V115" s="464"/>
      <c r="W115" s="465"/>
      <c r="X115" s="465"/>
      <c r="Y115" s="465"/>
      <c r="Z115" s="466"/>
      <c r="AA115" s="231"/>
      <c r="AB115" s="232"/>
      <c r="AC115" s="232"/>
    </row>
    <row r="116" spans="1:29" s="127" customFormat="1" ht="15" hidden="1" customHeight="1" outlineLevel="1">
      <c r="A116" s="476"/>
      <c r="B116" s="478"/>
      <c r="C116" s="432"/>
      <c r="D116" s="432"/>
      <c r="E116" s="432"/>
      <c r="F116" s="433"/>
      <c r="G116" s="431"/>
      <c r="H116" s="432"/>
      <c r="I116" s="432"/>
      <c r="J116" s="432"/>
      <c r="K116" s="433"/>
      <c r="L116" s="439"/>
      <c r="M116" s="440"/>
      <c r="N116" s="442"/>
      <c r="O116" s="495"/>
      <c r="P116" s="495"/>
      <c r="Q116" s="447" t="str">
        <f>IFERROR(VLOOKUP(U116,リスト!$AW$1:$AY$44,2,0),"")</f>
        <v/>
      </c>
      <c r="R116" s="448"/>
      <c r="S116" s="447" t="str">
        <f>IFERROR(VLOOKUP(U116,リスト!$AW$1:$AY$44,3,0),"")</f>
        <v/>
      </c>
      <c r="T116" s="448"/>
      <c r="U116" s="33"/>
      <c r="V116" s="467"/>
      <c r="W116" s="468"/>
      <c r="X116" s="468"/>
      <c r="Y116" s="468"/>
      <c r="Z116" s="469"/>
      <c r="AA116" s="233"/>
      <c r="AB116" s="234"/>
      <c r="AC116" s="234"/>
    </row>
    <row r="117" spans="1:29" s="127" customFormat="1" ht="14.25" hidden="1" customHeight="1" outlineLevel="1">
      <c r="A117" s="476"/>
      <c r="B117" s="478"/>
      <c r="C117" s="432"/>
      <c r="D117" s="432"/>
      <c r="E117" s="432"/>
      <c r="F117" s="433"/>
      <c r="G117" s="431"/>
      <c r="H117" s="432"/>
      <c r="I117" s="432"/>
      <c r="J117" s="432"/>
      <c r="K117" s="433"/>
      <c r="L117" s="439"/>
      <c r="M117" s="440"/>
      <c r="N117" s="442"/>
      <c r="O117" s="495"/>
      <c r="P117" s="495"/>
      <c r="Q117" s="447" t="str">
        <f>IFERROR(VLOOKUP(U117,リスト!$AW$1:$AY$44,2,0),"")</f>
        <v/>
      </c>
      <c r="R117" s="448"/>
      <c r="S117" s="447" t="str">
        <f>IFERROR(VLOOKUP(U117,リスト!$AW$1:$AY$44,3,0),"")</f>
        <v/>
      </c>
      <c r="T117" s="448"/>
      <c r="U117" s="33"/>
      <c r="V117" s="467"/>
      <c r="W117" s="468"/>
      <c r="X117" s="468"/>
      <c r="Y117" s="468"/>
      <c r="Z117" s="469"/>
      <c r="AA117" s="233"/>
      <c r="AB117" s="234"/>
      <c r="AC117" s="234"/>
    </row>
    <row r="118" spans="1:29" s="127" customFormat="1" ht="15" hidden="1" customHeight="1" outlineLevel="1">
      <c r="A118" s="476"/>
      <c r="B118" s="478"/>
      <c r="C118" s="432"/>
      <c r="D118" s="432"/>
      <c r="E118" s="432"/>
      <c r="F118" s="433"/>
      <c r="G118" s="431"/>
      <c r="H118" s="432"/>
      <c r="I118" s="432"/>
      <c r="J118" s="432"/>
      <c r="K118" s="433"/>
      <c r="L118" s="439"/>
      <c r="M118" s="440"/>
      <c r="N118" s="442"/>
      <c r="O118" s="495"/>
      <c r="P118" s="495"/>
      <c r="Q118" s="447" t="str">
        <f>IFERROR(VLOOKUP(U118,リスト!$AW$1:$AY$44,2,0),"")</f>
        <v/>
      </c>
      <c r="R118" s="448"/>
      <c r="S118" s="447" t="str">
        <f>IFERROR(VLOOKUP(U118,リスト!$AW$1:$AY$44,3,0),"")</f>
        <v/>
      </c>
      <c r="T118" s="448"/>
      <c r="U118" s="33"/>
      <c r="V118" s="467"/>
      <c r="W118" s="468"/>
      <c r="X118" s="468"/>
      <c r="Y118" s="468"/>
      <c r="Z118" s="469"/>
      <c r="AA118" s="233"/>
      <c r="AB118" s="234"/>
      <c r="AC118" s="234"/>
    </row>
    <row r="119" spans="1:29" s="127" customFormat="1" ht="15" hidden="1" customHeight="1" outlineLevel="1">
      <c r="A119" s="476"/>
      <c r="B119" s="478"/>
      <c r="C119" s="432"/>
      <c r="D119" s="432"/>
      <c r="E119" s="432"/>
      <c r="F119" s="433"/>
      <c r="G119" s="431"/>
      <c r="H119" s="432"/>
      <c r="I119" s="432"/>
      <c r="J119" s="432"/>
      <c r="K119" s="433"/>
      <c r="L119" s="439"/>
      <c r="M119" s="440"/>
      <c r="N119" s="442"/>
      <c r="O119" s="495"/>
      <c r="P119" s="495"/>
      <c r="Q119" s="447" t="str">
        <f>IFERROR(VLOOKUP(U119,リスト!$AW$1:$AY$44,2,0),"")</f>
        <v/>
      </c>
      <c r="R119" s="448"/>
      <c r="S119" s="447" t="str">
        <f>IFERROR(VLOOKUP(U119,リスト!$AW$1:$AY$44,3,0),"")</f>
        <v/>
      </c>
      <c r="T119" s="448"/>
      <c r="U119" s="33"/>
      <c r="V119" s="467"/>
      <c r="W119" s="468"/>
      <c r="X119" s="468"/>
      <c r="Y119" s="468"/>
      <c r="Z119" s="469"/>
      <c r="AA119" s="233"/>
      <c r="AB119" s="234"/>
      <c r="AC119" s="234"/>
    </row>
    <row r="120" spans="1:29" s="127" customFormat="1" ht="15" hidden="1" customHeight="1" outlineLevel="1">
      <c r="A120" s="476"/>
      <c r="B120" s="478"/>
      <c r="C120" s="432"/>
      <c r="D120" s="432"/>
      <c r="E120" s="432"/>
      <c r="F120" s="433"/>
      <c r="G120" s="431"/>
      <c r="H120" s="432"/>
      <c r="I120" s="432"/>
      <c r="J120" s="432"/>
      <c r="K120" s="433"/>
      <c r="L120" s="183"/>
      <c r="M120" s="184" t="s">
        <v>312</v>
      </c>
      <c r="N120" s="442"/>
      <c r="O120" s="495"/>
      <c r="P120" s="495"/>
      <c r="Q120" s="447" t="str">
        <f>IFERROR(VLOOKUP(U120,リスト!$AW$1:$AY$44,2,0),"")</f>
        <v/>
      </c>
      <c r="R120" s="448"/>
      <c r="S120" s="447" t="str">
        <f>IFERROR(VLOOKUP(U120,リスト!$AW$1:$AY$44,3,0),"")</f>
        <v/>
      </c>
      <c r="T120" s="448"/>
      <c r="U120" s="33"/>
      <c r="V120" s="467"/>
      <c r="W120" s="468"/>
      <c r="X120" s="468"/>
      <c r="Y120" s="468"/>
      <c r="Z120" s="469"/>
      <c r="AA120" s="233"/>
      <c r="AB120" s="234"/>
      <c r="AC120" s="234"/>
    </row>
    <row r="121" spans="1:29" ht="19.5" customHeight="1" collapsed="1">
      <c r="A121" s="484" t="s">
        <v>345</v>
      </c>
      <c r="B121" s="484"/>
      <c r="C121" s="484"/>
      <c r="D121" s="484"/>
      <c r="E121" s="484"/>
      <c r="F121" s="484"/>
      <c r="G121" s="484"/>
      <c r="H121" s="484"/>
      <c r="I121" s="484"/>
      <c r="J121" s="484"/>
      <c r="K121" s="485"/>
      <c r="L121" s="488">
        <f>SUM(L31:M120)</f>
        <v>0</v>
      </c>
      <c r="M121" s="489"/>
      <c r="N121" s="235" t="str">
        <f>IF(ロール対応表ｰ2002!$T$57=0,"","「ロール対応表」シートと一致していないスキル項目があります")</f>
        <v/>
      </c>
      <c r="O121" s="236"/>
      <c r="P121" s="236"/>
      <c r="Q121" s="236"/>
      <c r="R121" s="236"/>
      <c r="S121" s="236"/>
      <c r="T121" s="236"/>
      <c r="U121" s="236"/>
      <c r="V121" s="236"/>
      <c r="W121" s="236"/>
      <c r="X121" s="236"/>
      <c r="Y121" s="236"/>
      <c r="Z121" s="236"/>
      <c r="AA121" s="236"/>
      <c r="AB121" s="236"/>
      <c r="AC121" s="237"/>
    </row>
    <row r="122" spans="1:29" ht="10.5" customHeight="1">
      <c r="A122" s="486"/>
      <c r="B122" s="486"/>
      <c r="C122" s="486"/>
      <c r="D122" s="486"/>
      <c r="E122" s="486"/>
      <c r="F122" s="486"/>
      <c r="G122" s="486"/>
      <c r="H122" s="486"/>
      <c r="I122" s="486"/>
      <c r="J122" s="486"/>
      <c r="K122" s="487"/>
      <c r="L122" s="490" t="s">
        <v>312</v>
      </c>
      <c r="M122" s="491"/>
      <c r="N122" s="238"/>
      <c r="O122" s="239"/>
      <c r="P122" s="239"/>
      <c r="Q122" s="239"/>
      <c r="R122" s="239"/>
      <c r="S122" s="239"/>
      <c r="T122" s="239"/>
      <c r="U122" s="239"/>
      <c r="V122" s="239"/>
      <c r="W122" s="239"/>
      <c r="X122" s="239"/>
      <c r="Y122" s="239"/>
      <c r="Z122" s="239"/>
      <c r="AA122" s="239"/>
      <c r="AB122" s="239"/>
      <c r="AC122" s="240"/>
    </row>
    <row r="123" spans="1:29" ht="15" customHeight="1">
      <c r="A123" s="427" t="s">
        <v>612</v>
      </c>
      <c r="B123" s="427"/>
      <c r="C123" s="427"/>
      <c r="D123" s="427"/>
      <c r="E123" s="427"/>
      <c r="F123" s="427"/>
      <c r="G123" s="427"/>
      <c r="H123" s="427"/>
      <c r="I123" s="427"/>
      <c r="J123" s="427"/>
      <c r="K123" s="427"/>
      <c r="L123" s="427"/>
      <c r="M123" s="427"/>
      <c r="N123" s="288"/>
      <c r="O123" s="288"/>
      <c r="P123" s="288"/>
      <c r="Q123" s="288"/>
      <c r="R123" s="288"/>
      <c r="S123" s="288"/>
      <c r="T123" s="288"/>
      <c r="U123" s="288"/>
      <c r="V123" s="288"/>
      <c r="W123" s="288"/>
      <c r="X123" s="288"/>
      <c r="Y123" s="288"/>
      <c r="Z123" s="288"/>
    </row>
    <row r="124" spans="1:29" ht="1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spans="1:29" ht="1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spans="1:29" ht="1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spans="1:29" ht="9" customHeight="1">
      <c r="A127" s="212"/>
      <c r="B127" s="212"/>
      <c r="C127" s="212"/>
      <c r="D127" s="212"/>
      <c r="E127" s="49"/>
      <c r="F127" s="49"/>
      <c r="G127" s="49"/>
      <c r="H127" s="49"/>
      <c r="I127" s="49"/>
      <c r="J127" s="49"/>
      <c r="K127" s="49"/>
      <c r="L127" s="49"/>
      <c r="M127" s="49"/>
      <c r="N127" s="49"/>
      <c r="O127" s="49"/>
      <c r="P127" s="49"/>
      <c r="Q127" s="49"/>
      <c r="R127" s="49"/>
    </row>
    <row r="128" spans="1:29" ht="23.25" customHeight="1">
      <c r="A128" s="205" t="s">
        <v>623</v>
      </c>
      <c r="B128" s="212"/>
      <c r="C128" s="212"/>
      <c r="D128" s="212"/>
      <c r="E128" s="212"/>
      <c r="F128" s="212"/>
      <c r="G128" s="212"/>
      <c r="H128" s="212"/>
      <c r="I128" s="212"/>
      <c r="J128" s="212"/>
      <c r="K128" s="212"/>
      <c r="L128" s="212"/>
      <c r="M128" s="212"/>
      <c r="N128" s="212"/>
      <c r="O128" s="212"/>
      <c r="P128" s="212"/>
      <c r="Q128" s="212"/>
      <c r="R128" s="212"/>
    </row>
    <row r="129" spans="1:26" ht="15" customHeight="1">
      <c r="A129" s="453" t="s">
        <v>611</v>
      </c>
      <c r="B129" s="453"/>
      <c r="C129" s="453"/>
      <c r="D129" s="453"/>
      <c r="E129" s="454"/>
      <c r="F129" s="570" t="s">
        <v>346</v>
      </c>
      <c r="G129" s="570"/>
      <c r="H129" s="570"/>
      <c r="I129" s="570"/>
      <c r="J129" s="570"/>
      <c r="K129" s="570"/>
      <c r="L129" s="570"/>
      <c r="M129" s="570"/>
      <c r="N129" s="570"/>
      <c r="O129" s="570"/>
      <c r="P129" s="570"/>
      <c r="Q129" s="570"/>
      <c r="R129" s="570"/>
    </row>
    <row r="130" spans="1:26" ht="50.1" customHeight="1">
      <c r="A130" s="421"/>
      <c r="B130" s="421"/>
      <c r="C130" s="421"/>
      <c r="D130" s="421"/>
      <c r="E130" s="454"/>
      <c r="F130" s="571"/>
      <c r="G130" s="571"/>
      <c r="H130" s="571"/>
      <c r="I130" s="571"/>
      <c r="J130" s="571"/>
      <c r="K130" s="571"/>
      <c r="L130" s="571"/>
      <c r="M130" s="571"/>
      <c r="N130" s="571"/>
      <c r="O130" s="571"/>
      <c r="P130" s="571"/>
      <c r="Q130" s="571"/>
      <c r="R130" s="571"/>
    </row>
    <row r="131" spans="1:26" ht="16.5" customHeight="1">
      <c r="A131" s="205" t="s">
        <v>610</v>
      </c>
      <c r="B131" s="212"/>
      <c r="C131" s="212"/>
      <c r="D131" s="212"/>
      <c r="E131" s="212"/>
      <c r="F131" s="212"/>
      <c r="G131" s="212"/>
      <c r="H131" s="212"/>
      <c r="I131" s="212"/>
      <c r="J131" s="212"/>
      <c r="K131" s="212"/>
      <c r="L131" s="212"/>
      <c r="M131" s="212"/>
      <c r="N131" s="212"/>
      <c r="O131" s="212"/>
      <c r="P131" s="212"/>
      <c r="Q131" s="212"/>
      <c r="R131" s="212"/>
    </row>
    <row r="132" spans="1:26" ht="3.75" customHeight="1">
      <c r="A132" s="46"/>
    </row>
    <row r="133" spans="1:26" ht="74.25" customHeight="1">
      <c r="A133" s="400" t="s">
        <v>347</v>
      </c>
      <c r="B133" s="400"/>
      <c r="C133" s="400"/>
      <c r="D133" s="401"/>
      <c r="E133" s="423"/>
      <c r="F133" s="424"/>
      <c r="G133" s="424"/>
      <c r="H133" s="424"/>
      <c r="I133" s="424"/>
      <c r="J133" s="424"/>
      <c r="K133" s="424"/>
      <c r="L133" s="424"/>
      <c r="M133" s="424"/>
      <c r="N133" s="424"/>
      <c r="O133" s="424"/>
      <c r="P133" s="424"/>
      <c r="Q133" s="424"/>
      <c r="R133" s="425"/>
      <c r="S133" s="49"/>
      <c r="T133" s="49"/>
      <c r="U133" s="49"/>
      <c r="V133" s="49"/>
      <c r="W133" s="50"/>
      <c r="X133" s="49"/>
    </row>
    <row r="134" spans="1:26" ht="74.25" customHeight="1">
      <c r="A134" s="400" t="s">
        <v>348</v>
      </c>
      <c r="B134" s="400"/>
      <c r="C134" s="400"/>
      <c r="D134" s="401"/>
      <c r="E134" s="426"/>
      <c r="F134" s="426"/>
      <c r="G134" s="426"/>
      <c r="H134" s="426"/>
      <c r="I134" s="426"/>
      <c r="J134" s="426"/>
      <c r="K134" s="426"/>
      <c r="L134" s="426"/>
      <c r="M134" s="426"/>
      <c r="N134" s="426"/>
      <c r="O134" s="426"/>
      <c r="P134" s="426"/>
      <c r="Q134" s="426"/>
      <c r="R134" s="426"/>
      <c r="S134" s="49"/>
      <c r="T134" s="49"/>
      <c r="U134" s="49"/>
      <c r="V134" s="49"/>
      <c r="W134" s="50"/>
      <c r="X134" s="49"/>
      <c r="Y134" s="49"/>
    </row>
    <row r="135" spans="1:26" ht="36" customHeight="1">
      <c r="A135" s="572" t="s">
        <v>601</v>
      </c>
      <c r="B135" s="572"/>
      <c r="C135" s="572"/>
      <c r="D135" s="572"/>
      <c r="E135" s="573"/>
      <c r="F135" s="573"/>
      <c r="G135" s="573"/>
      <c r="H135" s="573"/>
      <c r="I135" s="573"/>
      <c r="J135" s="573"/>
      <c r="K135" s="573"/>
      <c r="L135" s="573"/>
      <c r="M135" s="573"/>
      <c r="N135" s="573"/>
      <c r="O135" s="573"/>
      <c r="P135" s="573"/>
      <c r="Q135" s="573"/>
      <c r="R135" s="573"/>
      <c r="S135" s="1"/>
      <c r="X135" s="1"/>
    </row>
    <row r="136" spans="1:26" ht="35.1" customHeight="1">
      <c r="A136" s="406" t="s">
        <v>615</v>
      </c>
      <c r="B136" s="407"/>
      <c r="C136" s="407"/>
      <c r="D136" s="408"/>
      <c r="E136" s="402" t="s">
        <v>349</v>
      </c>
      <c r="F136" s="574"/>
      <c r="G136" s="404"/>
      <c r="H136" s="405"/>
      <c r="I136" s="402" t="s">
        <v>350</v>
      </c>
      <c r="J136" s="403"/>
      <c r="K136" s="404"/>
      <c r="L136" s="575"/>
      <c r="M136" s="575"/>
      <c r="N136" s="405"/>
      <c r="O136" s="402" t="s">
        <v>351</v>
      </c>
      <c r="P136" s="403"/>
      <c r="Q136" s="404"/>
      <c r="R136" s="405"/>
      <c r="S136" s="49"/>
      <c r="T136" s="49"/>
      <c r="U136" s="49"/>
      <c r="V136" s="49"/>
      <c r="W136" s="50"/>
      <c r="X136" s="49"/>
    </row>
    <row r="137" spans="1:26" ht="15" customHeight="1">
      <c r="A137" s="409"/>
      <c r="B137" s="276"/>
      <c r="C137" s="276"/>
      <c r="D137" s="277"/>
      <c r="E137" s="393" t="s">
        <v>352</v>
      </c>
      <c r="F137" s="394"/>
      <c r="G137" s="394"/>
      <c r="H137" s="394"/>
      <c r="I137" s="394"/>
      <c r="J137" s="394"/>
      <c r="K137" s="394"/>
      <c r="L137" s="394"/>
      <c r="M137" s="394"/>
      <c r="N137" s="394"/>
      <c r="O137" s="394"/>
      <c r="P137" s="394"/>
      <c r="Q137" s="394"/>
      <c r="R137" s="395"/>
      <c r="S137" s="49"/>
      <c r="T137" s="49"/>
      <c r="U137" s="49"/>
      <c r="V137" s="49"/>
      <c r="W137" s="50"/>
      <c r="X137" s="49"/>
    </row>
    <row r="138" spans="1:26" ht="50.1" customHeight="1">
      <c r="A138" s="410"/>
      <c r="B138" s="411"/>
      <c r="C138" s="411"/>
      <c r="D138" s="412"/>
      <c r="E138" s="396"/>
      <c r="F138" s="397"/>
      <c r="G138" s="397"/>
      <c r="H138" s="397"/>
      <c r="I138" s="397"/>
      <c r="J138" s="397"/>
      <c r="K138" s="397"/>
      <c r="L138" s="397"/>
      <c r="M138" s="397"/>
      <c r="N138" s="397"/>
      <c r="O138" s="397"/>
      <c r="P138" s="397"/>
      <c r="Q138" s="397"/>
      <c r="R138" s="398"/>
      <c r="S138" s="49"/>
      <c r="T138" s="49"/>
      <c r="U138" s="49"/>
      <c r="V138" s="49"/>
      <c r="W138" s="50"/>
      <c r="X138" s="49"/>
    </row>
    <row r="139" spans="1:26" ht="35.1" customHeight="1">
      <c r="A139" s="406" t="s">
        <v>616</v>
      </c>
      <c r="B139" s="407"/>
      <c r="C139" s="407"/>
      <c r="D139" s="408"/>
      <c r="E139" s="413" t="s">
        <v>349</v>
      </c>
      <c r="F139" s="414"/>
      <c r="G139" s="391"/>
      <c r="H139" s="392"/>
      <c r="I139" s="413" t="s">
        <v>350</v>
      </c>
      <c r="J139" s="415"/>
      <c r="K139" s="391"/>
      <c r="L139" s="416"/>
      <c r="M139" s="416"/>
      <c r="N139" s="392"/>
      <c r="O139" s="413" t="s">
        <v>351</v>
      </c>
      <c r="P139" s="415"/>
      <c r="Q139" s="391"/>
      <c r="R139" s="392"/>
      <c r="S139" s="49"/>
      <c r="T139" s="49"/>
      <c r="U139" s="49"/>
      <c r="V139" s="49"/>
      <c r="W139" s="50"/>
      <c r="X139" s="49"/>
      <c r="Y139" s="49"/>
      <c r="Z139" s="49"/>
    </row>
    <row r="140" spans="1:26" ht="15" customHeight="1">
      <c r="A140" s="409"/>
      <c r="B140" s="276"/>
      <c r="C140" s="276"/>
      <c r="D140" s="277"/>
      <c r="E140" s="393" t="s">
        <v>352</v>
      </c>
      <c r="F140" s="394"/>
      <c r="G140" s="394"/>
      <c r="H140" s="394"/>
      <c r="I140" s="394"/>
      <c r="J140" s="394"/>
      <c r="K140" s="394"/>
      <c r="L140" s="394"/>
      <c r="M140" s="394"/>
      <c r="N140" s="394"/>
      <c r="O140" s="394"/>
      <c r="P140" s="394"/>
      <c r="Q140" s="394"/>
      <c r="R140" s="395"/>
      <c r="S140" s="49"/>
      <c r="T140" s="49"/>
      <c r="U140" s="49"/>
      <c r="V140" s="49"/>
      <c r="W140" s="50"/>
      <c r="X140" s="49"/>
      <c r="Y140" s="49"/>
      <c r="Z140" s="49"/>
    </row>
    <row r="141" spans="1:26" ht="50.1" customHeight="1">
      <c r="A141" s="410"/>
      <c r="B141" s="411"/>
      <c r="C141" s="411"/>
      <c r="D141" s="412"/>
      <c r="E141" s="396"/>
      <c r="F141" s="397"/>
      <c r="G141" s="397"/>
      <c r="H141" s="397"/>
      <c r="I141" s="397"/>
      <c r="J141" s="397"/>
      <c r="K141" s="397"/>
      <c r="L141" s="397"/>
      <c r="M141" s="397"/>
      <c r="N141" s="397"/>
      <c r="O141" s="397"/>
      <c r="P141" s="397"/>
      <c r="Q141" s="397"/>
      <c r="R141" s="398"/>
      <c r="S141" s="49"/>
      <c r="T141" s="49"/>
      <c r="U141" s="49"/>
      <c r="V141" s="49"/>
      <c r="W141" s="50"/>
      <c r="X141" s="49"/>
      <c r="Y141" s="49"/>
      <c r="Z141" s="49"/>
    </row>
    <row r="142" spans="1:26" ht="64.5" customHeight="1">
      <c r="A142" s="399" t="s">
        <v>617</v>
      </c>
      <c r="B142" s="399"/>
      <c r="C142" s="400"/>
      <c r="D142" s="401"/>
      <c r="E142" s="382"/>
      <c r="F142" s="382"/>
      <c r="G142" s="382"/>
      <c r="H142" s="382"/>
      <c r="I142" s="382"/>
      <c r="J142" s="382"/>
      <c r="K142" s="382"/>
      <c r="L142" s="382"/>
      <c r="M142" s="382"/>
      <c r="N142" s="382"/>
      <c r="O142" s="382"/>
      <c r="P142" s="382"/>
      <c r="Q142" s="382"/>
      <c r="R142" s="382"/>
      <c r="S142" s="1"/>
      <c r="T142" s="49"/>
      <c r="U142" s="49"/>
      <c r="V142" s="49"/>
      <c r="W142" s="50"/>
      <c r="X142" s="49"/>
    </row>
    <row r="143" spans="1:26" ht="64.5" customHeight="1">
      <c r="A143" s="379" t="s">
        <v>618</v>
      </c>
      <c r="B143" s="379"/>
      <c r="C143" s="380"/>
      <c r="D143" s="381"/>
      <c r="E143" s="382"/>
      <c r="F143" s="382"/>
      <c r="G143" s="382"/>
      <c r="H143" s="382"/>
      <c r="I143" s="382"/>
      <c r="J143" s="382"/>
      <c r="K143" s="382"/>
      <c r="L143" s="382"/>
      <c r="M143" s="382"/>
      <c r="N143" s="382"/>
      <c r="O143" s="382"/>
      <c r="P143" s="382"/>
      <c r="Q143" s="382"/>
      <c r="R143" s="382"/>
      <c r="S143" s="1"/>
      <c r="T143" s="49"/>
      <c r="U143" s="49"/>
      <c r="V143" s="49"/>
      <c r="W143" s="50"/>
      <c r="X143" s="49"/>
    </row>
    <row r="144" spans="1:26" ht="22.5" customHeight="1">
      <c r="A144" s="383" t="s">
        <v>619</v>
      </c>
      <c r="B144" s="384"/>
      <c r="C144" s="387" t="s">
        <v>353</v>
      </c>
      <c r="D144" s="388"/>
      <c r="E144" s="382"/>
      <c r="F144" s="382"/>
      <c r="G144" s="382"/>
      <c r="H144" s="382"/>
      <c r="I144" s="382"/>
      <c r="J144" s="382"/>
      <c r="K144" s="382"/>
      <c r="L144" s="382"/>
      <c r="M144" s="382"/>
      <c r="N144" s="382"/>
      <c r="O144" s="382"/>
      <c r="P144" s="382"/>
      <c r="Q144" s="382"/>
      <c r="R144" s="382"/>
      <c r="S144" s="1"/>
      <c r="T144" s="49"/>
      <c r="U144" s="49"/>
      <c r="V144" s="49"/>
      <c r="W144" s="50"/>
      <c r="X144" s="49"/>
    </row>
    <row r="145" spans="1:26" ht="64.5" customHeight="1">
      <c r="A145" s="385"/>
      <c r="B145" s="386"/>
      <c r="C145" s="389" t="s">
        <v>354</v>
      </c>
      <c r="D145" s="390"/>
      <c r="E145" s="382"/>
      <c r="F145" s="382"/>
      <c r="G145" s="382"/>
      <c r="H145" s="382"/>
      <c r="I145" s="382"/>
      <c r="J145" s="382"/>
      <c r="K145" s="382"/>
      <c r="L145" s="382"/>
      <c r="M145" s="382"/>
      <c r="N145" s="382"/>
      <c r="O145" s="382"/>
      <c r="P145" s="382"/>
      <c r="Q145" s="382"/>
      <c r="R145" s="382"/>
      <c r="S145" s="1"/>
      <c r="T145" s="49"/>
      <c r="U145" s="49"/>
      <c r="V145" s="49"/>
      <c r="W145" s="50"/>
      <c r="X145" s="49"/>
    </row>
    <row r="146" spans="1:26" ht="12" customHeight="1">
      <c r="A146" s="54"/>
      <c r="B146" s="54"/>
      <c r="C146" s="212"/>
      <c r="D146" s="212"/>
      <c r="E146" s="49"/>
      <c r="F146" s="49"/>
      <c r="G146" s="49"/>
      <c r="H146" s="49"/>
      <c r="I146" s="49"/>
      <c r="J146" s="49"/>
      <c r="K146" s="50"/>
      <c r="L146" s="49"/>
      <c r="M146" s="49"/>
      <c r="N146" s="49"/>
      <c r="O146" s="49"/>
      <c r="P146" s="49"/>
      <c r="Q146" s="49"/>
      <c r="R146" s="50"/>
      <c r="S146" s="49"/>
      <c r="X146" s="1"/>
      <c r="Y146" s="49"/>
      <c r="Z146" s="49"/>
    </row>
    <row r="147" spans="1:26" ht="21" customHeight="1">
      <c r="A147" s="205" t="s">
        <v>620</v>
      </c>
      <c r="B147" s="212"/>
      <c r="C147" s="212"/>
      <c r="D147" s="212"/>
      <c r="E147" s="40"/>
      <c r="F147" s="40"/>
      <c r="G147" s="48"/>
      <c r="H147" s="48"/>
      <c r="I147" s="48"/>
      <c r="J147" s="48"/>
      <c r="K147" s="48"/>
      <c r="L147" s="48"/>
      <c r="M147" s="48"/>
      <c r="N147" s="48"/>
      <c r="O147" s="48"/>
      <c r="P147" s="48"/>
      <c r="Q147" s="48"/>
      <c r="R147" s="48"/>
    </row>
    <row r="148" spans="1:26" ht="3.75" customHeight="1">
      <c r="A148" s="46"/>
    </row>
    <row r="149" spans="1:26" ht="18.75" customHeight="1">
      <c r="A149" s="353" t="s">
        <v>355</v>
      </c>
      <c r="B149" s="355" t="s">
        <v>356</v>
      </c>
      <c r="C149" s="356"/>
      <c r="D149" s="357"/>
      <c r="E149" s="370" t="s">
        <v>357</v>
      </c>
      <c r="F149" s="356"/>
      <c r="G149" s="356"/>
      <c r="H149" s="356"/>
      <c r="I149" s="356"/>
      <c r="J149" s="357"/>
      <c r="K149" s="370" t="s">
        <v>358</v>
      </c>
      <c r="L149" s="356"/>
      <c r="M149" s="356"/>
      <c r="N149" s="356"/>
      <c r="O149" s="356"/>
      <c r="P149" s="356"/>
      <c r="Q149" s="356"/>
      <c r="R149" s="372"/>
      <c r="S149" s="580" t="s">
        <v>621</v>
      </c>
      <c r="T149" s="581"/>
    </row>
    <row r="150" spans="1:26" ht="18.75" customHeight="1">
      <c r="A150" s="354"/>
      <c r="B150" s="358"/>
      <c r="C150" s="359"/>
      <c r="D150" s="360"/>
      <c r="E150" s="371"/>
      <c r="F150" s="359"/>
      <c r="G150" s="359"/>
      <c r="H150" s="359"/>
      <c r="I150" s="359"/>
      <c r="J150" s="360"/>
      <c r="K150" s="371"/>
      <c r="L150" s="359"/>
      <c r="M150" s="359"/>
      <c r="N150" s="359"/>
      <c r="O150" s="359"/>
      <c r="P150" s="359"/>
      <c r="Q150" s="359"/>
      <c r="R150" s="373"/>
      <c r="S150" s="371"/>
      <c r="T150" s="373"/>
    </row>
    <row r="151" spans="1:26" s="127" customFormat="1" ht="37.5" customHeight="1">
      <c r="A151" s="185">
        <v>1</v>
      </c>
      <c r="B151" s="374"/>
      <c r="C151" s="375"/>
      <c r="D151" s="376"/>
      <c r="E151" s="375"/>
      <c r="F151" s="375"/>
      <c r="G151" s="375"/>
      <c r="H151" s="375"/>
      <c r="I151" s="375"/>
      <c r="J151" s="376"/>
      <c r="K151" s="377"/>
      <c r="L151" s="375"/>
      <c r="M151" s="375"/>
      <c r="N151" s="375"/>
      <c r="O151" s="375"/>
      <c r="P151" s="375"/>
      <c r="Q151" s="375"/>
      <c r="R151" s="378"/>
      <c r="S151" s="582"/>
      <c r="T151" s="583"/>
    </row>
    <row r="152" spans="1:26" s="127" customFormat="1" ht="37.5" customHeight="1">
      <c r="A152" s="186">
        <v>2</v>
      </c>
      <c r="B152" s="348"/>
      <c r="C152" s="349"/>
      <c r="D152" s="350"/>
      <c r="E152" s="349"/>
      <c r="F152" s="349"/>
      <c r="G152" s="349"/>
      <c r="H152" s="349"/>
      <c r="I152" s="349"/>
      <c r="J152" s="350"/>
      <c r="K152" s="351"/>
      <c r="L152" s="349"/>
      <c r="M152" s="349"/>
      <c r="N152" s="349"/>
      <c r="O152" s="349"/>
      <c r="P152" s="349"/>
      <c r="Q152" s="349"/>
      <c r="R152" s="352"/>
      <c r="S152" s="578"/>
      <c r="T152" s="584"/>
    </row>
    <row r="153" spans="1:26" ht="18.75" customHeight="1">
      <c r="A153" s="353" t="s">
        <v>359</v>
      </c>
      <c r="B153" s="355" t="s">
        <v>356</v>
      </c>
      <c r="C153" s="356"/>
      <c r="D153" s="357"/>
      <c r="E153" s="370" t="s">
        <v>357</v>
      </c>
      <c r="F153" s="356"/>
      <c r="G153" s="356"/>
      <c r="H153" s="356"/>
      <c r="I153" s="356"/>
      <c r="J153" s="357"/>
      <c r="K153" s="370" t="s">
        <v>360</v>
      </c>
      <c r="L153" s="356"/>
      <c r="M153" s="356"/>
      <c r="N153" s="356"/>
      <c r="O153" s="356"/>
      <c r="P153" s="356"/>
      <c r="Q153" s="356"/>
      <c r="R153" s="372"/>
      <c r="S153" s="580" t="s">
        <v>621</v>
      </c>
      <c r="T153" s="585"/>
      <c r="U153" s="564" t="s">
        <v>622</v>
      </c>
    </row>
    <row r="154" spans="1:26" ht="18.75" customHeight="1">
      <c r="A154" s="354"/>
      <c r="B154" s="358"/>
      <c r="C154" s="359"/>
      <c r="D154" s="360"/>
      <c r="E154" s="371"/>
      <c r="F154" s="359"/>
      <c r="G154" s="359"/>
      <c r="H154" s="359"/>
      <c r="I154" s="359"/>
      <c r="J154" s="360"/>
      <c r="K154" s="371"/>
      <c r="L154" s="359"/>
      <c r="M154" s="359"/>
      <c r="N154" s="359"/>
      <c r="O154" s="359"/>
      <c r="P154" s="359"/>
      <c r="Q154" s="359"/>
      <c r="R154" s="373"/>
      <c r="S154" s="371"/>
      <c r="T154" s="360"/>
      <c r="U154" s="565"/>
    </row>
    <row r="155" spans="1:26" s="127" customFormat="1" ht="37.5" customHeight="1">
      <c r="A155" s="185">
        <v>11</v>
      </c>
      <c r="B155" s="374"/>
      <c r="C155" s="375"/>
      <c r="D155" s="376"/>
      <c r="E155" s="375"/>
      <c r="F155" s="375"/>
      <c r="G155" s="375"/>
      <c r="H155" s="375"/>
      <c r="I155" s="375"/>
      <c r="J155" s="376"/>
      <c r="K155" s="377"/>
      <c r="L155" s="375"/>
      <c r="M155" s="375"/>
      <c r="N155" s="375"/>
      <c r="O155" s="375"/>
      <c r="P155" s="375"/>
      <c r="Q155" s="375"/>
      <c r="R155" s="378"/>
      <c r="S155" s="566"/>
      <c r="T155" s="567"/>
      <c r="U155" s="222"/>
    </row>
    <row r="156" spans="1:26" s="127" customFormat="1" ht="37.5" customHeight="1">
      <c r="A156" s="185">
        <v>12</v>
      </c>
      <c r="B156" s="365"/>
      <c r="C156" s="366"/>
      <c r="D156" s="367"/>
      <c r="E156" s="366"/>
      <c r="F156" s="366"/>
      <c r="G156" s="366"/>
      <c r="H156" s="366"/>
      <c r="I156" s="366"/>
      <c r="J156" s="367"/>
      <c r="K156" s="368"/>
      <c r="L156" s="366"/>
      <c r="M156" s="366"/>
      <c r="N156" s="366"/>
      <c r="O156" s="366"/>
      <c r="P156" s="366"/>
      <c r="Q156" s="366"/>
      <c r="R156" s="369"/>
      <c r="S156" s="568"/>
      <c r="T156" s="569"/>
      <c r="U156" s="223"/>
    </row>
    <row r="157" spans="1:26" s="127" customFormat="1" ht="37.5" customHeight="1">
      <c r="A157" s="185">
        <v>13</v>
      </c>
      <c r="B157" s="365"/>
      <c r="C157" s="366"/>
      <c r="D157" s="367"/>
      <c r="E157" s="366"/>
      <c r="F157" s="366"/>
      <c r="G157" s="366"/>
      <c r="H157" s="366"/>
      <c r="I157" s="366"/>
      <c r="J157" s="367"/>
      <c r="K157" s="368"/>
      <c r="L157" s="366"/>
      <c r="M157" s="366"/>
      <c r="N157" s="366"/>
      <c r="O157" s="366"/>
      <c r="P157" s="366"/>
      <c r="Q157" s="366"/>
      <c r="R157" s="369"/>
      <c r="S157" s="568"/>
      <c r="T157" s="569"/>
      <c r="U157" s="223"/>
    </row>
    <row r="158" spans="1:26" s="127" customFormat="1" ht="37.5" customHeight="1">
      <c r="A158" s="185">
        <v>14</v>
      </c>
      <c r="B158" s="365"/>
      <c r="C158" s="366"/>
      <c r="D158" s="367"/>
      <c r="E158" s="366"/>
      <c r="F158" s="366"/>
      <c r="G158" s="366"/>
      <c r="H158" s="366"/>
      <c r="I158" s="366"/>
      <c r="J158" s="367"/>
      <c r="K158" s="368"/>
      <c r="L158" s="366"/>
      <c r="M158" s="366"/>
      <c r="N158" s="366"/>
      <c r="O158" s="366"/>
      <c r="P158" s="366"/>
      <c r="Q158" s="366"/>
      <c r="R158" s="369"/>
      <c r="S158" s="568"/>
      <c r="T158" s="569"/>
      <c r="U158" s="223"/>
    </row>
    <row r="159" spans="1:26" s="127" customFormat="1" ht="37.5" customHeight="1">
      <c r="A159" s="185">
        <v>15</v>
      </c>
      <c r="B159" s="365"/>
      <c r="C159" s="366"/>
      <c r="D159" s="367"/>
      <c r="E159" s="366"/>
      <c r="F159" s="366"/>
      <c r="G159" s="366"/>
      <c r="H159" s="366"/>
      <c r="I159" s="366"/>
      <c r="J159" s="367"/>
      <c r="K159" s="368"/>
      <c r="L159" s="366"/>
      <c r="M159" s="366"/>
      <c r="N159" s="366"/>
      <c r="O159" s="366"/>
      <c r="P159" s="366"/>
      <c r="Q159" s="366"/>
      <c r="R159" s="369"/>
      <c r="S159" s="568"/>
      <c r="T159" s="569"/>
      <c r="U159" s="223"/>
    </row>
    <row r="160" spans="1:26" s="127" customFormat="1" ht="37.5" customHeight="1">
      <c r="A160" s="185">
        <v>16</v>
      </c>
      <c r="B160" s="365"/>
      <c r="C160" s="366"/>
      <c r="D160" s="367"/>
      <c r="E160" s="366"/>
      <c r="F160" s="366"/>
      <c r="G160" s="366"/>
      <c r="H160" s="366"/>
      <c r="I160" s="366"/>
      <c r="J160" s="367"/>
      <c r="K160" s="368"/>
      <c r="L160" s="366"/>
      <c r="M160" s="366"/>
      <c r="N160" s="366"/>
      <c r="O160" s="366"/>
      <c r="P160" s="366"/>
      <c r="Q160" s="366"/>
      <c r="R160" s="369"/>
      <c r="S160" s="568"/>
      <c r="T160" s="569"/>
      <c r="U160" s="223"/>
    </row>
    <row r="161" spans="1:102" s="127" customFormat="1" ht="37.5" customHeight="1">
      <c r="A161" s="185">
        <v>17</v>
      </c>
      <c r="B161" s="365"/>
      <c r="C161" s="366"/>
      <c r="D161" s="367"/>
      <c r="E161" s="366"/>
      <c r="F161" s="366"/>
      <c r="G161" s="366"/>
      <c r="H161" s="366"/>
      <c r="I161" s="366"/>
      <c r="J161" s="367"/>
      <c r="K161" s="368"/>
      <c r="L161" s="366"/>
      <c r="M161" s="366"/>
      <c r="N161" s="366"/>
      <c r="O161" s="366"/>
      <c r="P161" s="366"/>
      <c r="Q161" s="366"/>
      <c r="R161" s="369"/>
      <c r="S161" s="576"/>
      <c r="T161" s="577"/>
      <c r="U161" s="223"/>
    </row>
    <row r="162" spans="1:102" s="127" customFormat="1" ht="37.5" customHeight="1">
      <c r="A162" s="185">
        <v>18</v>
      </c>
      <c r="B162" s="365"/>
      <c r="C162" s="366"/>
      <c r="D162" s="367"/>
      <c r="E162" s="366"/>
      <c r="F162" s="366"/>
      <c r="G162" s="366"/>
      <c r="H162" s="366"/>
      <c r="I162" s="366"/>
      <c r="J162" s="367"/>
      <c r="K162" s="368"/>
      <c r="L162" s="366"/>
      <c r="M162" s="366"/>
      <c r="N162" s="366"/>
      <c r="O162" s="366"/>
      <c r="P162" s="366"/>
      <c r="Q162" s="366"/>
      <c r="R162" s="369"/>
      <c r="S162" s="576"/>
      <c r="T162" s="577"/>
      <c r="U162" s="223"/>
    </row>
    <row r="163" spans="1:102" s="127" customFormat="1" ht="37.5" customHeight="1">
      <c r="A163" s="185">
        <v>19</v>
      </c>
      <c r="B163" s="365"/>
      <c r="C163" s="366"/>
      <c r="D163" s="367"/>
      <c r="E163" s="366"/>
      <c r="F163" s="366"/>
      <c r="G163" s="366"/>
      <c r="H163" s="366"/>
      <c r="I163" s="366"/>
      <c r="J163" s="367"/>
      <c r="K163" s="368"/>
      <c r="L163" s="366"/>
      <c r="M163" s="366"/>
      <c r="N163" s="366"/>
      <c r="O163" s="366"/>
      <c r="P163" s="366"/>
      <c r="Q163" s="366"/>
      <c r="R163" s="369"/>
      <c r="S163" s="576"/>
      <c r="T163" s="577"/>
      <c r="U163" s="223"/>
    </row>
    <row r="164" spans="1:102" s="127" customFormat="1" ht="37.5" customHeight="1">
      <c r="A164" s="186">
        <v>20</v>
      </c>
      <c r="B164" s="348"/>
      <c r="C164" s="349"/>
      <c r="D164" s="350"/>
      <c r="E164" s="351"/>
      <c r="F164" s="349"/>
      <c r="G164" s="349"/>
      <c r="H164" s="349"/>
      <c r="I164" s="349"/>
      <c r="J164" s="350"/>
      <c r="K164" s="351"/>
      <c r="L164" s="349"/>
      <c r="M164" s="349"/>
      <c r="N164" s="349"/>
      <c r="O164" s="349"/>
      <c r="P164" s="349"/>
      <c r="Q164" s="349"/>
      <c r="R164" s="352"/>
      <c r="S164" s="578"/>
      <c r="T164" s="579"/>
      <c r="U164" s="224"/>
    </row>
    <row r="165" spans="1:102" ht="18.75" customHeight="1">
      <c r="A165" s="353" t="s">
        <v>361</v>
      </c>
      <c r="B165" s="355" t="s">
        <v>362</v>
      </c>
      <c r="C165" s="356"/>
      <c r="D165" s="357"/>
      <c r="E165" s="361" t="s">
        <v>363</v>
      </c>
      <c r="F165" s="362"/>
      <c r="G165" s="362"/>
      <c r="H165" s="362"/>
      <c r="I165" s="362"/>
      <c r="J165" s="362"/>
      <c r="K165" s="362"/>
      <c r="L165" s="362"/>
      <c r="M165" s="362"/>
      <c r="N165" s="362"/>
      <c r="O165" s="362"/>
      <c r="P165" s="362"/>
      <c r="Q165" s="362"/>
      <c r="R165" s="362"/>
    </row>
    <row r="166" spans="1:102" ht="18.75" customHeight="1">
      <c r="A166" s="354"/>
      <c r="B166" s="358"/>
      <c r="C166" s="359"/>
      <c r="D166" s="360"/>
      <c r="E166" s="363"/>
      <c r="F166" s="364"/>
      <c r="G166" s="364"/>
      <c r="H166" s="364"/>
      <c r="I166" s="364"/>
      <c r="J166" s="364"/>
      <c r="K166" s="364"/>
      <c r="L166" s="364"/>
      <c r="M166" s="364"/>
      <c r="N166" s="364"/>
      <c r="O166" s="364"/>
      <c r="P166" s="364"/>
      <c r="Q166" s="364"/>
      <c r="R166" s="364"/>
    </row>
    <row r="167" spans="1:102" ht="37.5" customHeight="1">
      <c r="A167" s="210"/>
      <c r="B167" s="344"/>
      <c r="C167" s="345"/>
      <c r="D167" s="55" t="s">
        <v>311</v>
      </c>
      <c r="E167" s="346"/>
      <c r="F167" s="347"/>
      <c r="G167" s="347"/>
      <c r="H167" s="347"/>
      <c r="I167" s="347"/>
      <c r="J167" s="347"/>
      <c r="K167" s="347"/>
      <c r="L167" s="347"/>
      <c r="M167" s="347"/>
      <c r="N167" s="347"/>
      <c r="O167" s="347"/>
      <c r="P167" s="347"/>
      <c r="Q167" s="347"/>
      <c r="R167" s="345"/>
    </row>
    <row r="168" spans="1:102" ht="4.5" customHeight="1">
      <c r="A168" s="212"/>
      <c r="B168" s="212"/>
      <c r="C168" s="212"/>
      <c r="D168" s="212"/>
      <c r="E168" s="126"/>
      <c r="F168" s="126"/>
      <c r="G168" s="126"/>
      <c r="H168" s="126"/>
      <c r="I168" s="126"/>
      <c r="J168" s="126"/>
      <c r="K168" s="126"/>
      <c r="L168" s="126"/>
      <c r="M168" s="126"/>
      <c r="N168" s="126"/>
      <c r="O168" s="126"/>
      <c r="P168" s="126"/>
      <c r="Q168" s="126"/>
      <c r="R168" s="126"/>
    </row>
    <row r="169" spans="1:102" ht="33.75" customHeight="1">
      <c r="A169" s="56" t="s">
        <v>364</v>
      </c>
      <c r="B169" s="57"/>
      <c r="C169" s="57"/>
      <c r="D169" s="57"/>
      <c r="E169" s="57"/>
      <c r="F169" s="57"/>
      <c r="G169" s="57"/>
      <c r="H169" s="57"/>
      <c r="I169" s="57"/>
      <c r="J169" s="57"/>
      <c r="K169" s="57"/>
      <c r="L169" s="58"/>
      <c r="M169" s="58"/>
      <c r="N169" s="58"/>
      <c r="O169" s="58"/>
    </row>
    <row r="170" spans="1:102" ht="33.75" customHeight="1">
      <c r="A170" s="334" t="s">
        <v>365</v>
      </c>
      <c r="B170" s="334"/>
      <c r="C170" s="334"/>
      <c r="D170" s="334"/>
      <c r="E170" s="334"/>
      <c r="F170" s="334"/>
      <c r="G170" s="334"/>
      <c r="H170" s="334"/>
      <c r="I170" s="334"/>
      <c r="J170" s="334"/>
      <c r="K170" s="334"/>
      <c r="L170" s="334"/>
      <c r="M170" s="334"/>
      <c r="N170" s="334"/>
    </row>
    <row r="171" spans="1:102" ht="60" customHeight="1">
      <c r="A171" s="335" t="s">
        <v>366</v>
      </c>
      <c r="B171" s="336"/>
      <c r="C171" s="336"/>
      <c r="D171" s="336"/>
      <c r="E171" s="336"/>
      <c r="F171" s="336"/>
      <c r="G171" s="336"/>
      <c r="H171" s="336"/>
      <c r="I171" s="336"/>
      <c r="J171" s="336"/>
      <c r="K171" s="337"/>
      <c r="L171" s="338"/>
      <c r="M171" s="339"/>
      <c r="N171" s="340"/>
    </row>
    <row r="172" spans="1:102" ht="50.1" customHeight="1">
      <c r="A172" s="335" t="s">
        <v>367</v>
      </c>
      <c r="B172" s="336"/>
      <c r="C172" s="336"/>
      <c r="D172" s="336"/>
      <c r="E172" s="336"/>
      <c r="F172" s="336"/>
      <c r="G172" s="336"/>
      <c r="H172" s="336"/>
      <c r="I172" s="336"/>
      <c r="J172" s="336"/>
      <c r="K172" s="337"/>
      <c r="L172" s="338"/>
      <c r="M172" s="339"/>
      <c r="N172" s="340"/>
      <c r="S172" s="127"/>
      <c r="CP172" s="39" t="s">
        <v>368</v>
      </c>
      <c r="CX172" s="39" t="s">
        <v>369</v>
      </c>
    </row>
    <row r="173" spans="1:102" ht="50.1" customHeight="1">
      <c r="A173" s="335" t="s">
        <v>370</v>
      </c>
      <c r="B173" s="336"/>
      <c r="C173" s="336"/>
      <c r="D173" s="336"/>
      <c r="E173" s="336"/>
      <c r="F173" s="336"/>
      <c r="G173" s="336"/>
      <c r="H173" s="336"/>
      <c r="I173" s="336"/>
      <c r="J173" s="336"/>
      <c r="K173" s="337"/>
      <c r="L173" s="338"/>
      <c r="M173" s="339"/>
      <c r="N173" s="340"/>
      <c r="CP173" s="39" t="s">
        <v>368</v>
      </c>
      <c r="CX173" s="39" t="s">
        <v>369</v>
      </c>
    </row>
    <row r="174" spans="1:102" ht="50.1" customHeight="1">
      <c r="A174" s="335" t="s">
        <v>371</v>
      </c>
      <c r="B174" s="336"/>
      <c r="C174" s="336"/>
      <c r="D174" s="336"/>
      <c r="E174" s="336"/>
      <c r="F174" s="336"/>
      <c r="G174" s="336"/>
      <c r="H174" s="336"/>
      <c r="I174" s="336"/>
      <c r="J174" s="336"/>
      <c r="K174" s="337"/>
      <c r="L174" s="338"/>
      <c r="M174" s="339"/>
      <c r="N174" s="340"/>
      <c r="CP174" s="39" t="s">
        <v>368</v>
      </c>
      <c r="CX174" s="39" t="s">
        <v>369</v>
      </c>
    </row>
    <row r="175" spans="1:102" s="3" customFormat="1" ht="50.1" customHeight="1">
      <c r="A175" s="335" t="s">
        <v>372</v>
      </c>
      <c r="B175" s="336"/>
      <c r="C175" s="336"/>
      <c r="D175" s="336"/>
      <c r="E175" s="336"/>
      <c r="F175" s="336"/>
      <c r="G175" s="336"/>
      <c r="H175" s="336"/>
      <c r="I175" s="336"/>
      <c r="J175" s="336"/>
      <c r="K175" s="337"/>
      <c r="L175" s="338"/>
      <c r="M175" s="339"/>
      <c r="N175" s="340"/>
      <c r="O175" s="26"/>
      <c r="P175" s="26"/>
      <c r="Q175" s="26"/>
      <c r="CP175" s="3" t="s">
        <v>368</v>
      </c>
      <c r="CX175" s="3" t="s">
        <v>369</v>
      </c>
    </row>
    <row r="176" spans="1:102" s="3" customFormat="1">
      <c r="A176" s="334" t="s">
        <v>373</v>
      </c>
      <c r="B176" s="334"/>
      <c r="C176" s="334"/>
      <c r="D176" s="334"/>
      <c r="E176" s="334"/>
      <c r="L176" s="26"/>
      <c r="M176" s="26"/>
      <c r="N176" s="26"/>
      <c r="O176" s="26"/>
      <c r="P176" s="26"/>
      <c r="Q176" s="26"/>
    </row>
    <row r="177" spans="1:25" s="3" customFormat="1">
      <c r="A177" s="334"/>
      <c r="B177" s="334"/>
      <c r="C177" s="334"/>
      <c r="D177" s="334"/>
      <c r="E177" s="334"/>
      <c r="L177" s="26"/>
      <c r="M177" s="26"/>
      <c r="N177" s="26"/>
      <c r="O177" s="26"/>
      <c r="P177" s="26"/>
      <c r="Q177" s="26"/>
    </row>
    <row r="178" spans="1:25" s="3" customFormat="1">
      <c r="A178" s="3" t="s">
        <v>374</v>
      </c>
      <c r="L178" s="26"/>
      <c r="M178" s="26"/>
      <c r="N178" s="26"/>
      <c r="O178" s="26"/>
      <c r="P178" s="26"/>
      <c r="Q178" s="26"/>
    </row>
    <row r="179" spans="1:25" s="3" customFormat="1">
      <c r="A179" s="3" t="s">
        <v>375</v>
      </c>
      <c r="L179" s="26"/>
      <c r="M179" s="26"/>
      <c r="N179" s="26"/>
      <c r="O179" s="26"/>
      <c r="P179" s="26"/>
      <c r="Q179" s="26"/>
    </row>
    <row r="180" spans="1:25" s="3" customFormat="1">
      <c r="L180" s="26"/>
      <c r="M180" s="26"/>
      <c r="N180" s="26"/>
      <c r="O180" s="26"/>
      <c r="P180" s="26"/>
      <c r="Q180" s="26"/>
    </row>
    <row r="181" spans="1:25" s="3" customFormat="1" ht="11.25" customHeight="1">
      <c r="A181" s="341" t="s">
        <v>376</v>
      </c>
      <c r="B181" s="342"/>
      <c r="C181" s="342"/>
      <c r="D181" s="342"/>
      <c r="E181" s="343"/>
      <c r="L181" s="26"/>
      <c r="M181" s="26"/>
      <c r="N181" s="26"/>
      <c r="O181" s="26"/>
      <c r="P181" s="26"/>
      <c r="Q181" s="26"/>
    </row>
    <row r="182" spans="1:25" s="3" customFormat="1">
      <c r="A182" s="309"/>
      <c r="B182" s="310"/>
      <c r="C182" s="310"/>
      <c r="D182" s="310"/>
      <c r="E182" s="311"/>
      <c r="L182" s="26"/>
      <c r="M182" s="26"/>
      <c r="N182" s="26"/>
      <c r="O182" s="26"/>
      <c r="P182" s="26"/>
      <c r="Q182" s="26"/>
    </row>
    <row r="183" spans="1:25" s="3" customFormat="1" ht="12" customHeight="1">
      <c r="A183" s="312"/>
      <c r="B183" s="313"/>
      <c r="C183" s="313"/>
      <c r="D183" s="313"/>
      <c r="E183" s="314"/>
      <c r="L183" s="26"/>
      <c r="M183" s="241" t="s">
        <v>377</v>
      </c>
      <c r="N183" s="242"/>
      <c r="O183" s="242"/>
      <c r="P183" s="242"/>
      <c r="Q183" s="242"/>
      <c r="R183" s="242"/>
      <c r="S183" s="242"/>
      <c r="T183" s="242"/>
      <c r="U183" s="242"/>
      <c r="V183" s="242"/>
      <c r="W183" s="242"/>
      <c r="X183" s="242"/>
      <c r="Y183" s="242"/>
    </row>
    <row r="184" spans="1:25" s="3" customFormat="1" ht="12" customHeight="1">
      <c r="A184" s="195"/>
      <c r="L184" s="26"/>
      <c r="M184" s="242"/>
      <c r="N184" s="242"/>
      <c r="O184" s="242"/>
      <c r="P184" s="242"/>
      <c r="Q184" s="242"/>
      <c r="R184" s="242"/>
      <c r="S184" s="242"/>
      <c r="T184" s="242"/>
      <c r="U184" s="242"/>
      <c r="V184" s="242"/>
      <c r="W184" s="242"/>
      <c r="X184" s="242"/>
      <c r="Y184" s="242"/>
    </row>
    <row r="185" spans="1:25" s="3" customFormat="1" ht="12" customHeight="1">
      <c r="A185" s="308" t="s">
        <v>378</v>
      </c>
      <c r="B185" s="308"/>
      <c r="C185" s="308"/>
      <c r="D185" s="308"/>
      <c r="E185" s="308"/>
      <c r="F185" s="308"/>
      <c r="G185" s="309"/>
      <c r="H185" s="310"/>
      <c r="I185" s="311"/>
      <c r="J185" s="315" t="s">
        <v>311</v>
      </c>
      <c r="L185" s="26"/>
      <c r="M185" s="242"/>
      <c r="N185" s="242"/>
      <c r="O185" s="242"/>
      <c r="P185" s="242"/>
      <c r="Q185" s="242"/>
      <c r="R185" s="242"/>
      <c r="S185" s="242"/>
      <c r="T185" s="242"/>
      <c r="U185" s="242"/>
      <c r="V185" s="242"/>
      <c r="W185" s="242"/>
      <c r="X185" s="242"/>
      <c r="Y185" s="242"/>
    </row>
    <row r="186" spans="1:25" s="3" customFormat="1" ht="12" customHeight="1">
      <c r="A186" s="308"/>
      <c r="B186" s="308"/>
      <c r="C186" s="308"/>
      <c r="D186" s="308"/>
      <c r="E186" s="308"/>
      <c r="F186" s="308"/>
      <c r="G186" s="312"/>
      <c r="H186" s="313"/>
      <c r="I186" s="314"/>
      <c r="J186" s="316"/>
      <c r="L186" s="26"/>
      <c r="M186" s="242"/>
      <c r="N186" s="242"/>
      <c r="O186" s="242"/>
      <c r="P186" s="242"/>
      <c r="Q186" s="242"/>
      <c r="R186" s="242"/>
      <c r="S186" s="242"/>
      <c r="T186" s="242"/>
      <c r="U186" s="242"/>
      <c r="V186" s="242"/>
      <c r="W186" s="242"/>
      <c r="X186" s="242"/>
      <c r="Y186" s="242"/>
    </row>
    <row r="187" spans="1:25" s="3" customFormat="1" ht="12" customHeight="1">
      <c r="A187" s="331" t="s">
        <v>379</v>
      </c>
      <c r="B187" s="331"/>
      <c r="C187" s="331"/>
      <c r="D187" s="331"/>
      <c r="E187" s="331"/>
      <c r="F187" s="331"/>
      <c r="G187" s="309"/>
      <c r="H187" s="310"/>
      <c r="I187" s="311"/>
      <c r="J187" s="315" t="s">
        <v>311</v>
      </c>
      <c r="L187" s="26"/>
      <c r="M187" s="242"/>
      <c r="N187" s="242"/>
      <c r="O187" s="242"/>
      <c r="P187" s="242"/>
      <c r="Q187" s="242"/>
      <c r="R187" s="242"/>
      <c r="S187" s="242"/>
      <c r="T187" s="242"/>
      <c r="U187" s="242"/>
      <c r="V187" s="242"/>
      <c r="W187" s="242"/>
      <c r="X187" s="242"/>
      <c r="Y187" s="242"/>
    </row>
    <row r="188" spans="1:25" s="3" customFormat="1" ht="12" customHeight="1">
      <c r="A188" s="331"/>
      <c r="B188" s="331"/>
      <c r="C188" s="331"/>
      <c r="D188" s="331"/>
      <c r="E188" s="331"/>
      <c r="F188" s="331"/>
      <c r="G188" s="312"/>
      <c r="H188" s="313"/>
      <c r="I188" s="314"/>
      <c r="J188" s="316"/>
      <c r="L188" s="26"/>
      <c r="M188" s="242"/>
      <c r="N188" s="242"/>
      <c r="O188" s="242"/>
      <c r="P188" s="242"/>
      <c r="Q188" s="242"/>
      <c r="R188" s="242"/>
      <c r="S188" s="242"/>
      <c r="T188" s="242"/>
      <c r="U188" s="242"/>
      <c r="V188" s="242"/>
      <c r="W188" s="242"/>
      <c r="X188" s="242"/>
      <c r="Y188" s="242"/>
    </row>
    <row r="189" spans="1:25" s="3" customFormat="1" ht="12" customHeight="1">
      <c r="A189" s="331" t="s">
        <v>380</v>
      </c>
      <c r="B189" s="331"/>
      <c r="C189" s="331"/>
      <c r="D189" s="331"/>
      <c r="E189" s="331"/>
      <c r="F189" s="331"/>
      <c r="G189" s="309"/>
      <c r="H189" s="310"/>
      <c r="I189" s="311"/>
      <c r="J189" s="315" t="s">
        <v>311</v>
      </c>
      <c r="L189" s="26"/>
      <c r="M189" s="242"/>
      <c r="N189" s="242"/>
      <c r="O189" s="242"/>
      <c r="P189" s="242"/>
      <c r="Q189" s="242"/>
      <c r="R189" s="242"/>
      <c r="S189" s="242"/>
      <c r="T189" s="242"/>
      <c r="U189" s="242"/>
      <c r="V189" s="242"/>
      <c r="W189" s="242"/>
      <c r="X189" s="242"/>
      <c r="Y189" s="242"/>
    </row>
    <row r="190" spans="1:25" s="3" customFormat="1" ht="12" customHeight="1">
      <c r="A190" s="331"/>
      <c r="B190" s="331"/>
      <c r="C190" s="331"/>
      <c r="D190" s="331"/>
      <c r="E190" s="331"/>
      <c r="F190" s="331"/>
      <c r="G190" s="312"/>
      <c r="H190" s="313"/>
      <c r="I190" s="314"/>
      <c r="J190" s="316"/>
      <c r="L190" s="26"/>
      <c r="M190" s="242"/>
      <c r="N190" s="242"/>
      <c r="O190" s="242"/>
      <c r="P190" s="242"/>
      <c r="Q190" s="242"/>
      <c r="R190" s="242"/>
      <c r="S190" s="242"/>
      <c r="T190" s="242"/>
      <c r="U190" s="242"/>
      <c r="V190" s="242"/>
      <c r="W190" s="242"/>
      <c r="X190" s="242"/>
      <c r="Y190" s="242"/>
    </row>
    <row r="191" spans="1:25" s="3" customFormat="1" ht="12" customHeight="1">
      <c r="A191" s="308" t="s">
        <v>381</v>
      </c>
      <c r="B191" s="308"/>
      <c r="C191" s="308"/>
      <c r="D191" s="308"/>
      <c r="E191" s="308"/>
      <c r="F191" s="308"/>
      <c r="G191" s="309"/>
      <c r="H191" s="310"/>
      <c r="I191" s="311"/>
      <c r="J191" s="315" t="s">
        <v>311</v>
      </c>
      <c r="L191" s="26"/>
      <c r="M191" s="242"/>
      <c r="N191" s="242"/>
      <c r="O191" s="242"/>
      <c r="P191" s="242"/>
      <c r="Q191" s="242"/>
      <c r="R191" s="242"/>
      <c r="S191" s="242"/>
      <c r="T191" s="242"/>
      <c r="U191" s="242"/>
      <c r="V191" s="242"/>
      <c r="W191" s="242"/>
      <c r="X191" s="242"/>
      <c r="Y191" s="242"/>
    </row>
    <row r="192" spans="1:25" s="3" customFormat="1" ht="12" customHeight="1">
      <c r="A192" s="308"/>
      <c r="B192" s="308"/>
      <c r="C192" s="308"/>
      <c r="D192" s="308"/>
      <c r="E192" s="308"/>
      <c r="F192" s="308"/>
      <c r="G192" s="312"/>
      <c r="H192" s="313"/>
      <c r="I192" s="314"/>
      <c r="J192" s="316"/>
      <c r="L192" s="26"/>
      <c r="M192" s="242"/>
      <c r="N192" s="242"/>
      <c r="O192" s="242"/>
      <c r="P192" s="242"/>
      <c r="Q192" s="242"/>
      <c r="R192" s="242"/>
      <c r="S192" s="242"/>
      <c r="T192" s="242"/>
      <c r="U192" s="242"/>
      <c r="V192" s="242"/>
      <c r="W192" s="242"/>
      <c r="X192" s="242"/>
      <c r="Y192" s="242"/>
    </row>
    <row r="193" spans="1:25" s="3" customFormat="1" ht="12" customHeight="1">
      <c r="A193" s="308" t="s">
        <v>382</v>
      </c>
      <c r="B193" s="308"/>
      <c r="C193" s="308"/>
      <c r="D193" s="308"/>
      <c r="E193" s="308"/>
      <c r="F193" s="308"/>
      <c r="G193" s="309"/>
      <c r="H193" s="310"/>
      <c r="I193" s="311"/>
      <c r="J193" s="315" t="s">
        <v>311</v>
      </c>
      <c r="K193" s="196"/>
      <c r="L193" s="196"/>
      <c r="M193" s="242"/>
      <c r="N193" s="242"/>
      <c r="O193" s="242"/>
      <c r="P193" s="242"/>
      <c r="Q193" s="242"/>
      <c r="R193" s="242"/>
      <c r="S193" s="242"/>
      <c r="T193" s="242"/>
      <c r="U193" s="242"/>
      <c r="V193" s="242"/>
      <c r="W193" s="242"/>
      <c r="X193" s="242"/>
      <c r="Y193" s="242"/>
    </row>
    <row r="194" spans="1:25" s="3" customFormat="1" ht="12" customHeight="1">
      <c r="A194" s="308"/>
      <c r="B194" s="308"/>
      <c r="C194" s="308"/>
      <c r="D194" s="308"/>
      <c r="E194" s="308"/>
      <c r="F194" s="308"/>
      <c r="G194" s="312"/>
      <c r="H194" s="313"/>
      <c r="I194" s="314"/>
      <c r="J194" s="316"/>
      <c r="K194" s="332" t="s">
        <v>383</v>
      </c>
      <c r="L194" s="333"/>
      <c r="M194" s="333"/>
      <c r="N194" s="333"/>
      <c r="O194" s="333"/>
      <c r="P194" s="333"/>
      <c r="Q194" s="180"/>
      <c r="R194" s="180"/>
      <c r="S194" s="180"/>
      <c r="T194" s="180"/>
      <c r="U194" s="180"/>
      <c r="V194" s="180"/>
      <c r="W194" s="180"/>
      <c r="X194" s="180"/>
    </row>
    <row r="195" spans="1:25" s="3" customFormat="1" ht="12" customHeight="1">
      <c r="A195" s="308" t="s">
        <v>384</v>
      </c>
      <c r="B195" s="308"/>
      <c r="C195" s="308"/>
      <c r="D195" s="308"/>
      <c r="E195" s="308"/>
      <c r="F195" s="308"/>
      <c r="G195" s="309"/>
      <c r="H195" s="310"/>
      <c r="I195" s="311"/>
      <c r="J195" s="315" t="s">
        <v>311</v>
      </c>
      <c r="K195" s="332"/>
      <c r="L195" s="333"/>
      <c r="M195" s="333"/>
      <c r="N195" s="333"/>
      <c r="O195" s="333"/>
      <c r="P195" s="333"/>
      <c r="Q195" s="26"/>
    </row>
    <row r="196" spans="1:25" s="3" customFormat="1" ht="12" customHeight="1">
      <c r="A196" s="308"/>
      <c r="B196" s="308"/>
      <c r="C196" s="308"/>
      <c r="D196" s="308"/>
      <c r="E196" s="308"/>
      <c r="F196" s="308"/>
      <c r="G196" s="312"/>
      <c r="H196" s="313"/>
      <c r="I196" s="314"/>
      <c r="J196" s="316"/>
      <c r="K196" s="196"/>
      <c r="L196" s="196"/>
      <c r="M196" s="196"/>
      <c r="N196" s="196"/>
      <c r="O196" s="196"/>
      <c r="P196" s="26"/>
      <c r="Q196" s="26"/>
    </row>
    <row r="197" spans="1:25" s="3" customFormat="1">
      <c r="A197" s="308" t="s">
        <v>385</v>
      </c>
      <c r="B197" s="308"/>
      <c r="C197" s="308"/>
      <c r="D197" s="308"/>
      <c r="E197" s="308"/>
      <c r="F197" s="308"/>
      <c r="G197" s="309"/>
      <c r="H197" s="310"/>
      <c r="I197" s="311"/>
      <c r="J197" s="315" t="s">
        <v>311</v>
      </c>
      <c r="L197" s="26"/>
      <c r="M197" s="26"/>
      <c r="N197" s="26"/>
      <c r="O197" s="26"/>
      <c r="P197" s="26"/>
      <c r="Q197" s="26"/>
    </row>
    <row r="198" spans="1:25" s="3" customFormat="1">
      <c r="A198" s="308"/>
      <c r="B198" s="308"/>
      <c r="C198" s="308"/>
      <c r="D198" s="308"/>
      <c r="E198" s="308"/>
      <c r="F198" s="308"/>
      <c r="G198" s="312"/>
      <c r="H198" s="313"/>
      <c r="I198" s="314"/>
      <c r="J198" s="316"/>
      <c r="L198" s="26"/>
      <c r="M198" s="26"/>
      <c r="N198" s="26"/>
      <c r="O198" s="26"/>
      <c r="P198" s="26"/>
      <c r="Q198" s="26"/>
    </row>
    <row r="199" spans="1:25">
      <c r="A199" s="257" t="s">
        <v>386</v>
      </c>
      <c r="B199" s="257"/>
      <c r="C199" s="257"/>
      <c r="D199" s="257"/>
      <c r="E199" s="257"/>
      <c r="F199" s="257"/>
      <c r="G199" s="317" t="str">
        <f>IF(G193="","自動で入力されます",(G191+G193)/G187*100)</f>
        <v>自動で入力されます</v>
      </c>
      <c r="H199" s="318"/>
      <c r="I199" s="319"/>
      <c r="J199" s="323" t="s">
        <v>387</v>
      </c>
    </row>
    <row r="200" spans="1:25">
      <c r="A200" s="257"/>
      <c r="B200" s="257"/>
      <c r="C200" s="257"/>
      <c r="D200" s="257"/>
      <c r="E200" s="257"/>
      <c r="F200" s="257"/>
      <c r="G200" s="320"/>
      <c r="H200" s="321"/>
      <c r="I200" s="322"/>
      <c r="J200" s="324"/>
    </row>
    <row r="201" spans="1:25">
      <c r="A201" s="257" t="s">
        <v>388</v>
      </c>
      <c r="B201" s="257"/>
      <c r="C201" s="257"/>
      <c r="D201" s="257"/>
      <c r="E201" s="257"/>
      <c r="F201" s="257"/>
      <c r="G201" s="325" t="str">
        <f>IF(G189="","自動で入力されます",(G195+G197)/G189*100)</f>
        <v>自動で入力されます</v>
      </c>
      <c r="H201" s="326"/>
      <c r="I201" s="327"/>
      <c r="J201" s="323" t="s">
        <v>387</v>
      </c>
    </row>
    <row r="202" spans="1:25">
      <c r="A202" s="257"/>
      <c r="B202" s="257"/>
      <c r="C202" s="257"/>
      <c r="D202" s="257"/>
      <c r="E202" s="257"/>
      <c r="F202" s="257"/>
      <c r="G202" s="328"/>
      <c r="H202" s="329"/>
      <c r="I202" s="330"/>
      <c r="J202" s="324"/>
    </row>
    <row r="203" spans="1:25">
      <c r="A203" s="68"/>
    </row>
    <row r="204" spans="1:25">
      <c r="A204" s="68"/>
    </row>
    <row r="205" spans="1:25">
      <c r="A205" s="273" t="s">
        <v>389</v>
      </c>
      <c r="B205" s="273"/>
      <c r="C205" s="273"/>
      <c r="D205" s="273"/>
      <c r="E205" s="273"/>
      <c r="F205" s="273"/>
      <c r="G205" s="273"/>
    </row>
    <row r="206" spans="1:25">
      <c r="A206" s="273"/>
      <c r="B206" s="273"/>
      <c r="C206" s="273"/>
      <c r="D206" s="273"/>
      <c r="E206" s="273"/>
      <c r="F206" s="273"/>
      <c r="G206" s="273"/>
    </row>
    <row r="207" spans="1:25" ht="12" customHeight="1">
      <c r="A207" s="300" t="s">
        <v>390</v>
      </c>
      <c r="B207" s="300"/>
      <c r="C207" s="300"/>
      <c r="D207" s="300"/>
    </row>
    <row r="208" spans="1:25" ht="12" customHeight="1">
      <c r="A208" s="300"/>
      <c r="B208" s="300"/>
      <c r="C208" s="300"/>
      <c r="D208" s="300"/>
    </row>
    <row r="209" spans="1:19" ht="20.100000000000001" customHeight="1">
      <c r="A209" s="257" t="s">
        <v>391</v>
      </c>
      <c r="B209" s="257"/>
      <c r="C209" s="257"/>
      <c r="D209" s="257"/>
      <c r="E209" s="297"/>
      <c r="F209" s="278"/>
      <c r="G209" s="278"/>
      <c r="H209" s="278"/>
      <c r="I209" s="278"/>
      <c r="J209" s="278"/>
      <c r="K209" s="278"/>
      <c r="L209" s="278"/>
      <c r="M209" s="278"/>
      <c r="N209" s="278"/>
      <c r="O209" s="278"/>
      <c r="P209" s="278"/>
      <c r="Q209" s="278"/>
      <c r="R209" s="278"/>
      <c r="S209" s="279"/>
    </row>
    <row r="210" spans="1:19" ht="20.100000000000001" customHeight="1">
      <c r="A210" s="257"/>
      <c r="B210" s="257"/>
      <c r="C210" s="257"/>
      <c r="D210" s="257"/>
      <c r="E210" s="298"/>
      <c r="F210" s="282"/>
      <c r="G210" s="282"/>
      <c r="H210" s="282"/>
      <c r="I210" s="282"/>
      <c r="J210" s="282"/>
      <c r="K210" s="282"/>
      <c r="L210" s="282"/>
      <c r="M210" s="282"/>
      <c r="N210" s="282"/>
      <c r="O210" s="282"/>
      <c r="P210" s="282"/>
      <c r="Q210" s="282"/>
      <c r="R210" s="282"/>
      <c r="S210" s="283"/>
    </row>
    <row r="211" spans="1:19" ht="15" customHeight="1">
      <c r="A211" s="257" t="s">
        <v>392</v>
      </c>
      <c r="B211" s="257"/>
      <c r="C211" s="257"/>
      <c r="D211" s="307"/>
      <c r="E211" s="297"/>
      <c r="F211" s="278"/>
      <c r="G211" s="278"/>
      <c r="H211" s="278"/>
      <c r="I211" s="278"/>
      <c r="J211" s="278"/>
      <c r="K211" s="278"/>
      <c r="L211" s="278"/>
      <c r="M211" s="278"/>
      <c r="N211" s="278"/>
      <c r="O211" s="278"/>
      <c r="P211" s="278"/>
      <c r="Q211" s="278"/>
      <c r="R211" s="278"/>
      <c r="S211" s="279"/>
    </row>
    <row r="212" spans="1:19" ht="15" customHeight="1">
      <c r="A212" s="257"/>
      <c r="B212" s="257"/>
      <c r="C212" s="257"/>
      <c r="D212" s="307"/>
      <c r="E212" s="298"/>
      <c r="F212" s="282"/>
      <c r="G212" s="282"/>
      <c r="H212" s="282"/>
      <c r="I212" s="282"/>
      <c r="J212" s="282"/>
      <c r="K212" s="282"/>
      <c r="L212" s="282"/>
      <c r="M212" s="282"/>
      <c r="N212" s="282"/>
      <c r="O212" s="282"/>
      <c r="P212" s="282"/>
      <c r="Q212" s="282"/>
      <c r="R212" s="282"/>
      <c r="S212" s="283"/>
    </row>
    <row r="213" spans="1:19" ht="15" customHeight="1">
      <c r="A213" s="259" t="s">
        <v>393</v>
      </c>
      <c r="B213" s="259"/>
      <c r="C213" s="259"/>
      <c r="D213" s="296"/>
      <c r="E213" s="297"/>
      <c r="F213" s="278"/>
      <c r="G213" s="278"/>
      <c r="H213" s="278"/>
      <c r="I213" s="278"/>
      <c r="J213" s="278"/>
      <c r="K213" s="278"/>
      <c r="L213" s="278"/>
      <c r="M213" s="278"/>
      <c r="N213" s="278"/>
      <c r="O213" s="278"/>
      <c r="P213" s="278"/>
      <c r="Q213" s="278"/>
      <c r="R213" s="278"/>
      <c r="S213" s="279"/>
    </row>
    <row r="214" spans="1:19" ht="15" customHeight="1">
      <c r="A214" s="259"/>
      <c r="B214" s="259"/>
      <c r="C214" s="259"/>
      <c r="D214" s="296"/>
      <c r="E214" s="298"/>
      <c r="F214" s="282"/>
      <c r="G214" s="282"/>
      <c r="H214" s="282"/>
      <c r="I214" s="282"/>
      <c r="J214" s="282"/>
      <c r="K214" s="282"/>
      <c r="L214" s="282"/>
      <c r="M214" s="282"/>
      <c r="N214" s="282"/>
      <c r="O214" s="282"/>
      <c r="P214" s="282"/>
      <c r="Q214" s="282"/>
      <c r="R214" s="282"/>
      <c r="S214" s="283"/>
    </row>
    <row r="215" spans="1:19" ht="15" customHeight="1">
      <c r="A215" s="259" t="s">
        <v>394</v>
      </c>
      <c r="B215" s="259"/>
      <c r="C215" s="259"/>
      <c r="D215" s="296"/>
      <c r="E215" s="297"/>
      <c r="F215" s="278"/>
      <c r="G215" s="278"/>
      <c r="H215" s="278"/>
      <c r="I215" s="278"/>
      <c r="J215" s="278"/>
      <c r="K215" s="278"/>
      <c r="L215" s="278"/>
      <c r="M215" s="278"/>
      <c r="N215" s="278"/>
      <c r="O215" s="278"/>
      <c r="P215" s="278"/>
      <c r="Q215" s="278"/>
      <c r="R215" s="278"/>
      <c r="S215" s="279"/>
    </row>
    <row r="216" spans="1:19" ht="15" customHeight="1">
      <c r="A216" s="259"/>
      <c r="B216" s="259"/>
      <c r="C216" s="259"/>
      <c r="D216" s="296"/>
      <c r="E216" s="298"/>
      <c r="F216" s="282"/>
      <c r="G216" s="282"/>
      <c r="H216" s="282"/>
      <c r="I216" s="282"/>
      <c r="J216" s="282"/>
      <c r="K216" s="282"/>
      <c r="L216" s="282"/>
      <c r="M216" s="282"/>
      <c r="N216" s="282"/>
      <c r="O216" s="282"/>
      <c r="P216" s="282"/>
      <c r="Q216" s="282"/>
      <c r="R216" s="282"/>
      <c r="S216" s="283"/>
    </row>
    <row r="217" spans="1:19" ht="15" customHeight="1">
      <c r="A217" s="259" t="s">
        <v>395</v>
      </c>
      <c r="B217" s="259"/>
      <c r="C217" s="259"/>
      <c r="D217" s="296"/>
      <c r="E217" s="297"/>
      <c r="F217" s="278"/>
      <c r="G217" s="278"/>
      <c r="H217" s="278"/>
      <c r="I217" s="278"/>
      <c r="J217" s="278"/>
      <c r="K217" s="278"/>
      <c r="L217" s="278"/>
      <c r="M217" s="278"/>
      <c r="N217" s="278"/>
      <c r="O217" s="278"/>
      <c r="P217" s="278"/>
      <c r="Q217" s="278"/>
      <c r="R217" s="278"/>
      <c r="S217" s="279"/>
    </row>
    <row r="218" spans="1:19" ht="15" customHeight="1">
      <c r="A218" s="259"/>
      <c r="B218" s="259"/>
      <c r="C218" s="259"/>
      <c r="D218" s="296"/>
      <c r="E218" s="298"/>
      <c r="F218" s="282"/>
      <c r="G218" s="282"/>
      <c r="H218" s="282"/>
      <c r="I218" s="282"/>
      <c r="J218" s="282"/>
      <c r="K218" s="282"/>
      <c r="L218" s="282"/>
      <c r="M218" s="282"/>
      <c r="N218" s="282"/>
      <c r="O218" s="282"/>
      <c r="P218" s="282"/>
      <c r="Q218" s="282"/>
      <c r="R218" s="282"/>
      <c r="S218" s="283"/>
    </row>
    <row r="219" spans="1:19" ht="15" customHeight="1">
      <c r="A219" s="259" t="s">
        <v>396</v>
      </c>
      <c r="B219" s="259"/>
      <c r="C219" s="259"/>
      <c r="D219" s="296"/>
      <c r="E219" s="297"/>
      <c r="F219" s="278"/>
      <c r="G219" s="278"/>
      <c r="H219" s="278"/>
      <c r="I219" s="278"/>
      <c r="J219" s="278"/>
      <c r="K219" s="278"/>
      <c r="L219" s="278"/>
      <c r="M219" s="278"/>
      <c r="N219" s="278"/>
      <c r="O219" s="278"/>
      <c r="P219" s="278"/>
      <c r="Q219" s="278"/>
      <c r="R219" s="278"/>
      <c r="S219" s="279"/>
    </row>
    <row r="220" spans="1:19" ht="15" customHeight="1">
      <c r="A220" s="259"/>
      <c r="B220" s="259"/>
      <c r="C220" s="259"/>
      <c r="D220" s="296"/>
      <c r="E220" s="298"/>
      <c r="F220" s="282"/>
      <c r="G220" s="282"/>
      <c r="H220" s="282"/>
      <c r="I220" s="282"/>
      <c r="J220" s="282"/>
      <c r="K220" s="282"/>
      <c r="L220" s="282"/>
      <c r="M220" s="282"/>
      <c r="N220" s="282"/>
      <c r="O220" s="282"/>
      <c r="P220" s="282"/>
      <c r="Q220" s="282"/>
      <c r="R220" s="282"/>
      <c r="S220" s="283"/>
    </row>
    <row r="221" spans="1:19" ht="15" customHeight="1">
      <c r="A221" s="259" t="s">
        <v>397</v>
      </c>
      <c r="B221" s="259"/>
      <c r="C221" s="259"/>
      <c r="D221" s="296"/>
      <c r="E221" s="297"/>
      <c r="F221" s="278"/>
      <c r="G221" s="278"/>
      <c r="H221" s="278"/>
      <c r="I221" s="278"/>
      <c r="J221" s="278"/>
      <c r="K221" s="278"/>
      <c r="L221" s="278"/>
      <c r="M221" s="278"/>
      <c r="N221" s="278"/>
      <c r="O221" s="278"/>
      <c r="P221" s="278"/>
      <c r="Q221" s="278"/>
      <c r="R221" s="278"/>
      <c r="S221" s="279"/>
    </row>
    <row r="222" spans="1:19" ht="15" customHeight="1">
      <c r="A222" s="259"/>
      <c r="B222" s="259"/>
      <c r="C222" s="259"/>
      <c r="D222" s="296"/>
      <c r="E222" s="298"/>
      <c r="F222" s="282"/>
      <c r="G222" s="282"/>
      <c r="H222" s="282"/>
      <c r="I222" s="282"/>
      <c r="J222" s="282"/>
      <c r="K222" s="282"/>
      <c r="L222" s="282"/>
      <c r="M222" s="282"/>
      <c r="N222" s="282"/>
      <c r="O222" s="282"/>
      <c r="P222" s="282"/>
      <c r="Q222" s="282"/>
      <c r="R222" s="282"/>
      <c r="S222" s="283"/>
    </row>
    <row r="223" spans="1:19" ht="15" customHeight="1">
      <c r="A223" s="259" t="s">
        <v>398</v>
      </c>
      <c r="B223" s="259"/>
      <c r="C223" s="259"/>
      <c r="D223" s="296"/>
      <c r="E223" s="297"/>
      <c r="F223" s="278"/>
      <c r="G223" s="278"/>
      <c r="H223" s="278"/>
      <c r="I223" s="278"/>
      <c r="J223" s="278"/>
      <c r="K223" s="278"/>
      <c r="L223" s="278"/>
      <c r="M223" s="278"/>
      <c r="N223" s="278"/>
      <c r="O223" s="278"/>
      <c r="P223" s="278"/>
      <c r="Q223" s="278"/>
      <c r="R223" s="278"/>
      <c r="S223" s="279"/>
    </row>
    <row r="224" spans="1:19" ht="15" customHeight="1">
      <c r="A224" s="259"/>
      <c r="B224" s="259"/>
      <c r="C224" s="259"/>
      <c r="D224" s="296"/>
      <c r="E224" s="298"/>
      <c r="F224" s="282"/>
      <c r="G224" s="282"/>
      <c r="H224" s="282"/>
      <c r="I224" s="282"/>
      <c r="J224" s="282"/>
      <c r="K224" s="282"/>
      <c r="L224" s="282"/>
      <c r="M224" s="282"/>
      <c r="N224" s="282"/>
      <c r="O224" s="282"/>
      <c r="P224" s="282"/>
      <c r="Q224" s="282"/>
      <c r="R224" s="282"/>
      <c r="S224" s="283"/>
    </row>
    <row r="225" spans="1:132" ht="15" customHeight="1">
      <c r="A225" s="259" t="s">
        <v>399</v>
      </c>
      <c r="B225" s="259"/>
      <c r="C225" s="259"/>
      <c r="D225" s="296"/>
      <c r="E225" s="297"/>
      <c r="F225" s="278"/>
      <c r="G225" s="278"/>
      <c r="H225" s="278"/>
      <c r="I225" s="278"/>
      <c r="J225" s="278"/>
      <c r="K225" s="278"/>
      <c r="L225" s="278"/>
      <c r="M225" s="278"/>
      <c r="N225" s="278"/>
      <c r="O225" s="278"/>
      <c r="P225" s="278"/>
      <c r="Q225" s="278"/>
      <c r="R225" s="278"/>
      <c r="S225" s="279"/>
    </row>
    <row r="226" spans="1:132" ht="15" customHeight="1">
      <c r="A226" s="259"/>
      <c r="B226" s="259"/>
      <c r="C226" s="259"/>
      <c r="D226" s="296"/>
      <c r="E226" s="298"/>
      <c r="F226" s="282"/>
      <c r="G226" s="282"/>
      <c r="H226" s="282"/>
      <c r="I226" s="282"/>
      <c r="J226" s="282"/>
      <c r="K226" s="282"/>
      <c r="L226" s="282"/>
      <c r="M226" s="282"/>
      <c r="N226" s="282"/>
      <c r="O226" s="282"/>
      <c r="P226" s="282"/>
      <c r="Q226" s="282"/>
      <c r="R226" s="282"/>
      <c r="S226" s="283"/>
    </row>
    <row r="227" spans="1:132" s="284" customFormat="1" ht="15" customHeight="1">
      <c r="A227" s="284" t="s">
        <v>400</v>
      </c>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5"/>
      <c r="AY227" s="285"/>
      <c r="AZ227" s="285"/>
      <c r="BA227" s="285"/>
      <c r="BB227" s="285"/>
      <c r="BC227" s="285"/>
      <c r="BD227" s="285"/>
      <c r="BE227" s="285"/>
      <c r="BF227" s="285"/>
      <c r="BG227" s="285"/>
      <c r="BH227" s="285"/>
      <c r="BI227" s="285"/>
      <c r="BJ227" s="285"/>
      <c r="BK227" s="285"/>
      <c r="BL227" s="285"/>
      <c r="BM227" s="285"/>
      <c r="BN227" s="285"/>
      <c r="BO227" s="285"/>
      <c r="BP227" s="285"/>
      <c r="BQ227" s="285"/>
      <c r="BR227" s="285"/>
      <c r="BS227" s="285"/>
      <c r="BT227" s="285"/>
      <c r="BU227" s="285"/>
      <c r="BV227" s="285"/>
      <c r="BW227" s="285"/>
      <c r="BX227" s="285"/>
      <c r="BY227" s="285"/>
      <c r="BZ227" s="285"/>
      <c r="CA227" s="285"/>
      <c r="CB227" s="285"/>
      <c r="CC227" s="285"/>
      <c r="CD227" s="285"/>
      <c r="CE227" s="285"/>
      <c r="CF227" s="285"/>
      <c r="CG227" s="285"/>
      <c r="CH227" s="285"/>
      <c r="CI227" s="285"/>
      <c r="CJ227" s="285"/>
      <c r="CK227" s="285"/>
      <c r="CL227" s="285"/>
      <c r="CM227" s="285"/>
      <c r="CN227" s="285"/>
      <c r="CO227" s="285"/>
      <c r="CP227" s="285"/>
      <c r="CQ227" s="285"/>
      <c r="CR227" s="285"/>
      <c r="CS227" s="285"/>
      <c r="CT227" s="285"/>
      <c r="CU227" s="285"/>
      <c r="CV227" s="285"/>
      <c r="CW227" s="285"/>
      <c r="CX227" s="285"/>
      <c r="CY227" s="285"/>
      <c r="CZ227" s="285"/>
      <c r="DA227" s="285"/>
      <c r="DB227" s="285"/>
      <c r="DC227" s="285"/>
      <c r="DD227" s="285"/>
      <c r="DE227" s="285"/>
      <c r="DF227" s="285"/>
      <c r="DG227" s="285"/>
      <c r="DH227" s="285"/>
      <c r="DI227" s="285"/>
      <c r="DJ227" s="285"/>
      <c r="DK227" s="285"/>
      <c r="DL227" s="285"/>
      <c r="DM227" s="285"/>
      <c r="DN227" s="285"/>
      <c r="DO227" s="285"/>
      <c r="DP227" s="285"/>
      <c r="DQ227" s="285"/>
      <c r="DR227" s="285"/>
      <c r="DS227" s="285"/>
      <c r="DT227" s="285"/>
      <c r="DU227" s="285"/>
      <c r="DV227" s="285"/>
      <c r="DW227" s="285"/>
      <c r="DX227" s="285"/>
      <c r="DY227" s="285"/>
      <c r="DZ227" s="285"/>
      <c r="EA227" s="285"/>
      <c r="EB227" s="285"/>
    </row>
    <row r="228" spans="1:132" s="206" customFormat="1" ht="15" customHeight="1">
      <c r="A228" s="286" t="s">
        <v>401</v>
      </c>
      <c r="B228" s="287"/>
      <c r="C228" s="287"/>
      <c r="D228" s="287"/>
      <c r="E228" s="287"/>
      <c r="F228" s="287"/>
      <c r="G228" s="287"/>
      <c r="H228" s="287"/>
      <c r="I228" s="287"/>
      <c r="J228" s="287"/>
      <c r="K228" s="287"/>
      <c r="L228" s="287"/>
      <c r="M228" s="287"/>
      <c r="N228" s="287"/>
      <c r="O228" s="287"/>
      <c r="P228" s="287"/>
      <c r="Q228" s="287"/>
      <c r="R228" s="287"/>
      <c r="S228" s="287"/>
      <c r="AA228" s="39"/>
      <c r="AB228" s="39"/>
      <c r="AC228" s="39"/>
    </row>
    <row r="229" spans="1:132" s="206" customFormat="1" ht="15" customHeight="1">
      <c r="A229" s="286" t="s">
        <v>402</v>
      </c>
      <c r="B229" s="287"/>
      <c r="C229" s="287"/>
      <c r="D229" s="287"/>
      <c r="E229" s="287"/>
      <c r="F229" s="287"/>
      <c r="G229" s="287"/>
      <c r="H229" s="287"/>
      <c r="I229" s="287"/>
      <c r="J229" s="287"/>
      <c r="K229" s="287"/>
      <c r="L229" s="287"/>
      <c r="M229" s="287"/>
      <c r="N229" s="287"/>
      <c r="O229" s="287"/>
      <c r="P229" s="287"/>
      <c r="Q229" s="287"/>
      <c r="R229" s="287"/>
      <c r="S229" s="287"/>
      <c r="AA229" s="39"/>
      <c r="AB229" s="39"/>
      <c r="AC229" s="39"/>
    </row>
    <row r="230" spans="1:132" s="206" customFormat="1" ht="15" customHeight="1">
      <c r="A230" s="288" t="s">
        <v>403</v>
      </c>
      <c r="B230" s="288"/>
      <c r="C230" s="288"/>
      <c r="D230" s="288"/>
      <c r="E230" s="288"/>
      <c r="F230" s="288"/>
      <c r="AA230" s="39"/>
      <c r="AB230" s="39"/>
      <c r="AC230" s="39"/>
    </row>
    <row r="231" spans="1:132" s="206" customFormat="1" ht="15" customHeight="1">
      <c r="A231" s="289"/>
      <c r="B231" s="289"/>
      <c r="C231" s="289"/>
      <c r="D231" s="289"/>
      <c r="E231" s="289"/>
      <c r="F231" s="289"/>
      <c r="AA231" s="39"/>
      <c r="AB231" s="39"/>
      <c r="AC231" s="39"/>
    </row>
    <row r="232" spans="1:132" s="206" customFormat="1" ht="15" customHeight="1">
      <c r="A232" s="259" t="s">
        <v>404</v>
      </c>
      <c r="B232" s="259"/>
      <c r="C232" s="259"/>
      <c r="D232" s="259"/>
      <c r="E232" s="290" t="s">
        <v>405</v>
      </c>
      <c r="F232" s="290"/>
      <c r="G232" s="291"/>
      <c r="H232" s="291"/>
      <c r="I232" s="291"/>
      <c r="J232" s="291"/>
      <c r="K232" s="291"/>
      <c r="L232" s="291"/>
      <c r="M232" s="291"/>
      <c r="N232" s="267" t="s">
        <v>406</v>
      </c>
      <c r="O232" s="268"/>
      <c r="P232" s="268"/>
      <c r="Q232" s="268"/>
      <c r="R232" s="268"/>
      <c r="S232" s="269"/>
      <c r="AA232" s="39"/>
      <c r="AB232" s="39"/>
      <c r="AC232" s="39"/>
    </row>
    <row r="233" spans="1:132" s="206" customFormat="1" ht="15" customHeight="1">
      <c r="A233" s="259"/>
      <c r="B233" s="259"/>
      <c r="C233" s="259"/>
      <c r="D233" s="259"/>
      <c r="E233" s="292" t="s">
        <v>407</v>
      </c>
      <c r="F233" s="292"/>
      <c r="G233" s="293"/>
      <c r="H233" s="293"/>
      <c r="I233" s="293"/>
      <c r="J233" s="293"/>
      <c r="K233" s="293"/>
      <c r="L233" s="293"/>
      <c r="M233" s="293"/>
      <c r="N233" s="270"/>
      <c r="O233" s="271"/>
      <c r="P233" s="271"/>
      <c r="Q233" s="271"/>
      <c r="R233" s="271"/>
      <c r="S233" s="272"/>
      <c r="AA233" s="39"/>
      <c r="AB233" s="39"/>
      <c r="AC233" s="39"/>
    </row>
    <row r="234" spans="1:132" s="206" customFormat="1" ht="15" customHeight="1">
      <c r="A234" s="259"/>
      <c r="B234" s="259"/>
      <c r="C234" s="259"/>
      <c r="D234" s="259"/>
      <c r="E234" s="292"/>
      <c r="F234" s="292"/>
      <c r="G234" s="293"/>
      <c r="H234" s="293"/>
      <c r="I234" s="293"/>
      <c r="J234" s="293"/>
      <c r="K234" s="293"/>
      <c r="L234" s="293"/>
      <c r="M234" s="293"/>
      <c r="N234" s="267" t="s">
        <v>408</v>
      </c>
      <c r="O234" s="268"/>
      <c r="P234" s="268"/>
      <c r="Q234" s="268"/>
      <c r="R234" s="268"/>
      <c r="S234" s="269"/>
      <c r="AA234" s="39"/>
      <c r="AB234" s="39"/>
      <c r="AC234" s="39"/>
    </row>
    <row r="235" spans="1:132" s="206" customFormat="1" ht="15" customHeight="1">
      <c r="A235" s="259"/>
      <c r="B235" s="259"/>
      <c r="C235" s="259"/>
      <c r="D235" s="259"/>
      <c r="E235" s="294" t="s">
        <v>409</v>
      </c>
      <c r="F235" s="294"/>
      <c r="G235" s="295"/>
      <c r="H235" s="295"/>
      <c r="I235" s="295"/>
      <c r="J235" s="295"/>
      <c r="K235" s="295"/>
      <c r="L235" s="295"/>
      <c r="M235" s="295"/>
      <c r="N235" s="270"/>
      <c r="O235" s="271"/>
      <c r="P235" s="271"/>
      <c r="Q235" s="271"/>
      <c r="R235" s="271"/>
      <c r="S235" s="272"/>
      <c r="AA235" s="39"/>
      <c r="AB235" s="39"/>
      <c r="AC235" s="39"/>
    </row>
    <row r="236" spans="1:132" s="206" customFormat="1" ht="15" customHeight="1">
      <c r="A236" s="259" t="s">
        <v>410</v>
      </c>
      <c r="B236" s="259"/>
      <c r="C236" s="259"/>
      <c r="D236" s="259"/>
      <c r="E236" s="260" t="s">
        <v>411</v>
      </c>
      <c r="F236" s="260"/>
      <c r="G236" s="261"/>
      <c r="H236" s="262"/>
      <c r="I236" s="262"/>
      <c r="J236" s="262"/>
      <c r="K236" s="262"/>
      <c r="L236" s="262"/>
      <c r="M236" s="262"/>
      <c r="N236" s="262"/>
      <c r="O236" s="262"/>
      <c r="P236" s="262"/>
      <c r="Q236" s="262"/>
      <c r="R236" s="262"/>
      <c r="S236" s="263"/>
      <c r="AA236" s="39"/>
      <c r="AB236" s="39"/>
      <c r="AC236" s="39"/>
    </row>
    <row r="237" spans="1:132" s="206" customFormat="1" ht="15" customHeight="1">
      <c r="A237" s="259"/>
      <c r="B237" s="259"/>
      <c r="C237" s="259"/>
      <c r="D237" s="259"/>
      <c r="E237" s="260"/>
      <c r="F237" s="260"/>
      <c r="G237" s="264"/>
      <c r="H237" s="265"/>
      <c r="I237" s="265"/>
      <c r="J237" s="265"/>
      <c r="K237" s="265"/>
      <c r="L237" s="265"/>
      <c r="M237" s="265"/>
      <c r="N237" s="265"/>
      <c r="O237" s="265"/>
      <c r="P237" s="265"/>
      <c r="Q237" s="265"/>
      <c r="R237" s="265"/>
      <c r="S237" s="266"/>
      <c r="AA237" s="39"/>
      <c r="AB237" s="39"/>
      <c r="AC237" s="39"/>
    </row>
    <row r="238" spans="1:132" s="206" customFormat="1" ht="15" customHeight="1">
      <c r="A238" s="259"/>
      <c r="B238" s="259"/>
      <c r="C238" s="259"/>
      <c r="D238" s="259"/>
      <c r="E238" s="260" t="s">
        <v>412</v>
      </c>
      <c r="F238" s="260"/>
      <c r="G238" s="261"/>
      <c r="H238" s="262"/>
      <c r="I238" s="262"/>
      <c r="J238" s="262"/>
      <c r="K238" s="262"/>
      <c r="L238" s="262"/>
      <c r="M238" s="263"/>
      <c r="N238" s="267" t="s">
        <v>406</v>
      </c>
      <c r="O238" s="268"/>
      <c r="P238" s="268"/>
      <c r="Q238" s="268"/>
      <c r="R238" s="268"/>
      <c r="S238" s="269"/>
      <c r="AA238" s="39"/>
      <c r="AB238" s="39"/>
      <c r="AC238" s="39"/>
    </row>
    <row r="239" spans="1:132">
      <c r="A239" s="259"/>
      <c r="B239" s="259"/>
      <c r="C239" s="259"/>
      <c r="D239" s="259"/>
      <c r="E239" s="260"/>
      <c r="F239" s="260"/>
      <c r="G239" s="264"/>
      <c r="H239" s="265"/>
      <c r="I239" s="265"/>
      <c r="J239" s="265"/>
      <c r="K239" s="265"/>
      <c r="L239" s="265"/>
      <c r="M239" s="266"/>
      <c r="N239" s="270"/>
      <c r="O239" s="271"/>
      <c r="P239" s="271"/>
      <c r="Q239" s="271"/>
      <c r="R239" s="271"/>
      <c r="S239" s="272"/>
    </row>
    <row r="241" spans="1:29">
      <c r="A241" s="273" t="s">
        <v>413</v>
      </c>
      <c r="B241" s="273"/>
      <c r="C241" s="273"/>
      <c r="D241" s="273"/>
      <c r="E241" s="273"/>
      <c r="F241" s="273"/>
      <c r="G241" s="273"/>
    </row>
    <row r="242" spans="1:29">
      <c r="A242" s="273"/>
      <c r="B242" s="273"/>
      <c r="C242" s="273"/>
      <c r="D242" s="273"/>
      <c r="E242" s="274"/>
      <c r="F242" s="274"/>
      <c r="G242" s="274"/>
    </row>
    <row r="243" spans="1:29" ht="12" customHeight="1">
      <c r="A243" s="249" t="s">
        <v>414</v>
      </c>
      <c r="B243" s="250"/>
      <c r="C243" s="250"/>
      <c r="D243" s="251"/>
      <c r="E243" s="278"/>
      <c r="F243" s="278"/>
      <c r="G243" s="278"/>
      <c r="H243" s="278"/>
      <c r="I243" s="278"/>
      <c r="J243" s="278"/>
      <c r="K243" s="278"/>
      <c r="L243" s="278"/>
      <c r="M243" s="278"/>
      <c r="N243" s="278"/>
      <c r="O243" s="278"/>
      <c r="P243" s="278"/>
      <c r="Q243" s="278"/>
      <c r="R243" s="278"/>
      <c r="S243" s="279"/>
      <c r="T243" s="299"/>
      <c r="U243" s="300"/>
      <c r="V243" s="300"/>
      <c r="W243" s="300"/>
      <c r="X243" s="300"/>
      <c r="Y243" s="300"/>
      <c r="Z243" s="300"/>
    </row>
    <row r="244" spans="1:29">
      <c r="A244" s="275"/>
      <c r="B244" s="276"/>
      <c r="C244" s="276"/>
      <c r="D244" s="277"/>
      <c r="E244" s="280"/>
      <c r="F244" s="280"/>
      <c r="G244" s="280"/>
      <c r="H244" s="280"/>
      <c r="I244" s="280"/>
      <c r="J244" s="280"/>
      <c r="K244" s="280"/>
      <c r="L244" s="280"/>
      <c r="M244" s="280"/>
      <c r="N244" s="280"/>
      <c r="O244" s="280"/>
      <c r="P244" s="280"/>
      <c r="Q244" s="280"/>
      <c r="R244" s="280"/>
      <c r="S244" s="281"/>
      <c r="T244" s="301"/>
      <c r="U244" s="300"/>
      <c r="V244" s="300"/>
      <c r="W244" s="300"/>
      <c r="X244" s="300"/>
      <c r="Y244" s="300"/>
      <c r="Z244" s="300"/>
    </row>
    <row r="245" spans="1:29" ht="20.25" customHeight="1">
      <c r="A245" s="275"/>
      <c r="B245" s="276"/>
      <c r="C245" s="276"/>
      <c r="D245" s="277"/>
      <c r="E245" s="282"/>
      <c r="F245" s="282"/>
      <c r="G245" s="282"/>
      <c r="H245" s="282"/>
      <c r="I245" s="282"/>
      <c r="J245" s="282"/>
      <c r="K245" s="282"/>
      <c r="L245" s="282"/>
      <c r="M245" s="282"/>
      <c r="N245" s="282"/>
      <c r="O245" s="282"/>
      <c r="P245" s="282"/>
      <c r="Q245" s="282"/>
      <c r="R245" s="282"/>
      <c r="S245" s="283"/>
      <c r="T245" s="301"/>
      <c r="U245" s="300"/>
      <c r="V245" s="300"/>
      <c r="W245" s="300"/>
      <c r="X245" s="300"/>
      <c r="Y245" s="300"/>
      <c r="Z245" s="300"/>
      <c r="AA245" s="206"/>
      <c r="AB245" s="206"/>
      <c r="AC245" s="206"/>
    </row>
    <row r="246" spans="1:29" ht="13.5" customHeight="1">
      <c r="A246" s="173"/>
      <c r="B246" s="249" t="s">
        <v>415</v>
      </c>
      <c r="C246" s="250"/>
      <c r="D246" s="251"/>
      <c r="E246" s="278"/>
      <c r="F246" s="278"/>
      <c r="G246" s="278"/>
      <c r="H246" s="278"/>
      <c r="I246" s="278"/>
      <c r="J246" s="278"/>
      <c r="K246" s="278"/>
      <c r="L246" s="278"/>
      <c r="M246" s="278"/>
      <c r="N246" s="278"/>
      <c r="O246" s="278"/>
      <c r="P246" s="278"/>
      <c r="Q246" s="278"/>
      <c r="R246" s="278"/>
      <c r="S246" s="279"/>
      <c r="T246" s="301"/>
      <c r="U246" s="300"/>
      <c r="V246" s="300"/>
      <c r="W246" s="300"/>
      <c r="X246" s="300"/>
      <c r="Y246" s="300"/>
      <c r="Z246" s="300"/>
      <c r="AA246" s="206"/>
      <c r="AB246" s="206"/>
      <c r="AC246" s="206"/>
    </row>
    <row r="247" spans="1:29">
      <c r="A247" s="173"/>
      <c r="B247" s="275"/>
      <c r="C247" s="276"/>
      <c r="D247" s="277"/>
      <c r="E247" s="280"/>
      <c r="F247" s="280"/>
      <c r="G247" s="280"/>
      <c r="H247" s="280"/>
      <c r="I247" s="280"/>
      <c r="J247" s="280"/>
      <c r="K247" s="280"/>
      <c r="L247" s="280"/>
      <c r="M247" s="280"/>
      <c r="N247" s="280"/>
      <c r="O247" s="280"/>
      <c r="P247" s="280"/>
      <c r="Q247" s="280"/>
      <c r="R247" s="280"/>
      <c r="S247" s="281"/>
      <c r="AA247" s="206"/>
      <c r="AB247" s="206"/>
      <c r="AC247" s="206"/>
    </row>
    <row r="248" spans="1:29" ht="30" customHeight="1">
      <c r="A248" s="174"/>
      <c r="B248" s="252"/>
      <c r="C248" s="253"/>
      <c r="D248" s="254"/>
      <c r="E248" s="282"/>
      <c r="F248" s="282"/>
      <c r="G248" s="282"/>
      <c r="H248" s="282"/>
      <c r="I248" s="282"/>
      <c r="J248" s="282"/>
      <c r="K248" s="282"/>
      <c r="L248" s="282"/>
      <c r="M248" s="282"/>
      <c r="N248" s="282"/>
      <c r="O248" s="282"/>
      <c r="P248" s="282"/>
      <c r="Q248" s="282"/>
      <c r="R248" s="282"/>
      <c r="S248" s="283"/>
      <c r="AA248" s="206"/>
      <c r="AB248" s="206"/>
      <c r="AC248" s="206"/>
    </row>
    <row r="249" spans="1:29">
      <c r="A249" s="249" t="s">
        <v>416</v>
      </c>
      <c r="B249" s="250"/>
      <c r="C249" s="250"/>
      <c r="D249" s="251"/>
      <c r="E249" s="278"/>
      <c r="F249" s="278"/>
      <c r="G249" s="278"/>
      <c r="H249" s="278"/>
      <c r="I249" s="278"/>
      <c r="J249" s="278"/>
      <c r="K249" s="278"/>
      <c r="L249" s="278"/>
      <c r="M249" s="278"/>
      <c r="N249" s="278"/>
      <c r="O249" s="278"/>
      <c r="P249" s="278"/>
      <c r="Q249" s="278"/>
      <c r="R249" s="278"/>
      <c r="S249" s="279"/>
      <c r="AA249" s="206"/>
      <c r="AB249" s="206"/>
      <c r="AC249" s="206"/>
    </row>
    <row r="250" spans="1:29">
      <c r="A250" s="275"/>
      <c r="B250" s="276"/>
      <c r="C250" s="276"/>
      <c r="D250" s="277"/>
      <c r="E250" s="280"/>
      <c r="F250" s="280"/>
      <c r="G250" s="280"/>
      <c r="H250" s="280"/>
      <c r="I250" s="280"/>
      <c r="J250" s="280"/>
      <c r="K250" s="280"/>
      <c r="L250" s="280"/>
      <c r="M250" s="280"/>
      <c r="N250" s="280"/>
      <c r="O250" s="280"/>
      <c r="P250" s="280"/>
      <c r="Q250" s="280"/>
      <c r="R250" s="280"/>
      <c r="S250" s="281"/>
      <c r="AA250" s="206"/>
      <c r="AB250" s="206"/>
      <c r="AC250" s="206"/>
    </row>
    <row r="251" spans="1:29" ht="22.5" customHeight="1">
      <c r="A251" s="275"/>
      <c r="B251" s="276"/>
      <c r="C251" s="276"/>
      <c r="D251" s="277"/>
      <c r="E251" s="282"/>
      <c r="F251" s="282"/>
      <c r="G251" s="282"/>
      <c r="H251" s="282"/>
      <c r="I251" s="282"/>
      <c r="J251" s="282"/>
      <c r="K251" s="282"/>
      <c r="L251" s="282"/>
      <c r="M251" s="282"/>
      <c r="N251" s="282"/>
      <c r="O251" s="282"/>
      <c r="P251" s="282"/>
      <c r="Q251" s="282"/>
      <c r="R251" s="282"/>
      <c r="S251" s="283"/>
      <c r="AA251" s="206"/>
      <c r="AB251" s="206"/>
      <c r="AC251" s="206"/>
    </row>
    <row r="252" spans="1:29" ht="12" customHeight="1">
      <c r="A252" s="173"/>
      <c r="B252" s="249" t="s">
        <v>417</v>
      </c>
      <c r="C252" s="250"/>
      <c r="D252" s="251"/>
      <c r="E252" s="278"/>
      <c r="F252" s="278"/>
      <c r="G252" s="278"/>
      <c r="H252" s="278"/>
      <c r="I252" s="278"/>
      <c r="J252" s="278"/>
      <c r="K252" s="278"/>
      <c r="L252" s="278"/>
      <c r="M252" s="278"/>
      <c r="N252" s="278"/>
      <c r="O252" s="278"/>
      <c r="P252" s="278"/>
      <c r="Q252" s="278"/>
      <c r="R252" s="278"/>
      <c r="S252" s="279"/>
      <c r="AA252" s="206"/>
      <c r="AB252" s="206"/>
      <c r="AC252" s="206"/>
    </row>
    <row r="253" spans="1:29">
      <c r="A253" s="173"/>
      <c r="B253" s="275"/>
      <c r="C253" s="276"/>
      <c r="D253" s="277"/>
      <c r="E253" s="280"/>
      <c r="F253" s="280"/>
      <c r="G253" s="280"/>
      <c r="H253" s="280"/>
      <c r="I253" s="280"/>
      <c r="J253" s="280"/>
      <c r="K253" s="280"/>
      <c r="L253" s="280"/>
      <c r="M253" s="280"/>
      <c r="N253" s="280"/>
      <c r="O253" s="280"/>
      <c r="P253" s="280"/>
      <c r="Q253" s="280"/>
      <c r="R253" s="280"/>
      <c r="S253" s="281"/>
      <c r="AA253" s="206"/>
      <c r="AB253" s="206"/>
      <c r="AC253" s="206"/>
    </row>
    <row r="254" spans="1:29" ht="18.75" customHeight="1">
      <c r="A254" s="174"/>
      <c r="B254" s="252"/>
      <c r="C254" s="253"/>
      <c r="D254" s="254"/>
      <c r="E254" s="282"/>
      <c r="F254" s="282"/>
      <c r="G254" s="282"/>
      <c r="H254" s="282"/>
      <c r="I254" s="282"/>
      <c r="J254" s="282"/>
      <c r="K254" s="282"/>
      <c r="L254" s="282"/>
      <c r="M254" s="282"/>
      <c r="N254" s="282"/>
      <c r="O254" s="282"/>
      <c r="P254" s="282"/>
      <c r="Q254" s="282"/>
      <c r="R254" s="282"/>
      <c r="S254" s="283"/>
    </row>
    <row r="255" spans="1:29">
      <c r="A255" s="250" t="s">
        <v>418</v>
      </c>
      <c r="B255" s="250"/>
      <c r="C255" s="250"/>
      <c r="D255" s="251"/>
      <c r="E255" s="297"/>
      <c r="F255" s="278"/>
      <c r="G255" s="278"/>
      <c r="H255" s="278"/>
      <c r="I255" s="278"/>
      <c r="J255" s="278"/>
      <c r="K255" s="279"/>
      <c r="L255" s="258" t="s">
        <v>311</v>
      </c>
      <c r="M255" s="305"/>
      <c r="N255" s="306"/>
      <c r="O255" s="306"/>
      <c r="P255" s="306"/>
      <c r="Q255" s="306"/>
      <c r="R255" s="306"/>
      <c r="S255" s="306"/>
    </row>
    <row r="256" spans="1:29">
      <c r="A256" s="276"/>
      <c r="B256" s="276"/>
      <c r="C256" s="276"/>
      <c r="D256" s="277"/>
      <c r="E256" s="302"/>
      <c r="F256" s="280"/>
      <c r="G256" s="280"/>
      <c r="H256" s="280"/>
      <c r="I256" s="280"/>
      <c r="J256" s="280"/>
      <c r="K256" s="281"/>
      <c r="L256" s="303"/>
      <c r="M256" s="301"/>
      <c r="N256" s="300"/>
      <c r="O256" s="300"/>
      <c r="P256" s="300"/>
      <c r="Q256" s="300"/>
      <c r="R256" s="300"/>
      <c r="S256" s="300"/>
    </row>
    <row r="257" spans="1:19">
      <c r="A257" s="253"/>
      <c r="B257" s="253"/>
      <c r="C257" s="253"/>
      <c r="D257" s="254"/>
      <c r="E257" s="298"/>
      <c r="F257" s="282"/>
      <c r="G257" s="282"/>
      <c r="H257" s="282"/>
      <c r="I257" s="282"/>
      <c r="J257" s="282"/>
      <c r="K257" s="283"/>
      <c r="L257" s="304"/>
      <c r="M257" s="208"/>
      <c r="N257" s="207"/>
      <c r="O257" s="207"/>
      <c r="P257" s="207"/>
      <c r="Q257" s="207"/>
      <c r="R257" s="207"/>
      <c r="S257" s="207"/>
    </row>
    <row r="258" spans="1:19" ht="17.25" customHeight="1">
      <c r="A258" s="249" t="s">
        <v>419</v>
      </c>
      <c r="B258" s="250"/>
      <c r="C258" s="250"/>
      <c r="D258" s="251"/>
      <c r="E258" s="255"/>
      <c r="F258" s="255"/>
      <c r="G258" s="255"/>
      <c r="H258" s="255"/>
      <c r="I258" s="255"/>
      <c r="J258" s="255"/>
      <c r="K258" s="255"/>
      <c r="L258" s="257" t="s">
        <v>420</v>
      </c>
      <c r="M258" s="51"/>
      <c r="N258" s="39"/>
      <c r="O258" s="39"/>
      <c r="P258" s="39"/>
      <c r="Q258" s="39"/>
    </row>
    <row r="259" spans="1:19" ht="17.25" customHeight="1">
      <c r="A259" s="252"/>
      <c r="B259" s="253"/>
      <c r="C259" s="253"/>
      <c r="D259" s="254"/>
      <c r="E259" s="256"/>
      <c r="F259" s="256"/>
      <c r="G259" s="256"/>
      <c r="H259" s="256"/>
      <c r="I259" s="256"/>
      <c r="J259" s="256"/>
      <c r="K259" s="256"/>
      <c r="L259" s="258"/>
      <c r="M259" s="51"/>
      <c r="N259" s="39"/>
      <c r="O259" s="39"/>
      <c r="P259" s="39"/>
      <c r="Q259" s="39"/>
    </row>
    <row r="260" spans="1:19" ht="14.25" customHeight="1">
      <c r="A260" s="257" t="s">
        <v>421</v>
      </c>
      <c r="B260" s="257"/>
      <c r="C260" s="257"/>
      <c r="D260" s="257"/>
      <c r="E260" s="259" t="s">
        <v>422</v>
      </c>
      <c r="F260" s="259"/>
      <c r="G260" s="259"/>
      <c r="H260" s="259"/>
      <c r="I260" s="259"/>
      <c r="J260" s="259"/>
      <c r="K260" s="259"/>
      <c r="L260" s="259"/>
      <c r="M260" s="259"/>
      <c r="N260" s="259"/>
      <c r="O260" s="259"/>
      <c r="P260" s="259"/>
      <c r="Q260" s="259"/>
      <c r="R260" s="259"/>
      <c r="S260" s="259"/>
    </row>
    <row r="261" spans="1:19" ht="14.25" customHeight="1">
      <c r="A261" s="257"/>
      <c r="B261" s="257"/>
      <c r="C261" s="257"/>
      <c r="D261" s="257"/>
      <c r="E261" s="259"/>
      <c r="F261" s="259"/>
      <c r="G261" s="259"/>
      <c r="H261" s="259"/>
      <c r="I261" s="259"/>
      <c r="J261" s="259"/>
      <c r="K261" s="259"/>
      <c r="L261" s="259"/>
      <c r="M261" s="259"/>
      <c r="N261" s="259"/>
      <c r="O261" s="259"/>
      <c r="P261" s="259"/>
      <c r="Q261" s="259"/>
      <c r="R261" s="259"/>
      <c r="S261" s="259"/>
    </row>
    <row r="262" spans="1:19">
      <c r="A262" s="257"/>
      <c r="B262" s="257"/>
      <c r="C262" s="257"/>
      <c r="D262" s="257"/>
      <c r="E262" s="255"/>
      <c r="F262" s="255"/>
      <c r="G262" s="255"/>
      <c r="H262" s="255"/>
      <c r="I262" s="255"/>
      <c r="J262" s="255"/>
      <c r="K262" s="255"/>
      <c r="L262" s="255"/>
      <c r="M262" s="255"/>
      <c r="N262" s="255"/>
      <c r="O262" s="255"/>
      <c r="P262" s="255"/>
      <c r="Q262" s="255"/>
      <c r="R262" s="255"/>
      <c r="S262" s="255"/>
    </row>
    <row r="263" spans="1:19">
      <c r="A263" s="257"/>
      <c r="B263" s="257"/>
      <c r="C263" s="257"/>
      <c r="D263" s="257"/>
      <c r="E263" s="255"/>
      <c r="F263" s="255"/>
      <c r="G263" s="255"/>
      <c r="H263" s="255"/>
      <c r="I263" s="255"/>
      <c r="J263" s="255"/>
      <c r="K263" s="255"/>
      <c r="L263" s="255"/>
      <c r="M263" s="255"/>
      <c r="N263" s="255"/>
      <c r="O263" s="255"/>
      <c r="P263" s="255"/>
      <c r="Q263" s="255"/>
      <c r="R263" s="255"/>
      <c r="S263" s="255"/>
    </row>
    <row r="264" spans="1:19">
      <c r="A264" s="257"/>
      <c r="B264" s="257"/>
      <c r="C264" s="257"/>
      <c r="D264" s="257"/>
      <c r="E264" s="255"/>
      <c r="F264" s="255"/>
      <c r="G264" s="255"/>
      <c r="H264" s="255"/>
      <c r="I264" s="255"/>
      <c r="J264" s="255"/>
      <c r="K264" s="255"/>
      <c r="L264" s="255"/>
      <c r="M264" s="255"/>
      <c r="N264" s="255"/>
      <c r="O264" s="255"/>
      <c r="P264" s="255"/>
      <c r="Q264" s="255"/>
      <c r="R264" s="255"/>
      <c r="S264" s="255"/>
    </row>
    <row r="265" spans="1:19">
      <c r="A265" s="257"/>
      <c r="B265" s="257"/>
      <c r="C265" s="257"/>
      <c r="D265" s="257"/>
      <c r="E265" s="255"/>
      <c r="F265" s="255"/>
      <c r="G265" s="255"/>
      <c r="H265" s="255"/>
      <c r="I265" s="255"/>
      <c r="J265" s="255"/>
      <c r="K265" s="255"/>
      <c r="L265" s="255"/>
      <c r="M265" s="255"/>
      <c r="N265" s="255"/>
      <c r="O265" s="255"/>
      <c r="P265" s="255"/>
      <c r="Q265" s="255"/>
      <c r="R265" s="255"/>
      <c r="S265" s="255"/>
    </row>
    <row r="266" spans="1:19" ht="18" customHeight="1">
      <c r="A266" s="257" t="s">
        <v>423</v>
      </c>
      <c r="B266" s="257"/>
      <c r="C266" s="257"/>
      <c r="D266" s="257"/>
      <c r="E266" s="259" t="s">
        <v>424</v>
      </c>
      <c r="F266" s="259"/>
      <c r="G266" s="259"/>
      <c r="H266" s="259"/>
      <c r="I266" s="259"/>
      <c r="J266" s="259"/>
      <c r="K266" s="259"/>
      <c r="L266" s="259"/>
      <c r="M266" s="259"/>
      <c r="N266" s="259"/>
      <c r="O266" s="259"/>
      <c r="P266" s="259"/>
      <c r="Q266" s="259"/>
      <c r="R266" s="259"/>
      <c r="S266" s="259"/>
    </row>
    <row r="267" spans="1:19" ht="18" customHeight="1">
      <c r="A267" s="257"/>
      <c r="B267" s="257"/>
      <c r="C267" s="257"/>
      <c r="D267" s="257"/>
      <c r="E267" s="259"/>
      <c r="F267" s="259"/>
      <c r="G267" s="259"/>
      <c r="H267" s="259"/>
      <c r="I267" s="259"/>
      <c r="J267" s="259"/>
      <c r="K267" s="259"/>
      <c r="L267" s="259"/>
      <c r="M267" s="259"/>
      <c r="N267" s="259"/>
      <c r="O267" s="259"/>
      <c r="P267" s="259"/>
      <c r="Q267" s="259"/>
      <c r="R267" s="259"/>
      <c r="S267" s="259"/>
    </row>
    <row r="268" spans="1:19">
      <c r="A268" s="257"/>
      <c r="B268" s="257"/>
      <c r="C268" s="257"/>
      <c r="D268" s="257"/>
      <c r="E268" s="255"/>
      <c r="F268" s="255"/>
      <c r="G268" s="255"/>
      <c r="H268" s="255"/>
      <c r="I268" s="255"/>
      <c r="J268" s="255"/>
      <c r="K268" s="255"/>
      <c r="L268" s="255"/>
      <c r="M268" s="255"/>
      <c r="N268" s="255"/>
      <c r="O268" s="255"/>
      <c r="P268" s="255"/>
      <c r="Q268" s="255"/>
      <c r="R268" s="255"/>
      <c r="S268" s="255"/>
    </row>
    <row r="269" spans="1:19">
      <c r="A269" s="257"/>
      <c r="B269" s="257"/>
      <c r="C269" s="257"/>
      <c r="D269" s="257"/>
      <c r="E269" s="255"/>
      <c r="F269" s="255"/>
      <c r="G269" s="255"/>
      <c r="H269" s="255"/>
      <c r="I269" s="255"/>
      <c r="J269" s="255"/>
      <c r="K269" s="255"/>
      <c r="L269" s="255"/>
      <c r="M269" s="255"/>
      <c r="N269" s="255"/>
      <c r="O269" s="255"/>
      <c r="P269" s="255"/>
      <c r="Q269" s="255"/>
      <c r="R269" s="255"/>
      <c r="S269" s="255"/>
    </row>
    <row r="270" spans="1:19">
      <c r="A270" s="257"/>
      <c r="B270" s="257"/>
      <c r="C270" s="257"/>
      <c r="D270" s="257"/>
      <c r="E270" s="255"/>
      <c r="F270" s="255"/>
      <c r="G270" s="255"/>
      <c r="H270" s="255"/>
      <c r="I270" s="255"/>
      <c r="J270" s="255"/>
      <c r="K270" s="255"/>
      <c r="L270" s="255"/>
      <c r="M270" s="255"/>
      <c r="N270" s="255"/>
      <c r="O270" s="255"/>
      <c r="P270" s="255"/>
      <c r="Q270" s="255"/>
      <c r="R270" s="255"/>
      <c r="S270" s="255"/>
    </row>
    <row r="271" spans="1:19">
      <c r="A271" s="257"/>
      <c r="B271" s="257"/>
      <c r="C271" s="257"/>
      <c r="D271" s="257"/>
      <c r="E271" s="255"/>
      <c r="F271" s="255"/>
      <c r="G271" s="255"/>
      <c r="H271" s="255"/>
      <c r="I271" s="255"/>
      <c r="J271" s="255"/>
      <c r="K271" s="255"/>
      <c r="L271" s="255"/>
      <c r="M271" s="255"/>
      <c r="N271" s="255"/>
      <c r="O271" s="255"/>
      <c r="P271" s="255"/>
      <c r="Q271" s="255"/>
      <c r="R271" s="255"/>
      <c r="S271" s="255"/>
    </row>
    <row r="273" spans="1:1" ht="15.75" customHeight="1">
      <c r="A273" s="176" t="s">
        <v>425</v>
      </c>
    </row>
    <row r="274" spans="1:1">
      <c r="A274" s="39" t="s">
        <v>426</v>
      </c>
    </row>
  </sheetData>
  <sheetProtection algorithmName="SHA-512" hashValue="6qZ9H2gwYkK//9UfbQWMBEmUSsvkd2UGE6hLZj+lbm6l51B1U/+loufMH9MjgjtRkfErmQzwSNU0B4201Ek4Lg==" saltValue="f4oFDmvvQl9iwwySgH2W/Q==" spinCount="100000" sheet="1" formatCells="0" formatRows="0" insertRows="0" selectLockedCells="1"/>
  <mergeCells count="567">
    <mergeCell ref="A7:C8"/>
    <mergeCell ref="D7:R8"/>
    <mergeCell ref="A9:R9"/>
    <mergeCell ref="A10:D14"/>
    <mergeCell ref="E10:R11"/>
    <mergeCell ref="F12:R12"/>
    <mergeCell ref="E13:R13"/>
    <mergeCell ref="F14:R14"/>
    <mergeCell ref="A2:R2"/>
    <mergeCell ref="A4:B4"/>
    <mergeCell ref="C4:M4"/>
    <mergeCell ref="N4:O4"/>
    <mergeCell ref="P4:R4"/>
    <mergeCell ref="A5:B5"/>
    <mergeCell ref="C5:I5"/>
    <mergeCell ref="A21:D25"/>
    <mergeCell ref="E21:R21"/>
    <mergeCell ref="E22:G22"/>
    <mergeCell ref="H22:R22"/>
    <mergeCell ref="E23:R23"/>
    <mergeCell ref="E24:G24"/>
    <mergeCell ref="H24:R24"/>
    <mergeCell ref="E25:R25"/>
    <mergeCell ref="A17:D18"/>
    <mergeCell ref="E17:R17"/>
    <mergeCell ref="F18:R18"/>
    <mergeCell ref="A19:D20"/>
    <mergeCell ref="E19:R19"/>
    <mergeCell ref="E20:R20"/>
    <mergeCell ref="A28:Z28"/>
    <mergeCell ref="A29:A30"/>
    <mergeCell ref="B29:F30"/>
    <mergeCell ref="G29:K30"/>
    <mergeCell ref="L29:M30"/>
    <mergeCell ref="N29:N30"/>
    <mergeCell ref="O29:O30"/>
    <mergeCell ref="P29:P30"/>
    <mergeCell ref="Q29:U29"/>
    <mergeCell ref="V29:Z30"/>
    <mergeCell ref="AA29:AC30"/>
    <mergeCell ref="Q30:R30"/>
    <mergeCell ref="S30:T30"/>
    <mergeCell ref="A31:A36"/>
    <mergeCell ref="B31:F36"/>
    <mergeCell ref="G31:K36"/>
    <mergeCell ref="L31:M35"/>
    <mergeCell ref="N31:N36"/>
    <mergeCell ref="O31:O36"/>
    <mergeCell ref="P31:P36"/>
    <mergeCell ref="Q31:R31"/>
    <mergeCell ref="S31:T31"/>
    <mergeCell ref="V31:Z36"/>
    <mergeCell ref="AA31:AC36"/>
    <mergeCell ref="Q32:R32"/>
    <mergeCell ref="S32:T32"/>
    <mergeCell ref="Q33:R33"/>
    <mergeCell ref="S33:T33"/>
    <mergeCell ref="Q34:R34"/>
    <mergeCell ref="S34:T34"/>
    <mergeCell ref="Q35:R35"/>
    <mergeCell ref="S35:T35"/>
    <mergeCell ref="Q36:R36"/>
    <mergeCell ref="S36:T36"/>
    <mergeCell ref="A37:A42"/>
    <mergeCell ref="B37:F42"/>
    <mergeCell ref="G37:K42"/>
    <mergeCell ref="L37:M41"/>
    <mergeCell ref="N37:N42"/>
    <mergeCell ref="O37:O42"/>
    <mergeCell ref="A43:A48"/>
    <mergeCell ref="B43:F48"/>
    <mergeCell ref="G43:K48"/>
    <mergeCell ref="L43:M47"/>
    <mergeCell ref="N43:N48"/>
    <mergeCell ref="P37:P42"/>
    <mergeCell ref="Q37:R37"/>
    <mergeCell ref="S37:T37"/>
    <mergeCell ref="V37:Z42"/>
    <mergeCell ref="Q38:R38"/>
    <mergeCell ref="S38:T38"/>
    <mergeCell ref="Q39:R39"/>
    <mergeCell ref="S39:T39"/>
    <mergeCell ref="Q40:R40"/>
    <mergeCell ref="V43:Z48"/>
    <mergeCell ref="AA43:AC48"/>
    <mergeCell ref="Q44:R44"/>
    <mergeCell ref="S44:T44"/>
    <mergeCell ref="Q45:R45"/>
    <mergeCell ref="S45:T45"/>
    <mergeCell ref="S40:T40"/>
    <mergeCell ref="Q41:R41"/>
    <mergeCell ref="S41:T41"/>
    <mergeCell ref="Q42:R42"/>
    <mergeCell ref="S42:T42"/>
    <mergeCell ref="AA37:AC42"/>
    <mergeCell ref="Q46:R46"/>
    <mergeCell ref="S46:T46"/>
    <mergeCell ref="Q47:R47"/>
    <mergeCell ref="S47:T47"/>
    <mergeCell ref="Q48:R48"/>
    <mergeCell ref="S48:T48"/>
    <mergeCell ref="O43:O48"/>
    <mergeCell ref="P43:P48"/>
    <mergeCell ref="Q43:R43"/>
    <mergeCell ref="S43:T43"/>
    <mergeCell ref="A55:A60"/>
    <mergeCell ref="B55:F60"/>
    <mergeCell ref="G55:K60"/>
    <mergeCell ref="L55:M59"/>
    <mergeCell ref="N55:N60"/>
    <mergeCell ref="P49:P54"/>
    <mergeCell ref="Q49:R49"/>
    <mergeCell ref="S49:T49"/>
    <mergeCell ref="V49:Z54"/>
    <mergeCell ref="Q50:R50"/>
    <mergeCell ref="S50:T50"/>
    <mergeCell ref="Q51:R51"/>
    <mergeCell ref="S51:T51"/>
    <mergeCell ref="Q52:R52"/>
    <mergeCell ref="A49:A54"/>
    <mergeCell ref="B49:F54"/>
    <mergeCell ref="G49:K54"/>
    <mergeCell ref="L49:M53"/>
    <mergeCell ref="N49:N54"/>
    <mergeCell ref="O49:O54"/>
    <mergeCell ref="V55:Z60"/>
    <mergeCell ref="AA55:AC60"/>
    <mergeCell ref="Q56:R56"/>
    <mergeCell ref="S56:T56"/>
    <mergeCell ref="Q57:R57"/>
    <mergeCell ref="S57:T57"/>
    <mergeCell ref="S52:T52"/>
    <mergeCell ref="Q53:R53"/>
    <mergeCell ref="S53:T53"/>
    <mergeCell ref="Q54:R54"/>
    <mergeCell ref="S54:T54"/>
    <mergeCell ref="AA49:AC54"/>
    <mergeCell ref="Q58:R58"/>
    <mergeCell ref="S58:T58"/>
    <mergeCell ref="Q59:R59"/>
    <mergeCell ref="S59:T59"/>
    <mergeCell ref="Q60:R60"/>
    <mergeCell ref="S60:T60"/>
    <mergeCell ref="O55:O60"/>
    <mergeCell ref="P55:P60"/>
    <mergeCell ref="Q55:R55"/>
    <mergeCell ref="S55:T55"/>
    <mergeCell ref="A67:A72"/>
    <mergeCell ref="B67:F72"/>
    <mergeCell ref="G67:K72"/>
    <mergeCell ref="L67:M71"/>
    <mergeCell ref="N67:N72"/>
    <mergeCell ref="P61:P66"/>
    <mergeCell ref="Q61:R61"/>
    <mergeCell ref="S61:T61"/>
    <mergeCell ref="V61:Z66"/>
    <mergeCell ref="Q62:R62"/>
    <mergeCell ref="S62:T62"/>
    <mergeCell ref="Q63:R63"/>
    <mergeCell ref="S63:T63"/>
    <mergeCell ref="Q64:R64"/>
    <mergeCell ref="A61:A66"/>
    <mergeCell ref="B61:F66"/>
    <mergeCell ref="G61:K66"/>
    <mergeCell ref="L61:M65"/>
    <mergeCell ref="N61:N66"/>
    <mergeCell ref="O61:O66"/>
    <mergeCell ref="V67:Z72"/>
    <mergeCell ref="AA67:AC72"/>
    <mergeCell ref="Q68:R68"/>
    <mergeCell ref="S68:T68"/>
    <mergeCell ref="Q69:R69"/>
    <mergeCell ref="S69:T69"/>
    <mergeCell ref="S64:T64"/>
    <mergeCell ref="Q65:R65"/>
    <mergeCell ref="S65:T65"/>
    <mergeCell ref="Q66:R66"/>
    <mergeCell ref="S66:T66"/>
    <mergeCell ref="AA61:AC66"/>
    <mergeCell ref="Q70:R70"/>
    <mergeCell ref="S70:T70"/>
    <mergeCell ref="Q71:R71"/>
    <mergeCell ref="S71:T71"/>
    <mergeCell ref="Q72:R72"/>
    <mergeCell ref="S72:T72"/>
    <mergeCell ref="O67:O72"/>
    <mergeCell ref="P67:P72"/>
    <mergeCell ref="Q67:R67"/>
    <mergeCell ref="S67:T67"/>
    <mergeCell ref="A79:A84"/>
    <mergeCell ref="B79:F84"/>
    <mergeCell ref="G79:K84"/>
    <mergeCell ref="L79:M83"/>
    <mergeCell ref="N79:N84"/>
    <mergeCell ref="P73:P78"/>
    <mergeCell ref="Q73:R73"/>
    <mergeCell ref="S73:T73"/>
    <mergeCell ref="V73:Z78"/>
    <mergeCell ref="Q74:R74"/>
    <mergeCell ref="S74:T74"/>
    <mergeCell ref="Q75:R75"/>
    <mergeCell ref="S75:T75"/>
    <mergeCell ref="Q76:R76"/>
    <mergeCell ref="A73:A78"/>
    <mergeCell ref="B73:F78"/>
    <mergeCell ref="G73:K78"/>
    <mergeCell ref="L73:M77"/>
    <mergeCell ref="N73:N78"/>
    <mergeCell ref="O73:O78"/>
    <mergeCell ref="V79:Z84"/>
    <mergeCell ref="AA79:AC84"/>
    <mergeCell ref="Q80:R80"/>
    <mergeCell ref="S80:T80"/>
    <mergeCell ref="Q81:R81"/>
    <mergeCell ref="S81:T81"/>
    <mergeCell ref="S76:T76"/>
    <mergeCell ref="Q77:R77"/>
    <mergeCell ref="S77:T77"/>
    <mergeCell ref="Q78:R78"/>
    <mergeCell ref="S78:T78"/>
    <mergeCell ref="AA73:AC78"/>
    <mergeCell ref="Q82:R82"/>
    <mergeCell ref="S82:T82"/>
    <mergeCell ref="Q83:R83"/>
    <mergeCell ref="S83:T83"/>
    <mergeCell ref="Q84:R84"/>
    <mergeCell ref="S84:T84"/>
    <mergeCell ref="O79:O84"/>
    <mergeCell ref="P79:P84"/>
    <mergeCell ref="Q79:R79"/>
    <mergeCell ref="S79:T79"/>
    <mergeCell ref="A91:A96"/>
    <mergeCell ref="B91:F96"/>
    <mergeCell ref="G91:K96"/>
    <mergeCell ref="L91:M95"/>
    <mergeCell ref="N91:N96"/>
    <mergeCell ref="P85:P90"/>
    <mergeCell ref="Q85:R85"/>
    <mergeCell ref="S85:T85"/>
    <mergeCell ref="V85:Z90"/>
    <mergeCell ref="Q86:R86"/>
    <mergeCell ref="S86:T86"/>
    <mergeCell ref="Q87:R87"/>
    <mergeCell ref="S87:T87"/>
    <mergeCell ref="Q88:R88"/>
    <mergeCell ref="A85:A90"/>
    <mergeCell ref="B85:F90"/>
    <mergeCell ref="G85:K90"/>
    <mergeCell ref="L85:M89"/>
    <mergeCell ref="N85:N90"/>
    <mergeCell ref="O85:O90"/>
    <mergeCell ref="V91:Z96"/>
    <mergeCell ref="AA91:AC96"/>
    <mergeCell ref="Q92:R92"/>
    <mergeCell ref="S92:T92"/>
    <mergeCell ref="Q93:R93"/>
    <mergeCell ref="S93:T93"/>
    <mergeCell ref="S88:T88"/>
    <mergeCell ref="Q89:R89"/>
    <mergeCell ref="S89:T89"/>
    <mergeCell ref="Q90:R90"/>
    <mergeCell ref="S90:T90"/>
    <mergeCell ref="AA85:AC90"/>
    <mergeCell ref="Q94:R94"/>
    <mergeCell ref="S94:T94"/>
    <mergeCell ref="Q95:R95"/>
    <mergeCell ref="S95:T95"/>
    <mergeCell ref="Q96:R96"/>
    <mergeCell ref="S96:T96"/>
    <mergeCell ref="O91:O96"/>
    <mergeCell ref="P91:P96"/>
    <mergeCell ref="Q91:R91"/>
    <mergeCell ref="S91:T91"/>
    <mergeCell ref="A103:A108"/>
    <mergeCell ref="B103:F108"/>
    <mergeCell ref="G103:K108"/>
    <mergeCell ref="L103:M107"/>
    <mergeCell ref="N103:N108"/>
    <mergeCell ref="P97:P102"/>
    <mergeCell ref="Q97:R97"/>
    <mergeCell ref="S97:T97"/>
    <mergeCell ref="V97:Z102"/>
    <mergeCell ref="Q98:R98"/>
    <mergeCell ref="S98:T98"/>
    <mergeCell ref="Q99:R99"/>
    <mergeCell ref="S99:T99"/>
    <mergeCell ref="Q100:R100"/>
    <mergeCell ref="A97:A102"/>
    <mergeCell ref="B97:F102"/>
    <mergeCell ref="G97:K102"/>
    <mergeCell ref="L97:M101"/>
    <mergeCell ref="N97:N102"/>
    <mergeCell ref="O97:O102"/>
    <mergeCell ref="V103:Z108"/>
    <mergeCell ref="AA103:AC108"/>
    <mergeCell ref="Q104:R104"/>
    <mergeCell ref="S104:T104"/>
    <mergeCell ref="Q105:R105"/>
    <mergeCell ref="S105:T105"/>
    <mergeCell ref="S100:T100"/>
    <mergeCell ref="Q101:R101"/>
    <mergeCell ref="S101:T101"/>
    <mergeCell ref="Q102:R102"/>
    <mergeCell ref="S102:T102"/>
    <mergeCell ref="AA97:AC102"/>
    <mergeCell ref="Q106:R106"/>
    <mergeCell ref="S106:T106"/>
    <mergeCell ref="Q107:R107"/>
    <mergeCell ref="S107:T107"/>
    <mergeCell ref="Q108:R108"/>
    <mergeCell ref="S108:T108"/>
    <mergeCell ref="O103:O108"/>
    <mergeCell ref="P103:P108"/>
    <mergeCell ref="Q103:R103"/>
    <mergeCell ref="S103:T103"/>
    <mergeCell ref="A115:A120"/>
    <mergeCell ref="B115:F120"/>
    <mergeCell ref="G115:K120"/>
    <mergeCell ref="L115:M119"/>
    <mergeCell ref="N115:N120"/>
    <mergeCell ref="P109:P114"/>
    <mergeCell ref="Q109:R109"/>
    <mergeCell ref="S109:T109"/>
    <mergeCell ref="V109:Z114"/>
    <mergeCell ref="Q110:R110"/>
    <mergeCell ref="S110:T110"/>
    <mergeCell ref="Q111:R111"/>
    <mergeCell ref="S111:T111"/>
    <mergeCell ref="Q112:R112"/>
    <mergeCell ref="A109:A114"/>
    <mergeCell ref="B109:F114"/>
    <mergeCell ref="G109:K114"/>
    <mergeCell ref="L109:M113"/>
    <mergeCell ref="N109:N114"/>
    <mergeCell ref="O109:O114"/>
    <mergeCell ref="V115:Z120"/>
    <mergeCell ref="AA115:AC120"/>
    <mergeCell ref="Q116:R116"/>
    <mergeCell ref="S116:T116"/>
    <mergeCell ref="Q117:R117"/>
    <mergeCell ref="S117:T117"/>
    <mergeCell ref="S112:T112"/>
    <mergeCell ref="Q113:R113"/>
    <mergeCell ref="S113:T113"/>
    <mergeCell ref="Q114:R114"/>
    <mergeCell ref="S114:T114"/>
    <mergeCell ref="AA109:AC114"/>
    <mergeCell ref="Q118:R118"/>
    <mergeCell ref="S118:T118"/>
    <mergeCell ref="Q119:R119"/>
    <mergeCell ref="S119:T119"/>
    <mergeCell ref="Q120:R120"/>
    <mergeCell ref="S120:T120"/>
    <mergeCell ref="O115:O120"/>
    <mergeCell ref="P115:P120"/>
    <mergeCell ref="Q115:R115"/>
    <mergeCell ref="S115:T115"/>
    <mergeCell ref="A121:K122"/>
    <mergeCell ref="L121:M121"/>
    <mergeCell ref="N121:AC122"/>
    <mergeCell ref="L122:M122"/>
    <mergeCell ref="A123:Z126"/>
    <mergeCell ref="A129:D130"/>
    <mergeCell ref="E129:E130"/>
    <mergeCell ref="F129:R129"/>
    <mergeCell ref="F130:R130"/>
    <mergeCell ref="A133:D133"/>
    <mergeCell ref="E133:R133"/>
    <mergeCell ref="A134:D134"/>
    <mergeCell ref="E134:R134"/>
    <mergeCell ref="A135:R135"/>
    <mergeCell ref="A136:D138"/>
    <mergeCell ref="E136:F136"/>
    <mergeCell ref="G136:H136"/>
    <mergeCell ref="I136:J136"/>
    <mergeCell ref="K136:N136"/>
    <mergeCell ref="Q139:R139"/>
    <mergeCell ref="E140:R140"/>
    <mergeCell ref="E141:R141"/>
    <mergeCell ref="A142:D142"/>
    <mergeCell ref="E142:R142"/>
    <mergeCell ref="A143:D143"/>
    <mergeCell ref="E143:R143"/>
    <mergeCell ref="O136:P136"/>
    <mergeCell ref="Q136:R136"/>
    <mergeCell ref="E137:R137"/>
    <mergeCell ref="E138:R138"/>
    <mergeCell ref="A139:D141"/>
    <mergeCell ref="E139:F139"/>
    <mergeCell ref="G139:H139"/>
    <mergeCell ref="I139:J139"/>
    <mergeCell ref="K139:N139"/>
    <mergeCell ref="O139:P139"/>
    <mergeCell ref="A144:B145"/>
    <mergeCell ref="C144:D144"/>
    <mergeCell ref="E144:R144"/>
    <mergeCell ref="C145:D145"/>
    <mergeCell ref="E145:R145"/>
    <mergeCell ref="A149:A150"/>
    <mergeCell ref="B149:D150"/>
    <mergeCell ref="E149:J150"/>
    <mergeCell ref="K149:R150"/>
    <mergeCell ref="U153:U154"/>
    <mergeCell ref="S149:T150"/>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65:A166"/>
    <mergeCell ref="B165:D166"/>
    <mergeCell ref="E165:R166"/>
    <mergeCell ref="B167:C167"/>
    <mergeCell ref="E167:R167"/>
    <mergeCell ref="A170:N170"/>
    <mergeCell ref="B163:D163"/>
    <mergeCell ref="E163:J163"/>
    <mergeCell ref="K163:R163"/>
    <mergeCell ref="A174:K174"/>
    <mergeCell ref="L174:N174"/>
    <mergeCell ref="A175:K175"/>
    <mergeCell ref="L175:N175"/>
    <mergeCell ref="A176:E177"/>
    <mergeCell ref="A181:E181"/>
    <mergeCell ref="A171:K171"/>
    <mergeCell ref="L171:N171"/>
    <mergeCell ref="A172:K172"/>
    <mergeCell ref="L172:N172"/>
    <mergeCell ref="A173:K173"/>
    <mergeCell ref="L173:N173"/>
    <mergeCell ref="J189:J190"/>
    <mergeCell ref="A191:F192"/>
    <mergeCell ref="G191:I192"/>
    <mergeCell ref="J191:J192"/>
    <mergeCell ref="A193:F194"/>
    <mergeCell ref="G193:I194"/>
    <mergeCell ref="J193:J194"/>
    <mergeCell ref="A182:E183"/>
    <mergeCell ref="M183:Y193"/>
    <mergeCell ref="A185:F186"/>
    <mergeCell ref="G185:I186"/>
    <mergeCell ref="J185:J186"/>
    <mergeCell ref="A187:F188"/>
    <mergeCell ref="G187:I188"/>
    <mergeCell ref="J187:J188"/>
    <mergeCell ref="A189:F190"/>
    <mergeCell ref="G189:I190"/>
    <mergeCell ref="A199:F200"/>
    <mergeCell ref="G199:I200"/>
    <mergeCell ref="J199:J200"/>
    <mergeCell ref="A201:F202"/>
    <mergeCell ref="G201:I202"/>
    <mergeCell ref="J201:J202"/>
    <mergeCell ref="K194:P195"/>
    <mergeCell ref="A195:F196"/>
    <mergeCell ref="G195:I196"/>
    <mergeCell ref="J195:J196"/>
    <mergeCell ref="A197:F198"/>
    <mergeCell ref="G197:I198"/>
    <mergeCell ref="J197:J198"/>
    <mergeCell ref="A213:D214"/>
    <mergeCell ref="E213:S214"/>
    <mergeCell ref="A215:D216"/>
    <mergeCell ref="E215:S216"/>
    <mergeCell ref="A217:D218"/>
    <mergeCell ref="E217:S218"/>
    <mergeCell ref="A205:G206"/>
    <mergeCell ref="A207:D208"/>
    <mergeCell ref="A209:D210"/>
    <mergeCell ref="E209:S210"/>
    <mergeCell ref="A211:D212"/>
    <mergeCell ref="E211:S212"/>
    <mergeCell ref="A225:D226"/>
    <mergeCell ref="E225:S226"/>
    <mergeCell ref="A227:XFD227"/>
    <mergeCell ref="A228:S228"/>
    <mergeCell ref="A229:S229"/>
    <mergeCell ref="A230:F231"/>
    <mergeCell ref="A219:D220"/>
    <mergeCell ref="E219:S220"/>
    <mergeCell ref="A221:D222"/>
    <mergeCell ref="E221:S222"/>
    <mergeCell ref="A223:D224"/>
    <mergeCell ref="E223:S224"/>
    <mergeCell ref="A232:D235"/>
    <mergeCell ref="E232:F232"/>
    <mergeCell ref="G232:M232"/>
    <mergeCell ref="N232:S233"/>
    <mergeCell ref="E233:F234"/>
    <mergeCell ref="G233:M234"/>
    <mergeCell ref="N234:S235"/>
    <mergeCell ref="E235:F235"/>
    <mergeCell ref="G235:M235"/>
    <mergeCell ref="T243:Z246"/>
    <mergeCell ref="B246:D248"/>
    <mergeCell ref="E246:S248"/>
    <mergeCell ref="A236:D239"/>
    <mergeCell ref="E236:F237"/>
    <mergeCell ref="G236:S237"/>
    <mergeCell ref="E238:F239"/>
    <mergeCell ref="G238:M239"/>
    <mergeCell ref="N238:S239"/>
    <mergeCell ref="A249:D251"/>
    <mergeCell ref="E249:S251"/>
    <mergeCell ref="B252:D254"/>
    <mergeCell ref="E252:S254"/>
    <mergeCell ref="A255:D257"/>
    <mergeCell ref="E255:K257"/>
    <mergeCell ref="L255:L257"/>
    <mergeCell ref="M255:S256"/>
    <mergeCell ref="A241:G242"/>
    <mergeCell ref="A243:D245"/>
    <mergeCell ref="E243:S245"/>
    <mergeCell ref="A266:D271"/>
    <mergeCell ref="E266:S267"/>
    <mergeCell ref="E268:S271"/>
    <mergeCell ref="A258:D259"/>
    <mergeCell ref="E258:K259"/>
    <mergeCell ref="L258:L259"/>
    <mergeCell ref="A260:D265"/>
    <mergeCell ref="E260:S261"/>
    <mergeCell ref="E262:S265"/>
  </mergeCells>
  <phoneticPr fontId="16"/>
  <conditionalFormatting sqref="F130">
    <cfRule type="expression" dxfId="91" priority="5">
      <formula>"P73=""なし"""</formula>
    </cfRule>
  </conditionalFormatting>
  <conditionalFormatting sqref="G199:I202">
    <cfRule type="cellIs" dxfId="90" priority="1" operator="equal">
      <formula>"自動で入力されます"</formula>
    </cfRule>
  </conditionalFormatting>
  <conditionalFormatting sqref="H22:R22">
    <cfRule type="cellIs" dxfId="89" priority="4" operator="equal">
      <formula>"自動で入力されます"</formula>
    </cfRule>
  </conditionalFormatting>
  <conditionalFormatting sqref="H24:R24">
    <cfRule type="cellIs" dxfId="88" priority="3" operator="equal">
      <formula>"自動で入力されます"</formula>
    </cfRule>
  </conditionalFormatting>
  <conditionalFormatting sqref="N121">
    <cfRule type="cellIs" dxfId="87" priority="2" operator="equal">
      <formula>"「ロール対応表」シートと一致していないスキル項目があります"</formula>
    </cfRule>
  </conditionalFormatting>
  <conditionalFormatting sqref="N4:P4 C5">
    <cfRule type="cellIs" dxfId="86" priority="6" operator="equal">
      <formula>0</formula>
    </cfRule>
  </conditionalFormatting>
  <dataValidations count="20">
    <dataValidation type="list" allowBlank="1" showInputMessage="1" showErrorMessage="1" sqref="S151:T152 S155:T164" xr:uid="{3BC90400-4A9E-4D6F-A07B-EBC4DD0D7F21}">
      <formula1>"直接雇用（常勤）,直接雇用（非常勤）,委託・派遣等"</formula1>
    </dataValidation>
    <dataValidation type="list" allowBlank="1" showInputMessage="1" showErrorMessage="1" sqref="U155:U164" xr:uid="{BF96B935-94F3-4C27-B66A-40707ED38B11}">
      <formula1>"主担当講師,担当講師"</formula1>
    </dataValidation>
    <dataValidation type="list" allowBlank="1" showErrorMessage="1" sqref="N31:N90" xr:uid="{8EFCBC93-9E71-442F-8FBC-3E1FEBA178DA}">
      <formula1>"全部,一部,実施なし"</formula1>
    </dataValidation>
    <dataValidation type="list" allowBlank="1" showInputMessage="1" showErrorMessage="1" sqref="E249:S251" xr:uid="{13FD68C7-CC65-43CC-9905-73961DE53099}">
      <formula1>"定期的に見直している,見直していない"</formula1>
    </dataValidation>
    <dataValidation type="list" allowBlank="1" showInputMessage="1" showErrorMessage="1" sqref="E243:S245" xr:uid="{AA245275-163B-46B1-AEFA-10BE4913506D}">
      <formula1>"講座実績の検証を行っている,検証を行っていない"</formula1>
    </dataValidation>
    <dataValidation type="list" allowBlank="1" showInputMessage="1" showErrorMessage="1" sqref="E209:S210" xr:uid="{D52732CA-2185-41DF-B90A-2B463EDEB3A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365A154C-B208-4B23-BAD1-C91FEDF49AAE}">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5 N109 N97 N103 N91" xr:uid="{C1A53D7E-835C-4219-9C6A-32A2AD038ADE}">
      <formula1>"全部,一部,実施なし"</formula1>
    </dataValidation>
    <dataValidation allowBlank="1" showInputMessage="1" showErrorMessage="1" prompt="講義（演習）の内容と到達目標が分かるように具体的に記載。" sqref="G31 G37 G43 G49 G55 G61 G67 G73 G79 G85 G91 G97 G103 G109 G115" xr:uid="{7E157BB9-01B2-4491-86E9-4968E7498011}"/>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1 B37 B43 B49 B55 B61 B67 B73 B79 B85 B91 B97 B103 B109 B115" xr:uid="{0CC2C798-E466-4287-B221-3B4519F35BDB}"/>
    <dataValidation allowBlank="1" showInputMessage="1" showErrorMessage="1" prompt="身に付けられるスキルの具体的な内容を記載。" sqref="E20:R20" xr:uid="{49F8EB39-2B80-4517-9DEB-FFDC0BC85D04}"/>
    <dataValidation type="list" allowBlank="1" showInputMessage="1" showErrorMessage="1" sqref="E129:E130 O31:P31 O37:P37 O43:P43 O49:P49 O55:P55 O61:P61 O67:P67 O73:P73 O79:P79 O85:P85 O91:P91 O97:P97 O103:P103 O109:P109 O115:P115" xr:uid="{E217C3D3-4D47-481B-8732-F819E0AA1815}">
      <formula1>"有,無"</formula1>
    </dataValidation>
    <dataValidation type="list" allowBlank="1" showInputMessage="1" showErrorMessage="1" sqref="E144" xr:uid="{D5BEE971-2C72-42C8-9C99-4BA635A9D337}">
      <formula1>"あり（必須）,あり（任意）,なし"</formula1>
    </dataValidation>
    <dataValidation type="list" allowBlank="1" showInputMessage="1" showErrorMessage="1" sqref="AB6" xr:uid="{E5BDA9E4-2166-4BA7-A998-08994EC8BE2E}">
      <formula1>"通学,通信"</formula1>
    </dataValidation>
    <dataValidation type="list" allowBlank="1" showInputMessage="1" showErrorMessage="1" sqref="G136:H136 G139:H139" xr:uid="{B827630B-8393-487B-BB0E-FC8E89AE0902}">
      <formula1>"100％,90%以上,70%以上,66%(2/3)以上,60%以上,50%以上,50%未満でも可,その他"</formula1>
    </dataValidation>
    <dataValidation type="list" allowBlank="1" showInputMessage="1" showErrorMessage="1" sqref="K136 K139" xr:uid="{686CDE00-808D-4DA8-8146-5AB29F884413}">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AFA67FB1-358B-49D8-8B8B-BA592C239451}">
      <formula1>"認める,認めない,その他"</formula1>
    </dataValidation>
    <dataValidation type="list" allowBlank="1" showInputMessage="1" showErrorMessage="1" sqref="L175:N175" xr:uid="{D1DEA25E-A39F-421B-ACEE-F4C5164143E2}">
      <formula1>"該当する,該当しない"</formula1>
    </dataValidation>
    <dataValidation type="list" allowBlank="1" showInputMessage="1" showErrorMessage="1" sqref="E18" xr:uid="{5CDCC39F-ABED-43A1-B823-2B1967F6E725}">
      <formula1>"○"</formula1>
    </dataValidation>
    <dataValidation allowBlank="1" showErrorMessage="1" prompt="受講前に経験しておくことが推奨される実務経験を記載。" sqref="E134:R134" xr:uid="{D0F83167-FB3C-411D-8F9A-42DCCC610180}"/>
  </dataValidations>
  <printOptions horizontalCentered="1"/>
  <pageMargins left="0.7" right="0.7" top="0.75" bottom="0.75" header="0.3" footer="0.3"/>
  <pageSetup paperSize="9" scale="38" fitToHeight="0" orientation="portrait" cellComments="asDisplayed" r:id="rId1"/>
  <rowBreaks count="5" manualBreakCount="5">
    <brk id="6" max="28" man="1"/>
    <brk id="26" max="28" man="1"/>
    <brk id="127" max="28" man="1"/>
    <brk id="175" max="28" man="1"/>
    <brk id="28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EA3C4E1-1F35-492C-A572-E3A71BD607AC}">
          <x14:formula1>
            <xm:f>ロール対応表ｰ2002!$D$59:$S$59</xm:f>
          </x14:formula1>
          <xm:sqref>F14:R14</xm:sqref>
        </x14:dataValidation>
        <x14:dataValidation type="list" allowBlank="1" showInputMessage="1" showErrorMessage="1" xr:uid="{AB26D481-A213-4411-845F-71EBE7260A1D}">
          <x14:formula1>
            <xm:f>ロール対応表ｰ2002!$D$58:$S$58</xm:f>
          </x14:formula1>
          <xm:sqref>F12:R12</xm:sqref>
        </x14:dataValidation>
        <x14:dataValidation type="list" allowBlank="1" showInputMessage="1" showErrorMessage="1" errorTitle="選択可能なスキル項目" error="「ロール対応表」シートでの手順①で入力したスキル項目から選んでください。" xr:uid="{0E8557BA-273B-4FA7-A30E-C5D4A0794489}">
          <x14:formula1>
            <xm:f>ロール対応表ｰ2002!$V$14:$V$56</xm:f>
          </x14:formula1>
          <xm:sqref>U31:U120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30542-7F50-4D5D-A5D5-5615EDC3C411}">
  <sheetPr>
    <pageSetUpPr fitToPage="1"/>
  </sheetPr>
  <dimension ref="A1:W62"/>
  <sheetViews>
    <sheetView showGridLines="0" view="pageBreakPreview" zoomScaleNormal="100" zoomScaleSheetLayoutView="100" workbookViewId="0">
      <selection activeCell="E13" sqref="E13"/>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5" hidden="1" customWidth="1"/>
    <col min="24" max="24" width="0" style="10" hidden="1" customWidth="1"/>
    <col min="25" max="25" width="9" style="10" bestFit="1" customWidth="1"/>
    <col min="26" max="16384" width="9" style="10"/>
  </cols>
  <sheetData>
    <row r="1" spans="1:22" ht="28.5">
      <c r="A1" s="591" t="s">
        <v>427</v>
      </c>
      <c r="B1" s="591"/>
      <c r="C1" s="591"/>
      <c r="D1" s="591"/>
      <c r="E1" s="591"/>
      <c r="F1" s="591"/>
      <c r="G1" s="591"/>
      <c r="H1" s="591"/>
      <c r="I1" s="591"/>
      <c r="J1" s="591"/>
      <c r="K1" s="591"/>
      <c r="L1" s="591"/>
      <c r="M1" s="591"/>
      <c r="N1" s="591"/>
      <c r="O1" s="591"/>
      <c r="P1" s="591"/>
      <c r="Q1" s="591"/>
      <c r="R1" s="591"/>
      <c r="S1" s="591"/>
    </row>
    <row r="2" spans="1:22" ht="12" customHeight="1">
      <c r="A2" s="9"/>
      <c r="B2" s="9"/>
      <c r="C2" s="9"/>
      <c r="D2" s="9"/>
      <c r="E2" s="9"/>
      <c r="F2" s="9"/>
      <c r="G2" s="9"/>
      <c r="H2" s="9"/>
      <c r="I2" s="9"/>
      <c r="J2" s="9"/>
      <c r="K2" s="9"/>
      <c r="L2" s="9"/>
      <c r="M2" s="9"/>
      <c r="N2" s="9"/>
      <c r="O2" s="9"/>
      <c r="P2" s="9"/>
      <c r="Q2" s="9"/>
      <c r="R2" s="9"/>
      <c r="S2" s="9"/>
    </row>
    <row r="3" spans="1:22" ht="19.5">
      <c r="A3" s="605" t="s">
        <v>428</v>
      </c>
      <c r="B3" s="605"/>
      <c r="C3" s="605"/>
      <c r="D3" s="605"/>
      <c r="E3" s="605"/>
      <c r="F3" s="605"/>
      <c r="G3" s="605"/>
      <c r="H3" s="605"/>
      <c r="I3" s="605"/>
      <c r="J3" s="605"/>
      <c r="K3" s="605"/>
      <c r="L3" s="605"/>
      <c r="M3" s="605"/>
      <c r="N3" s="605"/>
      <c r="O3" s="605"/>
      <c r="P3" s="605"/>
      <c r="Q3" s="605"/>
      <c r="R3" s="605"/>
      <c r="S3" s="605"/>
      <c r="T3" s="134"/>
    </row>
    <row r="4" spans="1:22" ht="41.25" customHeight="1">
      <c r="A4" s="603" t="s">
        <v>429</v>
      </c>
      <c r="B4" s="603"/>
      <c r="C4" s="603"/>
      <c r="D4" s="603"/>
      <c r="E4" s="603"/>
      <c r="F4" s="603"/>
      <c r="G4" s="603"/>
      <c r="H4" s="603"/>
      <c r="I4" s="603"/>
      <c r="J4" s="603"/>
      <c r="K4" s="603"/>
      <c r="L4" s="603"/>
      <c r="M4" s="603"/>
      <c r="N4" s="603"/>
      <c r="O4" s="603"/>
      <c r="P4" s="603"/>
      <c r="Q4" s="603"/>
      <c r="R4" s="603"/>
      <c r="S4" s="603"/>
    </row>
    <row r="5" spans="1:22" ht="18.75" customHeight="1">
      <c r="A5" s="604" t="s">
        <v>430</v>
      </c>
      <c r="B5" s="604"/>
      <c r="C5" s="604"/>
      <c r="D5" s="604"/>
      <c r="E5" s="604"/>
      <c r="F5" s="604"/>
      <c r="G5" s="604"/>
      <c r="H5" s="604"/>
      <c r="I5" s="604"/>
      <c r="J5" s="604"/>
      <c r="K5" s="604"/>
      <c r="L5" s="604"/>
      <c r="M5" s="604"/>
      <c r="N5" s="604"/>
      <c r="O5" s="604"/>
      <c r="P5" s="604"/>
      <c r="Q5" s="604"/>
      <c r="R5" s="604"/>
      <c r="S5" s="604"/>
    </row>
    <row r="6" spans="1:22" ht="40.5" customHeight="1">
      <c r="A6" s="602" t="s">
        <v>431</v>
      </c>
      <c r="B6" s="602"/>
      <c r="C6" s="602"/>
      <c r="D6" s="602"/>
      <c r="E6" s="602"/>
      <c r="F6" s="602"/>
      <c r="G6" s="602"/>
      <c r="H6" s="602"/>
      <c r="I6" s="602"/>
      <c r="J6" s="602"/>
      <c r="K6" s="602"/>
      <c r="L6" s="602"/>
      <c r="M6" s="602"/>
      <c r="N6" s="602"/>
      <c r="O6" s="602"/>
      <c r="P6" s="602"/>
      <c r="Q6" s="602"/>
      <c r="R6" s="602"/>
      <c r="S6" s="602"/>
    </row>
    <row r="7" spans="1:22" ht="65.25" customHeight="1">
      <c r="A7" s="602" t="s">
        <v>432</v>
      </c>
      <c r="B7" s="602"/>
      <c r="C7" s="602"/>
      <c r="D7" s="602"/>
      <c r="E7" s="602"/>
      <c r="F7" s="602"/>
      <c r="G7" s="602"/>
      <c r="H7" s="602"/>
      <c r="I7" s="602"/>
      <c r="J7" s="602"/>
      <c r="K7" s="602"/>
      <c r="L7" s="602"/>
      <c r="M7" s="602"/>
      <c r="N7" s="602"/>
      <c r="O7" s="602"/>
      <c r="P7" s="602"/>
      <c r="Q7" s="602"/>
      <c r="R7" s="602"/>
      <c r="S7" s="602"/>
    </row>
    <row r="8" spans="1:22" ht="17.25" customHeight="1">
      <c r="A8" s="606" t="s">
        <v>433</v>
      </c>
      <c r="B8" s="606"/>
      <c r="C8" s="606"/>
      <c r="D8" s="606"/>
      <c r="E8" s="606"/>
      <c r="F8" s="606"/>
      <c r="G8" s="606"/>
      <c r="H8" s="606"/>
      <c r="I8" s="606"/>
      <c r="J8" s="606"/>
      <c r="K8" s="606"/>
      <c r="L8" s="606"/>
      <c r="M8" s="606"/>
      <c r="N8" s="606"/>
      <c r="O8" s="606"/>
      <c r="P8" s="606"/>
      <c r="Q8" s="606"/>
      <c r="R8" s="606"/>
      <c r="S8" s="606"/>
    </row>
    <row r="9" spans="1:22" ht="27" customHeight="1">
      <c r="A9" s="602" t="s">
        <v>434</v>
      </c>
      <c r="B9" s="602"/>
      <c r="C9" s="602"/>
      <c r="D9" s="602"/>
      <c r="E9" s="602"/>
      <c r="F9" s="602"/>
      <c r="G9" s="602"/>
      <c r="H9" s="602"/>
      <c r="I9" s="602"/>
      <c r="J9" s="602"/>
      <c r="K9" s="602"/>
      <c r="L9" s="602"/>
      <c r="M9" s="602"/>
      <c r="N9" s="602"/>
      <c r="O9" s="602"/>
      <c r="P9" s="602"/>
      <c r="Q9" s="602"/>
      <c r="R9" s="602"/>
      <c r="S9" s="602"/>
    </row>
    <row r="10" spans="1:22" ht="18.600000000000001" customHeight="1" thickBot="1">
      <c r="A10" s="182" t="s">
        <v>435</v>
      </c>
    </row>
    <row r="11" spans="1:22" ht="19.5" customHeight="1" thickBot="1">
      <c r="A11" s="592" t="s">
        <v>436</v>
      </c>
      <c r="B11" s="593"/>
      <c r="C11" s="593"/>
      <c r="D11" s="594"/>
      <c r="E11" s="598" t="s">
        <v>437</v>
      </c>
      <c r="F11" s="599"/>
      <c r="G11" s="600"/>
      <c r="H11" s="598" t="s">
        <v>438</v>
      </c>
      <c r="I11" s="599"/>
      <c r="J11" s="600"/>
      <c r="K11" s="598" t="s">
        <v>439</v>
      </c>
      <c r="L11" s="599"/>
      <c r="M11" s="600"/>
      <c r="N11" s="598" t="s">
        <v>272</v>
      </c>
      <c r="O11" s="599"/>
      <c r="P11" s="599"/>
      <c r="Q11" s="600"/>
      <c r="R11" s="601" t="s">
        <v>273</v>
      </c>
      <c r="S11" s="600"/>
    </row>
    <row r="12" spans="1:22" ht="131.25" customHeight="1">
      <c r="A12" s="595"/>
      <c r="B12" s="596"/>
      <c r="C12" s="596"/>
      <c r="D12" s="597"/>
      <c r="E12" s="188" t="s">
        <v>440</v>
      </c>
      <c r="F12" s="189" t="s">
        <v>441</v>
      </c>
      <c r="G12" s="190" t="s">
        <v>442</v>
      </c>
      <c r="H12" s="188" t="s">
        <v>443</v>
      </c>
      <c r="I12" s="189" t="s">
        <v>444</v>
      </c>
      <c r="J12" s="190" t="s">
        <v>445</v>
      </c>
      <c r="K12" s="188" t="s">
        <v>446</v>
      </c>
      <c r="L12" s="189" t="s">
        <v>447</v>
      </c>
      <c r="M12" s="191" t="s">
        <v>448</v>
      </c>
      <c r="N12" s="188" t="s">
        <v>449</v>
      </c>
      <c r="O12" s="189" t="s">
        <v>450</v>
      </c>
      <c r="P12" s="189" t="s">
        <v>451</v>
      </c>
      <c r="Q12" s="190" t="s">
        <v>452</v>
      </c>
      <c r="R12" s="188" t="s">
        <v>453</v>
      </c>
      <c r="S12" s="190" t="s">
        <v>454</v>
      </c>
    </row>
    <row r="13" spans="1:22">
      <c r="A13" s="11" t="s">
        <v>29</v>
      </c>
      <c r="B13" s="12" t="s">
        <v>30</v>
      </c>
      <c r="C13" s="12" t="s">
        <v>28</v>
      </c>
      <c r="D13" s="13" t="s">
        <v>455</v>
      </c>
      <c r="E13" s="14" t="s">
        <v>456</v>
      </c>
      <c r="F13" s="14"/>
      <c r="G13" s="14"/>
      <c r="H13" s="14"/>
      <c r="I13" s="14"/>
      <c r="J13" s="14"/>
      <c r="K13" s="14"/>
      <c r="L13" s="14"/>
      <c r="M13" s="14"/>
      <c r="N13" s="14"/>
      <c r="O13" s="14"/>
      <c r="P13" s="14"/>
      <c r="Q13" s="14"/>
      <c r="R13" s="14"/>
      <c r="S13" s="15"/>
    </row>
    <row r="14" spans="1:22" ht="13.5" customHeight="1">
      <c r="A14" s="590" t="s">
        <v>60</v>
      </c>
      <c r="B14" s="587" t="s">
        <v>61</v>
      </c>
      <c r="C14" s="192" t="s">
        <v>59</v>
      </c>
      <c r="D14" s="132"/>
      <c r="E14" s="16" t="s">
        <v>457</v>
      </c>
      <c r="F14" s="16" t="s">
        <v>457</v>
      </c>
      <c r="G14" s="17" t="s">
        <v>458</v>
      </c>
      <c r="H14" s="17" t="s">
        <v>459</v>
      </c>
      <c r="I14" s="17" t="s">
        <v>458</v>
      </c>
      <c r="J14" s="17" t="s">
        <v>458</v>
      </c>
      <c r="K14" s="17" t="s">
        <v>459</v>
      </c>
      <c r="L14" s="17" t="s">
        <v>458</v>
      </c>
      <c r="M14" s="17" t="s">
        <v>458</v>
      </c>
      <c r="N14" s="17" t="s">
        <v>458</v>
      </c>
      <c r="O14" s="17" t="s">
        <v>458</v>
      </c>
      <c r="P14" s="17" t="s">
        <v>458</v>
      </c>
      <c r="Q14" s="17" t="s">
        <v>458</v>
      </c>
      <c r="R14" s="17" t="s">
        <v>459</v>
      </c>
      <c r="S14" s="18" t="s">
        <v>460</v>
      </c>
      <c r="T14" s="25" t="str">
        <f>IF(D14=U14,"",$D$61)</f>
        <v/>
      </c>
      <c r="U14" s="135" t="str">
        <f>IF(COUNTIF(個票ｰ2002!$U$31:$U$120,$C14),"○","")</f>
        <v/>
      </c>
      <c r="V14" s="135" t="str">
        <f>IF(D14="○",C14,"")</f>
        <v/>
      </c>
    </row>
    <row r="15" spans="1:22" ht="14.25">
      <c r="A15" s="590"/>
      <c r="B15" s="587"/>
      <c r="C15" s="193" t="s">
        <v>84</v>
      </c>
      <c r="D15" s="132"/>
      <c r="E15" s="16" t="s">
        <v>457</v>
      </c>
      <c r="F15" s="16" t="s">
        <v>457</v>
      </c>
      <c r="G15" s="17" t="s">
        <v>458</v>
      </c>
      <c r="H15" s="17" t="s">
        <v>459</v>
      </c>
      <c r="I15" s="17" t="s">
        <v>460</v>
      </c>
      <c r="J15" s="17" t="s">
        <v>458</v>
      </c>
      <c r="K15" s="17" t="s">
        <v>460</v>
      </c>
      <c r="L15" s="17" t="s">
        <v>460</v>
      </c>
      <c r="M15" s="17" t="s">
        <v>460</v>
      </c>
      <c r="N15" s="17" t="s">
        <v>459</v>
      </c>
      <c r="O15" s="17" t="s">
        <v>460</v>
      </c>
      <c r="P15" s="17" t="s">
        <v>460</v>
      </c>
      <c r="Q15" s="17" t="s">
        <v>460</v>
      </c>
      <c r="R15" s="17" t="s">
        <v>460</v>
      </c>
      <c r="S15" s="18" t="s">
        <v>460</v>
      </c>
      <c r="T15" s="25" t="str">
        <f t="shared" ref="T15:T56" si="0">IF(D15=U15,"",$D$61)</f>
        <v/>
      </c>
      <c r="U15" s="135" t="str">
        <f>IF(COUNTIF(個票ｰ2002!$U$31:$U$120,$C15),"○","")</f>
        <v/>
      </c>
      <c r="V15" s="135" t="str">
        <f t="shared" ref="V15:V56" si="1">IF(D15="○",C15,"")</f>
        <v/>
      </c>
    </row>
    <row r="16" spans="1:22" ht="14.25">
      <c r="A16" s="590"/>
      <c r="B16" s="587"/>
      <c r="C16" s="193" t="s">
        <v>97</v>
      </c>
      <c r="D16" s="132"/>
      <c r="E16" s="16" t="s">
        <v>457</v>
      </c>
      <c r="F16" s="16" t="s">
        <v>457</v>
      </c>
      <c r="G16" s="16" t="s">
        <v>457</v>
      </c>
      <c r="H16" s="17" t="s">
        <v>459</v>
      </c>
      <c r="I16" s="17" t="s">
        <v>458</v>
      </c>
      <c r="J16" s="17" t="s">
        <v>458</v>
      </c>
      <c r="K16" s="17" t="s">
        <v>460</v>
      </c>
      <c r="L16" s="17" t="s">
        <v>460</v>
      </c>
      <c r="M16" s="17" t="s">
        <v>460</v>
      </c>
      <c r="N16" s="17" t="s">
        <v>458</v>
      </c>
      <c r="O16" s="17" t="s">
        <v>458</v>
      </c>
      <c r="P16" s="17" t="s">
        <v>458</v>
      </c>
      <c r="Q16" s="17" t="s">
        <v>458</v>
      </c>
      <c r="R16" s="17" t="s">
        <v>459</v>
      </c>
      <c r="S16" s="18" t="s">
        <v>460</v>
      </c>
      <c r="T16" s="25" t="str">
        <f t="shared" si="0"/>
        <v/>
      </c>
      <c r="U16" s="135" t="str">
        <f>IF(COUNTIF(個票ｰ2002!$U$31:$U$120,$C16),"○","")</f>
        <v/>
      </c>
      <c r="V16" s="135" t="str">
        <f t="shared" si="1"/>
        <v/>
      </c>
    </row>
    <row r="17" spans="1:22" ht="14.25">
      <c r="A17" s="590"/>
      <c r="B17" s="587"/>
      <c r="C17" s="193" t="s">
        <v>107</v>
      </c>
      <c r="D17" s="132"/>
      <c r="E17" s="16" t="s">
        <v>457</v>
      </c>
      <c r="F17" s="16" t="s">
        <v>457</v>
      </c>
      <c r="G17" s="17" t="s">
        <v>460</v>
      </c>
      <c r="H17" s="17" t="s">
        <v>460</v>
      </c>
      <c r="I17" s="17" t="s">
        <v>458</v>
      </c>
      <c r="J17" s="17" t="s">
        <v>458</v>
      </c>
      <c r="K17" s="17" t="s">
        <v>460</v>
      </c>
      <c r="L17" s="17" t="s">
        <v>460</v>
      </c>
      <c r="M17" s="17" t="s">
        <v>459</v>
      </c>
      <c r="N17" s="17" t="s">
        <v>460</v>
      </c>
      <c r="O17" s="17" t="s">
        <v>460</v>
      </c>
      <c r="P17" s="17" t="s">
        <v>460</v>
      </c>
      <c r="Q17" s="17" t="s">
        <v>459</v>
      </c>
      <c r="R17" s="17" t="s">
        <v>460</v>
      </c>
      <c r="S17" s="18" t="s">
        <v>460</v>
      </c>
      <c r="T17" s="25" t="str">
        <f t="shared" si="0"/>
        <v/>
      </c>
      <c r="U17" s="135" t="str">
        <f>IF(COUNTIF(個票ｰ2002!$U$31:$U$120,$C17),"○","")</f>
        <v/>
      </c>
      <c r="V17" s="135" t="str">
        <f t="shared" si="1"/>
        <v/>
      </c>
    </row>
    <row r="18" spans="1:22" ht="14.25">
      <c r="A18" s="590"/>
      <c r="B18" s="587"/>
      <c r="C18" s="193" t="s">
        <v>461</v>
      </c>
      <c r="D18" s="132"/>
      <c r="E18" s="16" t="s">
        <v>457</v>
      </c>
      <c r="F18" s="16" t="s">
        <v>457</v>
      </c>
      <c r="G18" s="17" t="s">
        <v>460</v>
      </c>
      <c r="H18" s="17" t="s">
        <v>460</v>
      </c>
      <c r="I18" s="17" t="s">
        <v>458</v>
      </c>
      <c r="J18" s="17" t="s">
        <v>458</v>
      </c>
      <c r="K18" s="17" t="s">
        <v>460</v>
      </c>
      <c r="L18" s="17" t="s">
        <v>458</v>
      </c>
      <c r="M18" s="17" t="s">
        <v>459</v>
      </c>
      <c r="N18" s="17" t="s">
        <v>458</v>
      </c>
      <c r="O18" s="17" t="s">
        <v>460</v>
      </c>
      <c r="P18" s="17" t="s">
        <v>458</v>
      </c>
      <c r="Q18" s="17" t="s">
        <v>458</v>
      </c>
      <c r="R18" s="17" t="s">
        <v>460</v>
      </c>
      <c r="S18" s="18" t="s">
        <v>460</v>
      </c>
      <c r="T18" s="25" t="str">
        <f t="shared" si="0"/>
        <v/>
      </c>
      <c r="U18" s="135" t="str">
        <f>IF(COUNTIF(個票ｰ2002!$U$31:$U$120,$C18),"○","")</f>
        <v/>
      </c>
      <c r="V18" s="135" t="str">
        <f t="shared" si="1"/>
        <v/>
      </c>
    </row>
    <row r="19" spans="1:22" ht="14.25">
      <c r="A19" s="590"/>
      <c r="B19" s="587"/>
      <c r="C19" s="193" t="s">
        <v>124</v>
      </c>
      <c r="D19" s="132"/>
      <c r="E19" s="17" t="s">
        <v>459</v>
      </c>
      <c r="F19" s="17" t="s">
        <v>459</v>
      </c>
      <c r="G19" s="17" t="s">
        <v>459</v>
      </c>
      <c r="H19" s="17" t="s">
        <v>460</v>
      </c>
      <c r="I19" s="17" t="s">
        <v>460</v>
      </c>
      <c r="J19" s="17" t="s">
        <v>460</v>
      </c>
      <c r="K19" s="17" t="s">
        <v>459</v>
      </c>
      <c r="L19" s="17" t="s">
        <v>460</v>
      </c>
      <c r="M19" s="17" t="s">
        <v>460</v>
      </c>
      <c r="N19" s="17" t="s">
        <v>459</v>
      </c>
      <c r="O19" s="17" t="s">
        <v>459</v>
      </c>
      <c r="P19" s="17" t="s">
        <v>459</v>
      </c>
      <c r="Q19" s="17" t="s">
        <v>460</v>
      </c>
      <c r="R19" s="17" t="s">
        <v>459</v>
      </c>
      <c r="S19" s="18" t="s">
        <v>460</v>
      </c>
      <c r="T19" s="25" t="str">
        <f t="shared" si="0"/>
        <v/>
      </c>
      <c r="U19" s="135" t="str">
        <f>IF(COUNTIF(個票ｰ2002!$U$31:$U$120,$C19),"○","")</f>
        <v/>
      </c>
      <c r="V19" s="135" t="str">
        <f t="shared" si="1"/>
        <v/>
      </c>
    </row>
    <row r="20" spans="1:22" ht="14.25">
      <c r="A20" s="590"/>
      <c r="B20" s="587" t="s">
        <v>462</v>
      </c>
      <c r="C20" s="193" t="s">
        <v>130</v>
      </c>
      <c r="D20" s="132"/>
      <c r="E20" s="16" t="s">
        <v>457</v>
      </c>
      <c r="F20" s="16" t="s">
        <v>457</v>
      </c>
      <c r="G20" s="17" t="s">
        <v>460</v>
      </c>
      <c r="H20" s="17" t="s">
        <v>459</v>
      </c>
      <c r="I20" s="17" t="s">
        <v>458</v>
      </c>
      <c r="J20" s="17" t="s">
        <v>458</v>
      </c>
      <c r="K20" s="17" t="s">
        <v>459</v>
      </c>
      <c r="L20" s="17" t="s">
        <v>458</v>
      </c>
      <c r="M20" s="17" t="s">
        <v>458</v>
      </c>
      <c r="N20" s="17" t="s">
        <v>458</v>
      </c>
      <c r="O20" s="17" t="s">
        <v>458</v>
      </c>
      <c r="P20" s="17" t="s">
        <v>458</v>
      </c>
      <c r="Q20" s="17" t="s">
        <v>458</v>
      </c>
      <c r="R20" s="17" t="s">
        <v>460</v>
      </c>
      <c r="S20" s="18" t="s">
        <v>458</v>
      </c>
      <c r="T20" s="25" t="str">
        <f t="shared" si="0"/>
        <v/>
      </c>
      <c r="U20" s="135" t="str">
        <f>IF(COUNTIF(個票ｰ2002!$U$31:$U$120,$C20),"○","")</f>
        <v/>
      </c>
      <c r="V20" s="135" t="str">
        <f t="shared" si="1"/>
        <v/>
      </c>
    </row>
    <row r="21" spans="1:22" ht="14.25">
      <c r="A21" s="590"/>
      <c r="B21" s="587"/>
      <c r="C21" s="193" t="s">
        <v>137</v>
      </c>
      <c r="D21" s="132"/>
      <c r="E21" s="16" t="s">
        <v>457</v>
      </c>
      <c r="F21" s="16" t="s">
        <v>457</v>
      </c>
      <c r="G21" s="17" t="s">
        <v>458</v>
      </c>
      <c r="H21" s="17" t="s">
        <v>459</v>
      </c>
      <c r="I21" s="17" t="s">
        <v>458</v>
      </c>
      <c r="J21" s="17" t="s">
        <v>458</v>
      </c>
      <c r="K21" s="17" t="s">
        <v>459</v>
      </c>
      <c r="L21" s="17" t="s">
        <v>460</v>
      </c>
      <c r="M21" s="17" t="s">
        <v>458</v>
      </c>
      <c r="N21" s="17" t="s">
        <v>458</v>
      </c>
      <c r="O21" s="17" t="s">
        <v>458</v>
      </c>
      <c r="P21" s="17" t="s">
        <v>458</v>
      </c>
      <c r="Q21" s="17" t="s">
        <v>458</v>
      </c>
      <c r="R21" s="17" t="s">
        <v>460</v>
      </c>
      <c r="S21" s="18" t="s">
        <v>458</v>
      </c>
      <c r="T21" s="25" t="str">
        <f t="shared" si="0"/>
        <v/>
      </c>
      <c r="U21" s="135" t="str">
        <f>IF(COUNTIF(個票ｰ2002!$U$31:$U$120,$C21),"○","")</f>
        <v/>
      </c>
      <c r="V21" s="135" t="str">
        <f t="shared" si="1"/>
        <v/>
      </c>
    </row>
    <row r="22" spans="1:22" ht="14.25">
      <c r="A22" s="590"/>
      <c r="B22" s="587"/>
      <c r="C22" s="193" t="s">
        <v>143</v>
      </c>
      <c r="D22" s="132"/>
      <c r="E22" s="16" t="s">
        <v>457</v>
      </c>
      <c r="F22" s="16" t="s">
        <v>457</v>
      </c>
      <c r="G22" s="17" t="s">
        <v>460</v>
      </c>
      <c r="H22" s="17" t="s">
        <v>459</v>
      </c>
      <c r="I22" s="17" t="s">
        <v>458</v>
      </c>
      <c r="J22" s="17" t="s">
        <v>458</v>
      </c>
      <c r="K22" s="17" t="s">
        <v>459</v>
      </c>
      <c r="L22" s="17" t="s">
        <v>460</v>
      </c>
      <c r="M22" s="17" t="s">
        <v>460</v>
      </c>
      <c r="N22" s="17" t="s">
        <v>460</v>
      </c>
      <c r="O22" s="17" t="s">
        <v>460</v>
      </c>
      <c r="P22" s="17" t="s">
        <v>458</v>
      </c>
      <c r="Q22" s="17" t="s">
        <v>458</v>
      </c>
      <c r="R22" s="17" t="s">
        <v>460</v>
      </c>
      <c r="S22" s="18" t="s">
        <v>458</v>
      </c>
      <c r="T22" s="25" t="str">
        <f t="shared" si="0"/>
        <v/>
      </c>
      <c r="U22" s="135" t="str">
        <f>IF(COUNTIF(個票ｰ2002!$U$31:$U$120,$C22),"○","")</f>
        <v/>
      </c>
      <c r="V22" s="135" t="str">
        <f t="shared" si="1"/>
        <v/>
      </c>
    </row>
    <row r="23" spans="1:22" ht="14.25">
      <c r="A23" s="590"/>
      <c r="B23" s="587"/>
      <c r="C23" s="193" t="s">
        <v>463</v>
      </c>
      <c r="D23" s="132"/>
      <c r="E23" s="16" t="s">
        <v>457</v>
      </c>
      <c r="F23" s="16" t="s">
        <v>457</v>
      </c>
      <c r="G23" s="17" t="s">
        <v>460</v>
      </c>
      <c r="H23" s="17" t="s">
        <v>459</v>
      </c>
      <c r="I23" s="17" t="s">
        <v>458</v>
      </c>
      <c r="J23" s="17" t="s">
        <v>458</v>
      </c>
      <c r="K23" s="17" t="s">
        <v>459</v>
      </c>
      <c r="L23" s="17" t="s">
        <v>460</v>
      </c>
      <c r="M23" s="17" t="s">
        <v>458</v>
      </c>
      <c r="N23" s="17" t="s">
        <v>458</v>
      </c>
      <c r="O23" s="17" t="s">
        <v>458</v>
      </c>
      <c r="P23" s="17" t="s">
        <v>458</v>
      </c>
      <c r="Q23" s="17" t="s">
        <v>458</v>
      </c>
      <c r="R23" s="17" t="s">
        <v>460</v>
      </c>
      <c r="S23" s="18" t="s">
        <v>458</v>
      </c>
      <c r="T23" s="25" t="str">
        <f t="shared" si="0"/>
        <v/>
      </c>
      <c r="U23" s="135" t="str">
        <f>IF(COUNTIF(個票ｰ2002!$U$31:$U$120,$C23),"○","")</f>
        <v/>
      </c>
      <c r="V23" s="135" t="str">
        <f t="shared" si="1"/>
        <v/>
      </c>
    </row>
    <row r="24" spans="1:22" ht="14.25">
      <c r="A24" s="590"/>
      <c r="B24" s="587"/>
      <c r="C24" s="193" t="s">
        <v>153</v>
      </c>
      <c r="D24" s="132"/>
      <c r="E24" s="17" t="s">
        <v>459</v>
      </c>
      <c r="F24" s="17" t="s">
        <v>459</v>
      </c>
      <c r="G24" s="17" t="s">
        <v>458</v>
      </c>
      <c r="H24" s="17" t="s">
        <v>459</v>
      </c>
      <c r="I24" s="17" t="s">
        <v>459</v>
      </c>
      <c r="J24" s="17" t="s">
        <v>459</v>
      </c>
      <c r="K24" s="17" t="s">
        <v>460</v>
      </c>
      <c r="L24" s="17" t="s">
        <v>458</v>
      </c>
      <c r="M24" s="17" t="s">
        <v>458</v>
      </c>
      <c r="N24" s="17" t="s">
        <v>458</v>
      </c>
      <c r="O24" s="17" t="s">
        <v>458</v>
      </c>
      <c r="P24" s="17" t="s">
        <v>458</v>
      </c>
      <c r="Q24" s="17" t="s">
        <v>458</v>
      </c>
      <c r="R24" s="17" t="s">
        <v>460</v>
      </c>
      <c r="S24" s="18" t="s">
        <v>458</v>
      </c>
      <c r="T24" s="25" t="str">
        <f t="shared" si="0"/>
        <v/>
      </c>
      <c r="U24" s="135" t="str">
        <f>IF(COUNTIF(個票ｰ2002!$U$31:$U$120,$C24),"○","")</f>
        <v/>
      </c>
      <c r="V24" s="135" t="str">
        <f t="shared" si="1"/>
        <v/>
      </c>
    </row>
    <row r="25" spans="1:22" ht="14.25">
      <c r="A25" s="590"/>
      <c r="B25" s="587"/>
      <c r="C25" s="193" t="s">
        <v>156</v>
      </c>
      <c r="D25" s="132"/>
      <c r="E25" s="17" t="s">
        <v>459</v>
      </c>
      <c r="F25" s="17" t="s">
        <v>459</v>
      </c>
      <c r="G25" s="17" t="s">
        <v>458</v>
      </c>
      <c r="H25" s="17" t="s">
        <v>460</v>
      </c>
      <c r="I25" s="17" t="s">
        <v>460</v>
      </c>
      <c r="J25" s="17" t="s">
        <v>459</v>
      </c>
      <c r="K25" s="17" t="s">
        <v>460</v>
      </c>
      <c r="L25" s="17" t="s">
        <v>458</v>
      </c>
      <c r="M25" s="17" t="s">
        <v>458</v>
      </c>
      <c r="N25" s="17" t="s">
        <v>458</v>
      </c>
      <c r="O25" s="17" t="s">
        <v>458</v>
      </c>
      <c r="P25" s="17" t="s">
        <v>458</v>
      </c>
      <c r="Q25" s="17" t="s">
        <v>458</v>
      </c>
      <c r="R25" s="17" t="s">
        <v>460</v>
      </c>
      <c r="S25" s="18" t="s">
        <v>458</v>
      </c>
      <c r="T25" s="25" t="str">
        <f t="shared" si="0"/>
        <v/>
      </c>
      <c r="U25" s="135" t="str">
        <f>IF(COUNTIF(個票ｰ2002!$U$31:$U$120,$C25),"○","")</f>
        <v/>
      </c>
      <c r="V25" s="135" t="str">
        <f t="shared" si="1"/>
        <v/>
      </c>
    </row>
    <row r="26" spans="1:22" ht="14.25">
      <c r="A26" s="590"/>
      <c r="B26" s="587" t="s">
        <v>159</v>
      </c>
      <c r="C26" s="193" t="s">
        <v>158</v>
      </c>
      <c r="D26" s="132"/>
      <c r="E26" s="17" t="s">
        <v>459</v>
      </c>
      <c r="F26" s="17" t="s">
        <v>459</v>
      </c>
      <c r="G26" s="17" t="s">
        <v>460</v>
      </c>
      <c r="H26" s="16" t="s">
        <v>457</v>
      </c>
      <c r="I26" s="16" t="s">
        <v>457</v>
      </c>
      <c r="J26" s="17" t="s">
        <v>460</v>
      </c>
      <c r="K26" s="17" t="s">
        <v>459</v>
      </c>
      <c r="L26" s="17" t="s">
        <v>460</v>
      </c>
      <c r="M26" s="17" t="s">
        <v>460</v>
      </c>
      <c r="N26" s="17" t="s">
        <v>460</v>
      </c>
      <c r="O26" s="17" t="s">
        <v>460</v>
      </c>
      <c r="P26" s="17" t="s">
        <v>458</v>
      </c>
      <c r="Q26" s="17" t="s">
        <v>460</v>
      </c>
      <c r="R26" s="17" t="s">
        <v>460</v>
      </c>
      <c r="S26" s="18" t="s">
        <v>458</v>
      </c>
      <c r="T26" s="25" t="str">
        <f t="shared" si="0"/>
        <v/>
      </c>
      <c r="U26" s="135" t="str">
        <f>IF(COUNTIF(個票ｰ2002!$U$31:$U$120,$C26),"○","")</f>
        <v/>
      </c>
      <c r="V26" s="135" t="str">
        <f t="shared" si="1"/>
        <v/>
      </c>
    </row>
    <row r="27" spans="1:22" ht="14.25">
      <c r="A27" s="590"/>
      <c r="B27" s="587"/>
      <c r="C27" s="193" t="s">
        <v>161</v>
      </c>
      <c r="D27" s="132"/>
      <c r="E27" s="17" t="s">
        <v>459</v>
      </c>
      <c r="F27" s="17" t="s">
        <v>459</v>
      </c>
      <c r="G27" s="17" t="s">
        <v>460</v>
      </c>
      <c r="H27" s="16" t="s">
        <v>457</v>
      </c>
      <c r="I27" s="16" t="s">
        <v>457</v>
      </c>
      <c r="J27" s="17" t="s">
        <v>460</v>
      </c>
      <c r="K27" s="17" t="s">
        <v>459</v>
      </c>
      <c r="L27" s="17" t="s">
        <v>460</v>
      </c>
      <c r="M27" s="17" t="s">
        <v>460</v>
      </c>
      <c r="N27" s="17" t="s">
        <v>460</v>
      </c>
      <c r="O27" s="17" t="s">
        <v>460</v>
      </c>
      <c r="P27" s="17" t="s">
        <v>458</v>
      </c>
      <c r="Q27" s="17" t="s">
        <v>460</v>
      </c>
      <c r="R27" s="17" t="s">
        <v>460</v>
      </c>
      <c r="S27" s="18" t="s">
        <v>458</v>
      </c>
      <c r="T27" s="25" t="str">
        <f t="shared" si="0"/>
        <v/>
      </c>
      <c r="U27" s="135" t="str">
        <f>IF(COUNTIF(個票ｰ2002!$U$31:$U$120,$C27),"○","")</f>
        <v/>
      </c>
      <c r="V27" s="135" t="str">
        <f t="shared" si="1"/>
        <v/>
      </c>
    </row>
    <row r="28" spans="1:22" ht="14.25">
      <c r="A28" s="590"/>
      <c r="B28" s="587"/>
      <c r="C28" s="193" t="s">
        <v>163</v>
      </c>
      <c r="D28" s="132"/>
      <c r="E28" s="17" t="s">
        <v>458</v>
      </c>
      <c r="F28" s="17" t="s">
        <v>458</v>
      </c>
      <c r="G28" s="17" t="s">
        <v>458</v>
      </c>
      <c r="H28" s="17" t="s">
        <v>459</v>
      </c>
      <c r="I28" s="16" t="s">
        <v>457</v>
      </c>
      <c r="J28" s="17" t="s">
        <v>460</v>
      </c>
      <c r="K28" s="17" t="s">
        <v>460</v>
      </c>
      <c r="L28" s="17" t="s">
        <v>458</v>
      </c>
      <c r="M28" s="17" t="s">
        <v>460</v>
      </c>
      <c r="N28" s="17" t="s">
        <v>459</v>
      </c>
      <c r="O28" s="17" t="s">
        <v>458</v>
      </c>
      <c r="P28" s="17" t="s">
        <v>458</v>
      </c>
      <c r="Q28" s="17" t="s">
        <v>458</v>
      </c>
      <c r="R28" s="17" t="s">
        <v>460</v>
      </c>
      <c r="S28" s="18" t="s">
        <v>458</v>
      </c>
      <c r="T28" s="25" t="str">
        <f t="shared" si="0"/>
        <v/>
      </c>
      <c r="U28" s="135" t="str">
        <f>IF(COUNTIF(個票ｰ2002!$U$31:$U$120,$C28),"○","")</f>
        <v/>
      </c>
      <c r="V28" s="135" t="str">
        <f t="shared" si="1"/>
        <v/>
      </c>
    </row>
    <row r="29" spans="1:22" ht="14.25">
      <c r="A29" s="590"/>
      <c r="B29" s="587"/>
      <c r="C29" s="193" t="s">
        <v>165</v>
      </c>
      <c r="D29" s="132"/>
      <c r="E29" s="17" t="s">
        <v>460</v>
      </c>
      <c r="F29" s="17" t="s">
        <v>460</v>
      </c>
      <c r="G29" s="17" t="s">
        <v>460</v>
      </c>
      <c r="H29" s="16" t="s">
        <v>457</v>
      </c>
      <c r="I29" s="16" t="s">
        <v>457</v>
      </c>
      <c r="J29" s="17" t="s">
        <v>460</v>
      </c>
      <c r="K29" s="17" t="s">
        <v>459</v>
      </c>
      <c r="L29" s="17" t="s">
        <v>459</v>
      </c>
      <c r="M29" s="17" t="s">
        <v>460</v>
      </c>
      <c r="N29" s="17" t="s">
        <v>459</v>
      </c>
      <c r="O29" s="17" t="s">
        <v>458</v>
      </c>
      <c r="P29" s="17" t="s">
        <v>460</v>
      </c>
      <c r="Q29" s="17" t="s">
        <v>458</v>
      </c>
      <c r="R29" s="17" t="s">
        <v>460</v>
      </c>
      <c r="S29" s="18" t="s">
        <v>458</v>
      </c>
      <c r="T29" s="25" t="str">
        <f t="shared" si="0"/>
        <v/>
      </c>
      <c r="U29" s="135" t="str">
        <f>IF(COUNTIF(個票ｰ2002!$U$31:$U$120,$C29),"○","")</f>
        <v/>
      </c>
      <c r="V29" s="135" t="str">
        <f t="shared" si="1"/>
        <v/>
      </c>
    </row>
    <row r="30" spans="1:22" ht="14.25">
      <c r="A30" s="590"/>
      <c r="B30" s="587"/>
      <c r="C30" s="193" t="s">
        <v>167</v>
      </c>
      <c r="D30" s="132"/>
      <c r="E30" s="17" t="s">
        <v>458</v>
      </c>
      <c r="F30" s="17" t="s">
        <v>458</v>
      </c>
      <c r="G30" s="17" t="s">
        <v>458</v>
      </c>
      <c r="H30" s="17" t="s">
        <v>460</v>
      </c>
      <c r="I30" s="17" t="s">
        <v>460</v>
      </c>
      <c r="J30" s="16" t="s">
        <v>457</v>
      </c>
      <c r="K30" s="17" t="s">
        <v>458</v>
      </c>
      <c r="L30" s="17" t="s">
        <v>458</v>
      </c>
      <c r="M30" s="17" t="s">
        <v>458</v>
      </c>
      <c r="N30" s="17" t="s">
        <v>460</v>
      </c>
      <c r="O30" s="17" t="s">
        <v>458</v>
      </c>
      <c r="P30" s="17" t="s">
        <v>458</v>
      </c>
      <c r="Q30" s="17" t="s">
        <v>458</v>
      </c>
      <c r="R30" s="17" t="s">
        <v>460</v>
      </c>
      <c r="S30" s="18" t="s">
        <v>458</v>
      </c>
      <c r="T30" s="25" t="str">
        <f t="shared" si="0"/>
        <v/>
      </c>
      <c r="U30" s="135" t="str">
        <f>IF(COUNTIF(個票ｰ2002!$U$31:$U$120,$C30),"○","")</f>
        <v/>
      </c>
      <c r="V30" s="135" t="str">
        <f t="shared" si="1"/>
        <v/>
      </c>
    </row>
    <row r="31" spans="1:22" ht="13.5" customHeight="1">
      <c r="A31" s="586" t="s">
        <v>170</v>
      </c>
      <c r="B31" s="587" t="s">
        <v>464</v>
      </c>
      <c r="C31" s="193" t="s">
        <v>169</v>
      </c>
      <c r="D31" s="132"/>
      <c r="E31" s="17" t="s">
        <v>459</v>
      </c>
      <c r="F31" s="17" t="s">
        <v>459</v>
      </c>
      <c r="G31" s="17" t="s">
        <v>459</v>
      </c>
      <c r="H31" s="17" t="s">
        <v>460</v>
      </c>
      <c r="I31" s="17" t="s">
        <v>458</v>
      </c>
      <c r="J31" s="17" t="s">
        <v>458</v>
      </c>
      <c r="K31" s="16" t="s">
        <v>457</v>
      </c>
      <c r="L31" s="17" t="s">
        <v>459</v>
      </c>
      <c r="M31" s="17" t="s">
        <v>459</v>
      </c>
      <c r="N31" s="17" t="s">
        <v>459</v>
      </c>
      <c r="O31" s="17" t="s">
        <v>459</v>
      </c>
      <c r="P31" s="17" t="s">
        <v>459</v>
      </c>
      <c r="Q31" s="17" t="s">
        <v>459</v>
      </c>
      <c r="R31" s="17" t="s">
        <v>459</v>
      </c>
      <c r="S31" s="18" t="s">
        <v>460</v>
      </c>
      <c r="T31" s="25" t="str">
        <f t="shared" si="0"/>
        <v/>
      </c>
      <c r="U31" s="135" t="str">
        <f>IF(COUNTIF(個票ｰ2002!$U$31:$U$120,$C31),"○","")</f>
        <v/>
      </c>
      <c r="V31" s="135" t="str">
        <f t="shared" si="1"/>
        <v/>
      </c>
    </row>
    <row r="32" spans="1:22" ht="14.25">
      <c r="A32" s="586"/>
      <c r="B32" s="587"/>
      <c r="C32" s="193" t="s">
        <v>172</v>
      </c>
      <c r="D32" s="132"/>
      <c r="E32" s="17" t="s">
        <v>459</v>
      </c>
      <c r="F32" s="17" t="s">
        <v>459</v>
      </c>
      <c r="G32" s="17" t="s">
        <v>460</v>
      </c>
      <c r="H32" s="17" t="s">
        <v>460</v>
      </c>
      <c r="I32" s="17" t="s">
        <v>458</v>
      </c>
      <c r="J32" s="17" t="s">
        <v>458</v>
      </c>
      <c r="K32" s="16" t="s">
        <v>457</v>
      </c>
      <c r="L32" s="17" t="s">
        <v>460</v>
      </c>
      <c r="M32" s="17" t="s">
        <v>460</v>
      </c>
      <c r="N32" s="17" t="s">
        <v>460</v>
      </c>
      <c r="O32" s="17" t="s">
        <v>460</v>
      </c>
      <c r="P32" s="17" t="s">
        <v>460</v>
      </c>
      <c r="Q32" s="17" t="s">
        <v>460</v>
      </c>
      <c r="R32" s="17" t="s">
        <v>459</v>
      </c>
      <c r="S32" s="18" t="s">
        <v>460</v>
      </c>
      <c r="T32" s="25" t="str">
        <f t="shared" si="0"/>
        <v/>
      </c>
      <c r="U32" s="135" t="str">
        <f>IF(COUNTIF(個票ｰ2002!$U$31:$U$120,$C32),"○","")</f>
        <v/>
      </c>
      <c r="V32" s="135" t="str">
        <f t="shared" si="1"/>
        <v/>
      </c>
    </row>
    <row r="33" spans="1:22" ht="14.25">
      <c r="A33" s="586"/>
      <c r="B33" s="587"/>
      <c r="C33" s="193" t="s">
        <v>173</v>
      </c>
      <c r="D33" s="132"/>
      <c r="E33" s="17" t="s">
        <v>460</v>
      </c>
      <c r="F33" s="17" t="s">
        <v>460</v>
      </c>
      <c r="G33" s="17" t="s">
        <v>460</v>
      </c>
      <c r="H33" s="17" t="s">
        <v>460</v>
      </c>
      <c r="I33" s="17" t="s">
        <v>458</v>
      </c>
      <c r="J33" s="17" t="s">
        <v>458</v>
      </c>
      <c r="K33" s="16" t="s">
        <v>457</v>
      </c>
      <c r="L33" s="17" t="s">
        <v>459</v>
      </c>
      <c r="M33" s="17" t="s">
        <v>460</v>
      </c>
      <c r="N33" s="17" t="s">
        <v>460</v>
      </c>
      <c r="O33" s="17" t="s">
        <v>460</v>
      </c>
      <c r="P33" s="17" t="s">
        <v>460</v>
      </c>
      <c r="Q33" s="17" t="s">
        <v>460</v>
      </c>
      <c r="R33" s="17" t="s">
        <v>459</v>
      </c>
      <c r="S33" s="18" t="s">
        <v>460</v>
      </c>
      <c r="T33" s="25" t="str">
        <f t="shared" si="0"/>
        <v/>
      </c>
      <c r="U33" s="135" t="str">
        <f>IF(COUNTIF(個票ｰ2002!$U$31:$U$120,$C33),"○","")</f>
        <v/>
      </c>
      <c r="V33" s="135" t="str">
        <f t="shared" si="1"/>
        <v/>
      </c>
    </row>
    <row r="34" spans="1:22" ht="14.25">
      <c r="A34" s="586"/>
      <c r="B34" s="587" t="s">
        <v>465</v>
      </c>
      <c r="C34" s="193" t="s">
        <v>174</v>
      </c>
      <c r="D34" s="132"/>
      <c r="E34" s="17" t="s">
        <v>458</v>
      </c>
      <c r="F34" s="17" t="s">
        <v>458</v>
      </c>
      <c r="G34" s="17" t="s">
        <v>458</v>
      </c>
      <c r="H34" s="17" t="s">
        <v>458</v>
      </c>
      <c r="I34" s="17" t="s">
        <v>458</v>
      </c>
      <c r="J34" s="17" t="s">
        <v>458</v>
      </c>
      <c r="K34" s="17" t="s">
        <v>460</v>
      </c>
      <c r="L34" s="16" t="s">
        <v>457</v>
      </c>
      <c r="M34" s="17" t="s">
        <v>460</v>
      </c>
      <c r="N34" s="17" t="s">
        <v>460</v>
      </c>
      <c r="O34" s="17" t="s">
        <v>460</v>
      </c>
      <c r="P34" s="17" t="s">
        <v>460</v>
      </c>
      <c r="Q34" s="17" t="s">
        <v>460</v>
      </c>
      <c r="R34" s="17" t="s">
        <v>460</v>
      </c>
      <c r="S34" s="18" t="s">
        <v>460</v>
      </c>
      <c r="T34" s="25" t="str">
        <f t="shared" si="0"/>
        <v/>
      </c>
      <c r="U34" s="135" t="str">
        <f>IF(COUNTIF(個票ｰ2002!$U$31:$U$120,$C34),"○","")</f>
        <v/>
      </c>
      <c r="V34" s="135" t="str">
        <f t="shared" si="1"/>
        <v/>
      </c>
    </row>
    <row r="35" spans="1:22" ht="14.25">
      <c r="A35" s="586"/>
      <c r="B35" s="587"/>
      <c r="C35" s="193" t="s">
        <v>176</v>
      </c>
      <c r="D35" s="132"/>
      <c r="E35" s="17" t="s">
        <v>458</v>
      </c>
      <c r="F35" s="17" t="s">
        <v>458</v>
      </c>
      <c r="G35" s="17" t="s">
        <v>458</v>
      </c>
      <c r="H35" s="17" t="s">
        <v>458</v>
      </c>
      <c r="I35" s="17" t="s">
        <v>458</v>
      </c>
      <c r="J35" s="17" t="s">
        <v>458</v>
      </c>
      <c r="K35" s="17" t="s">
        <v>460</v>
      </c>
      <c r="L35" s="16" t="s">
        <v>457</v>
      </c>
      <c r="M35" s="17" t="s">
        <v>460</v>
      </c>
      <c r="N35" s="17" t="s">
        <v>460</v>
      </c>
      <c r="O35" s="17" t="s">
        <v>460</v>
      </c>
      <c r="P35" s="17" t="s">
        <v>460</v>
      </c>
      <c r="Q35" s="17" t="s">
        <v>460</v>
      </c>
      <c r="R35" s="17" t="s">
        <v>460</v>
      </c>
      <c r="S35" s="18" t="s">
        <v>460</v>
      </c>
      <c r="T35" s="25" t="str">
        <f t="shared" si="0"/>
        <v/>
      </c>
      <c r="U35" s="135" t="str">
        <f>IF(COUNTIF(個票ｰ2002!$U$31:$U$120,$C35),"○","")</f>
        <v/>
      </c>
      <c r="V35" s="135" t="str">
        <f t="shared" si="1"/>
        <v/>
      </c>
    </row>
    <row r="36" spans="1:22" ht="14.25">
      <c r="A36" s="586"/>
      <c r="B36" s="587" t="s">
        <v>466</v>
      </c>
      <c r="C36" s="193" t="s">
        <v>177</v>
      </c>
      <c r="D36" s="132"/>
      <c r="E36" s="17" t="s">
        <v>458</v>
      </c>
      <c r="F36" s="17" t="s">
        <v>458</v>
      </c>
      <c r="G36" s="17" t="s">
        <v>458</v>
      </c>
      <c r="H36" s="17" t="s">
        <v>458</v>
      </c>
      <c r="I36" s="17" t="s">
        <v>458</v>
      </c>
      <c r="J36" s="17" t="s">
        <v>458</v>
      </c>
      <c r="K36" s="17" t="s">
        <v>460</v>
      </c>
      <c r="L36" s="17" t="s">
        <v>460</v>
      </c>
      <c r="M36" s="16" t="s">
        <v>457</v>
      </c>
      <c r="N36" s="17" t="s">
        <v>460</v>
      </c>
      <c r="O36" s="17" t="s">
        <v>459</v>
      </c>
      <c r="P36" s="17" t="s">
        <v>459</v>
      </c>
      <c r="Q36" s="17" t="s">
        <v>460</v>
      </c>
      <c r="R36" s="17" t="s">
        <v>460</v>
      </c>
      <c r="S36" s="18" t="s">
        <v>460</v>
      </c>
      <c r="T36" s="25" t="str">
        <f t="shared" si="0"/>
        <v/>
      </c>
      <c r="U36" s="135" t="str">
        <f>IF(COUNTIF(個票ｰ2002!$U$31:$U$120,$C36),"○","")</f>
        <v/>
      </c>
      <c r="V36" s="135" t="str">
        <f t="shared" si="1"/>
        <v/>
      </c>
    </row>
    <row r="37" spans="1:22" ht="14.25">
      <c r="A37" s="586"/>
      <c r="B37" s="587"/>
      <c r="C37" s="193" t="s">
        <v>179</v>
      </c>
      <c r="D37" s="132"/>
      <c r="E37" s="17" t="s">
        <v>458</v>
      </c>
      <c r="F37" s="17" t="s">
        <v>458</v>
      </c>
      <c r="G37" s="17" t="s">
        <v>458</v>
      </c>
      <c r="H37" s="17" t="s">
        <v>458</v>
      </c>
      <c r="I37" s="17" t="s">
        <v>458</v>
      </c>
      <c r="J37" s="17" t="s">
        <v>458</v>
      </c>
      <c r="K37" s="17" t="s">
        <v>460</v>
      </c>
      <c r="L37" s="17" t="s">
        <v>460</v>
      </c>
      <c r="M37" s="16" t="s">
        <v>457</v>
      </c>
      <c r="N37" s="17" t="s">
        <v>460</v>
      </c>
      <c r="O37" s="17" t="s">
        <v>459</v>
      </c>
      <c r="P37" s="17" t="s">
        <v>459</v>
      </c>
      <c r="Q37" s="17" t="s">
        <v>460</v>
      </c>
      <c r="R37" s="17" t="s">
        <v>460</v>
      </c>
      <c r="S37" s="18" t="s">
        <v>460</v>
      </c>
      <c r="T37" s="25" t="str">
        <f t="shared" si="0"/>
        <v/>
      </c>
      <c r="U37" s="135" t="str">
        <f>IF(COUNTIF(個票ｰ2002!$U$31:$U$120,$C37),"○","")</f>
        <v/>
      </c>
      <c r="V37" s="135" t="str">
        <f t="shared" si="1"/>
        <v/>
      </c>
    </row>
    <row r="38" spans="1:22" ht="13.5" customHeight="1">
      <c r="A38" s="586" t="s">
        <v>181</v>
      </c>
      <c r="B38" s="587" t="s">
        <v>182</v>
      </c>
      <c r="C38" s="193" t="s">
        <v>180</v>
      </c>
      <c r="D38" s="132"/>
      <c r="E38" s="17" t="s">
        <v>458</v>
      </c>
      <c r="F38" s="17" t="s">
        <v>458</v>
      </c>
      <c r="G38" s="17" t="s">
        <v>458</v>
      </c>
      <c r="H38" s="17" t="s">
        <v>458</v>
      </c>
      <c r="I38" s="17" t="s">
        <v>460</v>
      </c>
      <c r="J38" s="17" t="s">
        <v>458</v>
      </c>
      <c r="K38" s="17" t="s">
        <v>458</v>
      </c>
      <c r="L38" s="17" t="s">
        <v>459</v>
      </c>
      <c r="M38" s="17" t="s">
        <v>459</v>
      </c>
      <c r="N38" s="16" t="s">
        <v>457</v>
      </c>
      <c r="O38" s="16" t="s">
        <v>457</v>
      </c>
      <c r="P38" s="16" t="s">
        <v>457</v>
      </c>
      <c r="Q38" s="17" t="s">
        <v>459</v>
      </c>
      <c r="R38" s="17" t="s">
        <v>460</v>
      </c>
      <c r="S38" s="18" t="s">
        <v>459</v>
      </c>
      <c r="T38" s="25" t="str">
        <f t="shared" si="0"/>
        <v/>
      </c>
      <c r="U38" s="135" t="str">
        <f>IF(COUNTIF(個票ｰ2002!$U$31:$U$120,$C38),"○","")</f>
        <v/>
      </c>
      <c r="V38" s="135" t="str">
        <f t="shared" si="1"/>
        <v/>
      </c>
    </row>
    <row r="39" spans="1:22" ht="14.25">
      <c r="A39" s="586"/>
      <c r="B39" s="587"/>
      <c r="C39" s="193" t="s">
        <v>183</v>
      </c>
      <c r="D39" s="132"/>
      <c r="E39" s="17" t="s">
        <v>458</v>
      </c>
      <c r="F39" s="17" t="s">
        <v>458</v>
      </c>
      <c r="G39" s="17" t="s">
        <v>458</v>
      </c>
      <c r="H39" s="17" t="s">
        <v>458</v>
      </c>
      <c r="I39" s="17" t="s">
        <v>459</v>
      </c>
      <c r="J39" s="17" t="s">
        <v>458</v>
      </c>
      <c r="K39" s="17" t="s">
        <v>459</v>
      </c>
      <c r="L39" s="17" t="s">
        <v>459</v>
      </c>
      <c r="M39" s="17" t="s">
        <v>459</v>
      </c>
      <c r="N39" s="16" t="s">
        <v>457</v>
      </c>
      <c r="O39" s="16" t="s">
        <v>457</v>
      </c>
      <c r="P39" s="17" t="s">
        <v>459</v>
      </c>
      <c r="Q39" s="17" t="s">
        <v>459</v>
      </c>
      <c r="R39" s="17" t="s">
        <v>458</v>
      </c>
      <c r="S39" s="18" t="s">
        <v>459</v>
      </c>
      <c r="T39" s="25" t="str">
        <f t="shared" si="0"/>
        <v/>
      </c>
      <c r="U39" s="135" t="str">
        <f>IF(COUNTIF(個票ｰ2002!$U$31:$U$120,$C39),"○","")</f>
        <v/>
      </c>
      <c r="V39" s="135" t="str">
        <f t="shared" si="1"/>
        <v/>
      </c>
    </row>
    <row r="40" spans="1:22" ht="14.25">
      <c r="A40" s="586"/>
      <c r="B40" s="587"/>
      <c r="C40" s="193" t="s">
        <v>184</v>
      </c>
      <c r="D40" s="132"/>
      <c r="E40" s="17" t="s">
        <v>458</v>
      </c>
      <c r="F40" s="17" t="s">
        <v>458</v>
      </c>
      <c r="G40" s="17" t="s">
        <v>458</v>
      </c>
      <c r="H40" s="17" t="s">
        <v>458</v>
      </c>
      <c r="I40" s="17" t="s">
        <v>460</v>
      </c>
      <c r="J40" s="17" t="s">
        <v>458</v>
      </c>
      <c r="K40" s="17" t="s">
        <v>460</v>
      </c>
      <c r="L40" s="17" t="s">
        <v>460</v>
      </c>
      <c r="M40" s="17" t="s">
        <v>459</v>
      </c>
      <c r="N40" s="16" t="s">
        <v>457</v>
      </c>
      <c r="O40" s="16" t="s">
        <v>457</v>
      </c>
      <c r="P40" s="17" t="s">
        <v>459</v>
      </c>
      <c r="Q40" s="17" t="s">
        <v>459</v>
      </c>
      <c r="R40" s="17" t="s">
        <v>460</v>
      </c>
      <c r="S40" s="18" t="s">
        <v>459</v>
      </c>
      <c r="T40" s="25" t="str">
        <f t="shared" si="0"/>
        <v/>
      </c>
      <c r="U40" s="135" t="str">
        <f>IF(COUNTIF(個票ｰ2002!$U$31:$U$120,$C40),"○","")</f>
        <v/>
      </c>
      <c r="V40" s="135" t="str">
        <f t="shared" si="1"/>
        <v/>
      </c>
    </row>
    <row r="41" spans="1:22" ht="14.25">
      <c r="A41" s="586"/>
      <c r="B41" s="587"/>
      <c r="C41" s="193" t="s">
        <v>185</v>
      </c>
      <c r="D41" s="132"/>
      <c r="E41" s="17" t="s">
        <v>460</v>
      </c>
      <c r="F41" s="17" t="s">
        <v>460</v>
      </c>
      <c r="G41" s="17" t="s">
        <v>460</v>
      </c>
      <c r="H41" s="17" t="s">
        <v>458</v>
      </c>
      <c r="I41" s="17" t="s">
        <v>460</v>
      </c>
      <c r="J41" s="17" t="s">
        <v>458</v>
      </c>
      <c r="K41" s="17" t="s">
        <v>460</v>
      </c>
      <c r="L41" s="17" t="s">
        <v>460</v>
      </c>
      <c r="M41" s="17" t="s">
        <v>459</v>
      </c>
      <c r="N41" s="16" t="s">
        <v>457</v>
      </c>
      <c r="O41" s="16" t="s">
        <v>457</v>
      </c>
      <c r="P41" s="17" t="s">
        <v>459</v>
      </c>
      <c r="Q41" s="17" t="s">
        <v>459</v>
      </c>
      <c r="R41" s="17" t="s">
        <v>458</v>
      </c>
      <c r="S41" s="18" t="s">
        <v>459</v>
      </c>
      <c r="T41" s="25" t="str">
        <f t="shared" si="0"/>
        <v/>
      </c>
      <c r="U41" s="135" t="str">
        <f>IF(COUNTIF(個票ｰ2002!$U$31:$U$120,$C41),"○","")</f>
        <v/>
      </c>
      <c r="V41" s="135" t="str">
        <f t="shared" si="1"/>
        <v/>
      </c>
    </row>
    <row r="42" spans="1:22" ht="14.25">
      <c r="A42" s="586"/>
      <c r="B42" s="587"/>
      <c r="C42" s="193" t="s">
        <v>186</v>
      </c>
      <c r="D42" s="132"/>
      <c r="E42" s="17" t="s">
        <v>458</v>
      </c>
      <c r="F42" s="17" t="s">
        <v>458</v>
      </c>
      <c r="G42" s="17" t="s">
        <v>458</v>
      </c>
      <c r="H42" s="17" t="s">
        <v>458</v>
      </c>
      <c r="I42" s="17" t="s">
        <v>460</v>
      </c>
      <c r="J42" s="17" t="s">
        <v>458</v>
      </c>
      <c r="K42" s="17" t="s">
        <v>458</v>
      </c>
      <c r="L42" s="17" t="s">
        <v>458</v>
      </c>
      <c r="M42" s="17" t="s">
        <v>460</v>
      </c>
      <c r="N42" s="16" t="s">
        <v>457</v>
      </c>
      <c r="O42" s="16" t="s">
        <v>457</v>
      </c>
      <c r="P42" s="17" t="s">
        <v>459</v>
      </c>
      <c r="Q42" s="17" t="s">
        <v>459</v>
      </c>
      <c r="R42" s="17" t="s">
        <v>458</v>
      </c>
      <c r="S42" s="18" t="s">
        <v>459</v>
      </c>
      <c r="T42" s="25" t="str">
        <f t="shared" si="0"/>
        <v/>
      </c>
      <c r="U42" s="135" t="str">
        <f>IF(COUNTIF(個票ｰ2002!$U$31:$U$120,$C42),"○","")</f>
        <v/>
      </c>
      <c r="V42" s="135" t="str">
        <f t="shared" si="1"/>
        <v/>
      </c>
    </row>
    <row r="43" spans="1:22" ht="14.25">
      <c r="A43" s="586"/>
      <c r="B43" s="587"/>
      <c r="C43" s="193" t="s">
        <v>187</v>
      </c>
      <c r="D43" s="132"/>
      <c r="E43" s="17" t="s">
        <v>458</v>
      </c>
      <c r="F43" s="17" t="s">
        <v>458</v>
      </c>
      <c r="G43" s="17" t="s">
        <v>458</v>
      </c>
      <c r="H43" s="17" t="s">
        <v>458</v>
      </c>
      <c r="I43" s="17" t="s">
        <v>460</v>
      </c>
      <c r="J43" s="17" t="s">
        <v>458</v>
      </c>
      <c r="K43" s="17" t="s">
        <v>458</v>
      </c>
      <c r="L43" s="17" t="s">
        <v>458</v>
      </c>
      <c r="M43" s="17" t="s">
        <v>460</v>
      </c>
      <c r="N43" s="16" t="s">
        <v>457</v>
      </c>
      <c r="O43" s="17" t="s">
        <v>459</v>
      </c>
      <c r="P43" s="17" t="s">
        <v>459</v>
      </c>
      <c r="Q43" s="17" t="s">
        <v>459</v>
      </c>
      <c r="R43" s="17" t="s">
        <v>458</v>
      </c>
      <c r="S43" s="18" t="s">
        <v>459</v>
      </c>
      <c r="T43" s="25" t="str">
        <f t="shared" si="0"/>
        <v/>
      </c>
      <c r="U43" s="135" t="str">
        <f>IF(COUNTIF(個票ｰ2002!$U$31:$U$120,$C43),"○","")</f>
        <v/>
      </c>
      <c r="V43" s="135" t="str">
        <f t="shared" si="1"/>
        <v/>
      </c>
    </row>
    <row r="44" spans="1:22" ht="14.25">
      <c r="A44" s="586"/>
      <c r="B44" s="587"/>
      <c r="C44" s="193" t="s">
        <v>188</v>
      </c>
      <c r="D44" s="132"/>
      <c r="E44" s="17" t="s">
        <v>458</v>
      </c>
      <c r="F44" s="17" t="s">
        <v>458</v>
      </c>
      <c r="G44" s="17" t="s">
        <v>458</v>
      </c>
      <c r="H44" s="17" t="s">
        <v>458</v>
      </c>
      <c r="I44" s="17" t="s">
        <v>460</v>
      </c>
      <c r="J44" s="17" t="s">
        <v>458</v>
      </c>
      <c r="K44" s="17" t="s">
        <v>458</v>
      </c>
      <c r="L44" s="17" t="s">
        <v>458</v>
      </c>
      <c r="M44" s="17" t="s">
        <v>459</v>
      </c>
      <c r="N44" s="17" t="s">
        <v>459</v>
      </c>
      <c r="O44" s="16" t="s">
        <v>457</v>
      </c>
      <c r="P44" s="17" t="s">
        <v>459</v>
      </c>
      <c r="Q44" s="17" t="s">
        <v>459</v>
      </c>
      <c r="R44" s="17" t="s">
        <v>458</v>
      </c>
      <c r="S44" s="18" t="s">
        <v>459</v>
      </c>
      <c r="T44" s="25" t="str">
        <f t="shared" si="0"/>
        <v/>
      </c>
      <c r="U44" s="135" t="str">
        <f>IF(COUNTIF(個票ｰ2002!$U$31:$U$120,$C44),"○","")</f>
        <v/>
      </c>
      <c r="V44" s="135" t="str">
        <f t="shared" si="1"/>
        <v/>
      </c>
    </row>
    <row r="45" spans="1:22" ht="14.25">
      <c r="A45" s="586"/>
      <c r="B45" s="587"/>
      <c r="C45" s="193" t="s">
        <v>189</v>
      </c>
      <c r="D45" s="132"/>
      <c r="E45" s="17" t="s">
        <v>458</v>
      </c>
      <c r="F45" s="17" t="s">
        <v>458</v>
      </c>
      <c r="G45" s="17" t="s">
        <v>458</v>
      </c>
      <c r="H45" s="17" t="s">
        <v>458</v>
      </c>
      <c r="I45" s="17" t="s">
        <v>460</v>
      </c>
      <c r="J45" s="17" t="s">
        <v>458</v>
      </c>
      <c r="K45" s="17" t="s">
        <v>458</v>
      </c>
      <c r="L45" s="17" t="s">
        <v>458</v>
      </c>
      <c r="M45" s="17" t="s">
        <v>459</v>
      </c>
      <c r="N45" s="17" t="s">
        <v>459</v>
      </c>
      <c r="O45" s="16" t="s">
        <v>457</v>
      </c>
      <c r="P45" s="16" t="s">
        <v>457</v>
      </c>
      <c r="Q45" s="17" t="s">
        <v>459</v>
      </c>
      <c r="R45" s="17" t="s">
        <v>459</v>
      </c>
      <c r="S45" s="20" t="s">
        <v>457</v>
      </c>
      <c r="T45" s="25" t="str">
        <f t="shared" si="0"/>
        <v/>
      </c>
      <c r="U45" s="135" t="str">
        <f>IF(COUNTIF(個票ｰ2002!$U$31:$U$120,$C45),"○","")</f>
        <v/>
      </c>
      <c r="V45" s="135" t="str">
        <f t="shared" si="1"/>
        <v/>
      </c>
    </row>
    <row r="46" spans="1:22" ht="14.25">
      <c r="A46" s="586"/>
      <c r="B46" s="587"/>
      <c r="C46" s="193" t="s">
        <v>190</v>
      </c>
      <c r="D46" s="132"/>
      <c r="E46" s="17" t="s">
        <v>458</v>
      </c>
      <c r="F46" s="17" t="s">
        <v>458</v>
      </c>
      <c r="G46" s="17" t="s">
        <v>458</v>
      </c>
      <c r="H46" s="17" t="s">
        <v>458</v>
      </c>
      <c r="I46" s="17" t="s">
        <v>460</v>
      </c>
      <c r="J46" s="17" t="s">
        <v>458</v>
      </c>
      <c r="K46" s="17" t="s">
        <v>460</v>
      </c>
      <c r="L46" s="17" t="s">
        <v>460</v>
      </c>
      <c r="M46" s="17" t="s">
        <v>460</v>
      </c>
      <c r="N46" s="17" t="s">
        <v>459</v>
      </c>
      <c r="O46" s="17" t="s">
        <v>459</v>
      </c>
      <c r="P46" s="16" t="s">
        <v>457</v>
      </c>
      <c r="Q46" s="17" t="s">
        <v>459</v>
      </c>
      <c r="R46" s="17" t="s">
        <v>460</v>
      </c>
      <c r="S46" s="20" t="s">
        <v>457</v>
      </c>
      <c r="T46" s="25" t="str">
        <f t="shared" si="0"/>
        <v/>
      </c>
      <c r="U46" s="135" t="str">
        <f>IF(COUNTIF(個票ｰ2002!$U$31:$U$120,$C46),"○","")</f>
        <v/>
      </c>
      <c r="V46" s="135" t="str">
        <f t="shared" si="1"/>
        <v/>
      </c>
    </row>
    <row r="47" spans="1:22" ht="14.25">
      <c r="A47" s="586"/>
      <c r="B47" s="587"/>
      <c r="C47" s="193" t="s">
        <v>191</v>
      </c>
      <c r="D47" s="132"/>
      <c r="E47" s="17" t="s">
        <v>458</v>
      </c>
      <c r="F47" s="17" t="s">
        <v>458</v>
      </c>
      <c r="G47" s="17" t="s">
        <v>460</v>
      </c>
      <c r="H47" s="17" t="s">
        <v>458</v>
      </c>
      <c r="I47" s="17" t="s">
        <v>460</v>
      </c>
      <c r="J47" s="17" t="s">
        <v>458</v>
      </c>
      <c r="K47" s="17" t="s">
        <v>460</v>
      </c>
      <c r="L47" s="17" t="s">
        <v>460</v>
      </c>
      <c r="M47" s="17" t="s">
        <v>459</v>
      </c>
      <c r="N47" s="17" t="s">
        <v>460</v>
      </c>
      <c r="O47" s="17" t="s">
        <v>459</v>
      </c>
      <c r="P47" s="17" t="s">
        <v>460</v>
      </c>
      <c r="Q47" s="17" t="s">
        <v>460</v>
      </c>
      <c r="R47" s="17" t="s">
        <v>460</v>
      </c>
      <c r="S47" s="18" t="s">
        <v>459</v>
      </c>
      <c r="T47" s="25" t="str">
        <f t="shared" si="0"/>
        <v/>
      </c>
      <c r="U47" s="135" t="str">
        <f>IF(COUNTIF(個票ｰ2002!$U$31:$U$120,$C47),"○","")</f>
        <v/>
      </c>
      <c r="V47" s="135" t="str">
        <f t="shared" si="1"/>
        <v/>
      </c>
    </row>
    <row r="48" spans="1:22" ht="14.25">
      <c r="A48" s="586"/>
      <c r="B48" s="587" t="s">
        <v>467</v>
      </c>
      <c r="C48" s="193" t="s">
        <v>192</v>
      </c>
      <c r="D48" s="132"/>
      <c r="E48" s="17" t="s">
        <v>460</v>
      </c>
      <c r="F48" s="17" t="s">
        <v>460</v>
      </c>
      <c r="G48" s="17" t="s">
        <v>460</v>
      </c>
      <c r="H48" s="17" t="s">
        <v>460</v>
      </c>
      <c r="I48" s="17" t="s">
        <v>460</v>
      </c>
      <c r="J48" s="17" t="s">
        <v>458</v>
      </c>
      <c r="K48" s="17" t="s">
        <v>460</v>
      </c>
      <c r="L48" s="17" t="s">
        <v>460</v>
      </c>
      <c r="M48" s="17" t="s">
        <v>460</v>
      </c>
      <c r="N48" s="17" t="s">
        <v>460</v>
      </c>
      <c r="O48" s="17" t="s">
        <v>460</v>
      </c>
      <c r="P48" s="17" t="s">
        <v>460</v>
      </c>
      <c r="Q48" s="16" t="s">
        <v>457</v>
      </c>
      <c r="R48" s="17" t="s">
        <v>460</v>
      </c>
      <c r="S48" s="18" t="s">
        <v>459</v>
      </c>
      <c r="T48" s="25" t="str">
        <f t="shared" si="0"/>
        <v/>
      </c>
      <c r="U48" s="135" t="str">
        <f>IF(COUNTIF(個票ｰ2002!$U$31:$U$120,$C48),"○","")</f>
        <v/>
      </c>
      <c r="V48" s="135" t="str">
        <f t="shared" si="1"/>
        <v/>
      </c>
    </row>
    <row r="49" spans="1:23" ht="14.25">
      <c r="A49" s="586"/>
      <c r="B49" s="587"/>
      <c r="C49" s="193" t="s">
        <v>194</v>
      </c>
      <c r="D49" s="132"/>
      <c r="E49" s="17" t="s">
        <v>458</v>
      </c>
      <c r="F49" s="17" t="s">
        <v>458</v>
      </c>
      <c r="G49" s="17" t="s">
        <v>458</v>
      </c>
      <c r="H49" s="17" t="s">
        <v>458</v>
      </c>
      <c r="I49" s="17" t="s">
        <v>458</v>
      </c>
      <c r="J49" s="17" t="s">
        <v>458</v>
      </c>
      <c r="K49" s="17" t="s">
        <v>460</v>
      </c>
      <c r="L49" s="17" t="s">
        <v>460</v>
      </c>
      <c r="M49" s="17" t="s">
        <v>459</v>
      </c>
      <c r="N49" s="17" t="s">
        <v>460</v>
      </c>
      <c r="O49" s="17" t="s">
        <v>460</v>
      </c>
      <c r="P49" s="17" t="s">
        <v>460</v>
      </c>
      <c r="Q49" s="17" t="s">
        <v>460</v>
      </c>
      <c r="R49" s="17" t="s">
        <v>460</v>
      </c>
      <c r="S49" s="18" t="s">
        <v>459</v>
      </c>
      <c r="T49" s="25" t="str">
        <f t="shared" si="0"/>
        <v/>
      </c>
      <c r="U49" s="135" t="str">
        <f>IF(COUNTIF(個票ｰ2002!$U$31:$U$120,$C49),"○","")</f>
        <v/>
      </c>
      <c r="V49" s="135" t="str">
        <f t="shared" si="1"/>
        <v/>
      </c>
    </row>
    <row r="50" spans="1:23" ht="14.25">
      <c r="A50" s="586"/>
      <c r="B50" s="587"/>
      <c r="C50" s="193" t="s">
        <v>195</v>
      </c>
      <c r="D50" s="132"/>
      <c r="E50" s="17" t="s">
        <v>460</v>
      </c>
      <c r="F50" s="17" t="s">
        <v>460</v>
      </c>
      <c r="G50" s="17" t="s">
        <v>460</v>
      </c>
      <c r="H50" s="17" t="s">
        <v>460</v>
      </c>
      <c r="I50" s="17" t="s">
        <v>460</v>
      </c>
      <c r="J50" s="17" t="s">
        <v>458</v>
      </c>
      <c r="K50" s="17" t="s">
        <v>460</v>
      </c>
      <c r="L50" s="17" t="s">
        <v>460</v>
      </c>
      <c r="M50" s="17" t="s">
        <v>460</v>
      </c>
      <c r="N50" s="17" t="s">
        <v>460</v>
      </c>
      <c r="O50" s="17" t="s">
        <v>460</v>
      </c>
      <c r="P50" s="17" t="s">
        <v>460</v>
      </c>
      <c r="Q50" s="17" t="s">
        <v>460</v>
      </c>
      <c r="R50" s="17" t="s">
        <v>460</v>
      </c>
      <c r="S50" s="18" t="s">
        <v>460</v>
      </c>
      <c r="T50" s="25" t="str">
        <f t="shared" si="0"/>
        <v/>
      </c>
      <c r="U50" s="135" t="str">
        <f>IF(COUNTIF(個票ｰ2002!$U$31:$U$120,$C50),"○","")</f>
        <v/>
      </c>
      <c r="V50" s="135" t="str">
        <f t="shared" si="1"/>
        <v/>
      </c>
    </row>
    <row r="51" spans="1:23" ht="13.5" customHeight="1">
      <c r="A51" s="586" t="s">
        <v>197</v>
      </c>
      <c r="B51" s="587" t="s">
        <v>468</v>
      </c>
      <c r="C51" s="193" t="s">
        <v>196</v>
      </c>
      <c r="D51" s="132"/>
      <c r="E51" s="17" t="s">
        <v>458</v>
      </c>
      <c r="F51" s="17" t="s">
        <v>458</v>
      </c>
      <c r="G51" s="17" t="s">
        <v>458</v>
      </c>
      <c r="H51" s="17" t="s">
        <v>458</v>
      </c>
      <c r="I51" s="17" t="s">
        <v>458</v>
      </c>
      <c r="J51" s="17" t="s">
        <v>458</v>
      </c>
      <c r="K51" s="17" t="s">
        <v>458</v>
      </c>
      <c r="L51" s="17" t="s">
        <v>458</v>
      </c>
      <c r="M51" s="17" t="s">
        <v>458</v>
      </c>
      <c r="N51" s="17" t="s">
        <v>460</v>
      </c>
      <c r="O51" s="17" t="s">
        <v>460</v>
      </c>
      <c r="P51" s="17" t="s">
        <v>458</v>
      </c>
      <c r="Q51" s="17" t="s">
        <v>458</v>
      </c>
      <c r="R51" s="16" t="s">
        <v>457</v>
      </c>
      <c r="S51" s="18" t="s">
        <v>238</v>
      </c>
      <c r="T51" s="25" t="str">
        <f t="shared" si="0"/>
        <v/>
      </c>
      <c r="U51" s="135" t="str">
        <f>IF(COUNTIF(個票ｰ2002!$U$31:$U$120,$C51),"○","")</f>
        <v/>
      </c>
      <c r="V51" s="135" t="str">
        <f t="shared" si="1"/>
        <v/>
      </c>
    </row>
    <row r="52" spans="1:23" ht="14.25">
      <c r="A52" s="586"/>
      <c r="B52" s="587"/>
      <c r="C52" s="193" t="s">
        <v>199</v>
      </c>
      <c r="D52" s="132"/>
      <c r="E52" s="17" t="s">
        <v>460</v>
      </c>
      <c r="F52" s="17" t="s">
        <v>460</v>
      </c>
      <c r="G52" s="17" t="s">
        <v>460</v>
      </c>
      <c r="H52" s="17" t="s">
        <v>460</v>
      </c>
      <c r="I52" s="17" t="s">
        <v>458</v>
      </c>
      <c r="J52" s="17" t="s">
        <v>458</v>
      </c>
      <c r="K52" s="17" t="s">
        <v>460</v>
      </c>
      <c r="L52" s="17" t="s">
        <v>460</v>
      </c>
      <c r="M52" s="17" t="s">
        <v>460</v>
      </c>
      <c r="N52" s="17" t="s">
        <v>460</v>
      </c>
      <c r="O52" s="17" t="s">
        <v>460</v>
      </c>
      <c r="P52" s="17" t="s">
        <v>460</v>
      </c>
      <c r="Q52" s="17" t="s">
        <v>460</v>
      </c>
      <c r="R52" s="16" t="s">
        <v>457</v>
      </c>
      <c r="S52" s="18" t="s">
        <v>459</v>
      </c>
      <c r="T52" s="25" t="str">
        <f t="shared" si="0"/>
        <v/>
      </c>
      <c r="U52" s="135" t="str">
        <f>IF(COUNTIF(個票ｰ2002!$U$31:$U$120,$C52),"○","")</f>
        <v/>
      </c>
      <c r="V52" s="135" t="str">
        <f t="shared" si="1"/>
        <v/>
      </c>
    </row>
    <row r="53" spans="1:23" ht="14.25">
      <c r="A53" s="586"/>
      <c r="B53" s="587"/>
      <c r="C53" s="193" t="s">
        <v>200</v>
      </c>
      <c r="D53" s="132"/>
      <c r="E53" s="17" t="s">
        <v>460</v>
      </c>
      <c r="F53" s="17" t="s">
        <v>460</v>
      </c>
      <c r="G53" s="17" t="s">
        <v>460</v>
      </c>
      <c r="H53" s="17" t="s">
        <v>460</v>
      </c>
      <c r="I53" s="17" t="s">
        <v>458</v>
      </c>
      <c r="J53" s="17" t="s">
        <v>458</v>
      </c>
      <c r="K53" s="17" t="s">
        <v>460</v>
      </c>
      <c r="L53" s="17" t="s">
        <v>460</v>
      </c>
      <c r="M53" s="17" t="s">
        <v>459</v>
      </c>
      <c r="N53" s="17" t="s">
        <v>460</v>
      </c>
      <c r="O53" s="17" t="s">
        <v>460</v>
      </c>
      <c r="P53" s="17" t="s">
        <v>460</v>
      </c>
      <c r="Q53" s="17" t="s">
        <v>460</v>
      </c>
      <c r="R53" s="16" t="s">
        <v>457</v>
      </c>
      <c r="S53" s="18" t="s">
        <v>459</v>
      </c>
      <c r="T53" s="25" t="str">
        <f t="shared" si="0"/>
        <v/>
      </c>
      <c r="U53" s="135" t="str">
        <f>IF(COUNTIF(個票ｰ2002!$U$31:$U$120,$C53),"○","")</f>
        <v/>
      </c>
      <c r="V53" s="135" t="str">
        <f t="shared" si="1"/>
        <v/>
      </c>
    </row>
    <row r="54" spans="1:23" ht="14.25">
      <c r="A54" s="586"/>
      <c r="B54" s="587"/>
      <c r="C54" s="193" t="s">
        <v>201</v>
      </c>
      <c r="D54" s="132"/>
      <c r="E54" s="17" t="s">
        <v>459</v>
      </c>
      <c r="F54" s="17" t="s">
        <v>459</v>
      </c>
      <c r="G54" s="17" t="s">
        <v>459</v>
      </c>
      <c r="H54" s="17" t="s">
        <v>460</v>
      </c>
      <c r="I54" s="17" t="s">
        <v>460</v>
      </c>
      <c r="J54" s="17" t="s">
        <v>458</v>
      </c>
      <c r="K54" s="17" t="s">
        <v>459</v>
      </c>
      <c r="L54" s="17" t="s">
        <v>459</v>
      </c>
      <c r="M54" s="17" t="s">
        <v>459</v>
      </c>
      <c r="N54" s="17" t="s">
        <v>458</v>
      </c>
      <c r="O54" s="17" t="s">
        <v>458</v>
      </c>
      <c r="P54" s="17" t="s">
        <v>458</v>
      </c>
      <c r="Q54" s="17" t="s">
        <v>458</v>
      </c>
      <c r="R54" s="16" t="s">
        <v>457</v>
      </c>
      <c r="S54" s="18" t="s">
        <v>459</v>
      </c>
      <c r="T54" s="25" t="str">
        <f t="shared" si="0"/>
        <v/>
      </c>
      <c r="U54" s="135" t="str">
        <f>IF(COUNTIF(個票ｰ2002!$U$31:$U$120,$C54),"○","")</f>
        <v/>
      </c>
      <c r="V54" s="135" t="str">
        <f t="shared" si="1"/>
        <v/>
      </c>
    </row>
    <row r="55" spans="1:23" ht="14.25">
      <c r="A55" s="586"/>
      <c r="B55" s="587" t="s">
        <v>203</v>
      </c>
      <c r="C55" s="193" t="s">
        <v>202</v>
      </c>
      <c r="D55" s="132"/>
      <c r="E55" s="17" t="s">
        <v>458</v>
      </c>
      <c r="F55" s="17" t="s">
        <v>458</v>
      </c>
      <c r="G55" s="17" t="s">
        <v>458</v>
      </c>
      <c r="H55" s="17" t="s">
        <v>458</v>
      </c>
      <c r="I55" s="17" t="s">
        <v>458</v>
      </c>
      <c r="J55" s="17" t="s">
        <v>458</v>
      </c>
      <c r="K55" s="17" t="s">
        <v>458</v>
      </c>
      <c r="L55" s="17" t="s">
        <v>458</v>
      </c>
      <c r="M55" s="17" t="s">
        <v>459</v>
      </c>
      <c r="N55" s="17" t="s">
        <v>459</v>
      </c>
      <c r="O55" s="17" t="s">
        <v>459</v>
      </c>
      <c r="P55" s="17" t="s">
        <v>459</v>
      </c>
      <c r="Q55" s="17" t="s">
        <v>459</v>
      </c>
      <c r="R55" s="17" t="s">
        <v>459</v>
      </c>
      <c r="S55" s="20" t="s">
        <v>457</v>
      </c>
      <c r="T55" s="25" t="str">
        <f t="shared" si="0"/>
        <v/>
      </c>
      <c r="U55" s="135" t="str">
        <f>IF(COUNTIF(個票ｰ2002!$U$31:$U$120,$C55),"○","")</f>
        <v/>
      </c>
      <c r="V55" s="135" t="str">
        <f t="shared" si="1"/>
        <v/>
      </c>
    </row>
    <row r="56" spans="1:23" ht="15" thickBot="1">
      <c r="A56" s="588"/>
      <c r="B56" s="589"/>
      <c r="C56" s="194" t="s">
        <v>204</v>
      </c>
      <c r="D56" s="133"/>
      <c r="E56" s="22" t="s">
        <v>458</v>
      </c>
      <c r="F56" s="22" t="s">
        <v>458</v>
      </c>
      <c r="G56" s="22" t="s">
        <v>458</v>
      </c>
      <c r="H56" s="22" t="s">
        <v>458</v>
      </c>
      <c r="I56" s="22" t="s">
        <v>458</v>
      </c>
      <c r="J56" s="22" t="s">
        <v>458</v>
      </c>
      <c r="K56" s="22" t="s">
        <v>458</v>
      </c>
      <c r="L56" s="22" t="s">
        <v>458</v>
      </c>
      <c r="M56" s="22" t="s">
        <v>460</v>
      </c>
      <c r="N56" s="22" t="s">
        <v>460</v>
      </c>
      <c r="O56" s="22" t="s">
        <v>460</v>
      </c>
      <c r="P56" s="23" t="s">
        <v>457</v>
      </c>
      <c r="Q56" s="22" t="s">
        <v>460</v>
      </c>
      <c r="R56" s="22" t="s">
        <v>459</v>
      </c>
      <c r="S56" s="24" t="s">
        <v>457</v>
      </c>
      <c r="T56" s="25" t="str">
        <f t="shared" si="0"/>
        <v/>
      </c>
      <c r="U56" s="135" t="str">
        <f>IF(COUNTIF(個票ｰ2002!$U$31:$U$120,$C56),"○","")</f>
        <v/>
      </c>
      <c r="V56" s="135" t="str">
        <f t="shared" si="1"/>
        <v/>
      </c>
    </row>
    <row r="57" spans="1:23" s="135" customFormat="1" ht="14.25" hidden="1">
      <c r="E57" s="136">
        <f>IF(OR(D14="○",D15="○",D16="○",D17="○",D18="○",D20="○",D21="○",D22="○",D23="○"),1,0)</f>
        <v>0</v>
      </c>
      <c r="F57" s="136">
        <f>IF(OR(D14="○",D15="○",D16="○",D17="○",D18="○",D20="○",D21="○",D22="○",D23="○",),1,0)</f>
        <v>0</v>
      </c>
      <c r="G57" s="136">
        <f>IF(D16="○",1,0)</f>
        <v>0</v>
      </c>
      <c r="H57" s="136">
        <f>IF(OR(D26="○",D27="○",D29="○",),1,0)</f>
        <v>0</v>
      </c>
      <c r="I57" s="136">
        <f>IF(OR(D26="○",D27="○",D28="○",D29="○"),1,0)</f>
        <v>0</v>
      </c>
      <c r="J57" s="136">
        <f>IF(D30="○",1,0)</f>
        <v>0</v>
      </c>
      <c r="K57" s="136">
        <f>IF(OR(D31="○",D32="○",D33="○"),1,0)</f>
        <v>0</v>
      </c>
      <c r="L57" s="136">
        <f>IF(OR(D34="○",D35="○"),1,0)</f>
        <v>0</v>
      </c>
      <c r="M57" s="136">
        <f>IF(OR(D36="○",D37="○"),1,0)</f>
        <v>0</v>
      </c>
      <c r="N57" s="136">
        <f>IF(OR(D38="○",D39="○",D40="○",D41="○",D42="○",D43="○"),1,0)</f>
        <v>0</v>
      </c>
      <c r="O57" s="136">
        <f>IF(OR(D38="○",D39="○",D40="○",D41="○",D42="○",D44="○",D45="○"),1,0)</f>
        <v>0</v>
      </c>
      <c r="P57" s="136">
        <f>IF(OR(D38="○",D45="○",D46="○",D56="○"),1,0)</f>
        <v>0</v>
      </c>
      <c r="Q57" s="136">
        <f>IF(D48="○",1,0)</f>
        <v>0</v>
      </c>
      <c r="R57" s="136">
        <f>IF(OR(D51="○",D52="○",D53="○",D54="○"),1,0)</f>
        <v>0</v>
      </c>
      <c r="S57" s="136">
        <f>IF(OR(D45="○",D46="○",D55="○",D56="○"),1,0)</f>
        <v>0</v>
      </c>
      <c r="T57" s="135">
        <f>COUNTIF($T$14:$T$56,$D$61)</f>
        <v>0</v>
      </c>
    </row>
    <row r="58" spans="1:23" s="137" customFormat="1" ht="11.25" hidden="1">
      <c r="D58" s="137" t="s">
        <v>322</v>
      </c>
      <c r="E58" s="137" t="str">
        <f>IF(E$57=1,E$60,"")</f>
        <v/>
      </c>
      <c r="F58" s="137" t="str">
        <f t="shared" ref="F58:S59" si="2">IF(F$57=1,F$60,"")</f>
        <v/>
      </c>
      <c r="G58" s="137" t="str">
        <f t="shared" si="2"/>
        <v/>
      </c>
      <c r="H58" s="137" t="str">
        <f t="shared" si="2"/>
        <v/>
      </c>
      <c r="I58" s="137" t="str">
        <f t="shared" si="2"/>
        <v/>
      </c>
      <c r="J58" s="137" t="str">
        <f t="shared" si="2"/>
        <v/>
      </c>
      <c r="K58" s="137" t="str">
        <f t="shared" si="2"/>
        <v/>
      </c>
      <c r="L58" s="137" t="str">
        <f t="shared" si="2"/>
        <v/>
      </c>
      <c r="M58" s="137" t="str">
        <f t="shared" si="2"/>
        <v/>
      </c>
      <c r="N58" s="137" t="str">
        <f t="shared" si="2"/>
        <v/>
      </c>
      <c r="O58" s="137" t="str">
        <f t="shared" si="2"/>
        <v/>
      </c>
      <c r="P58" s="137" t="str">
        <f t="shared" si="2"/>
        <v/>
      </c>
      <c r="Q58" s="137" t="str">
        <f t="shared" si="2"/>
        <v/>
      </c>
      <c r="R58" s="137" t="str">
        <f t="shared" si="2"/>
        <v/>
      </c>
      <c r="S58" s="137" t="str">
        <f t="shared" si="2"/>
        <v/>
      </c>
    </row>
    <row r="59" spans="1:23" s="137" customFormat="1" ht="11.25" hidden="1">
      <c r="D59" s="137" t="s">
        <v>324</v>
      </c>
      <c r="E59" s="137" t="str">
        <f>IF(E$57=1,E$60,"")</f>
        <v/>
      </c>
      <c r="F59" s="137" t="str">
        <f t="shared" si="2"/>
        <v/>
      </c>
      <c r="G59" s="137" t="str">
        <f t="shared" si="2"/>
        <v/>
      </c>
      <c r="H59" s="137" t="str">
        <f t="shared" si="2"/>
        <v/>
      </c>
      <c r="I59" s="137" t="str">
        <f t="shared" si="2"/>
        <v/>
      </c>
      <c r="J59" s="137" t="str">
        <f t="shared" si="2"/>
        <v/>
      </c>
      <c r="K59" s="137" t="str">
        <f t="shared" si="2"/>
        <v/>
      </c>
      <c r="L59" s="137" t="str">
        <f t="shared" si="2"/>
        <v/>
      </c>
      <c r="M59" s="137" t="str">
        <f t="shared" si="2"/>
        <v/>
      </c>
      <c r="N59" s="137" t="str">
        <f t="shared" si="2"/>
        <v/>
      </c>
      <c r="O59" s="137" t="str">
        <f t="shared" si="2"/>
        <v/>
      </c>
      <c r="P59" s="137" t="str">
        <f t="shared" si="2"/>
        <v/>
      </c>
      <c r="Q59" s="137" t="str">
        <f t="shared" si="2"/>
        <v/>
      </c>
      <c r="R59" s="137" t="str">
        <f t="shared" si="2"/>
        <v/>
      </c>
      <c r="S59" s="137" t="str">
        <f t="shared" si="2"/>
        <v/>
      </c>
    </row>
    <row r="60" spans="1:23" s="137" customFormat="1" ht="19.5" hidden="1" customHeight="1">
      <c r="E60" s="138" t="s">
        <v>469</v>
      </c>
      <c r="F60" s="138" t="s">
        <v>470</v>
      </c>
      <c r="G60" s="138" t="s">
        <v>471</v>
      </c>
      <c r="H60" s="138" t="s">
        <v>276</v>
      </c>
      <c r="I60" s="138" t="s">
        <v>282</v>
      </c>
      <c r="J60" s="138" t="s">
        <v>472</v>
      </c>
      <c r="K60" s="138" t="s">
        <v>277</v>
      </c>
      <c r="L60" s="138" t="s">
        <v>473</v>
      </c>
      <c r="M60" s="139" t="s">
        <v>289</v>
      </c>
      <c r="N60" s="138" t="s">
        <v>278</v>
      </c>
      <c r="O60" s="138" t="s">
        <v>284</v>
      </c>
      <c r="P60" s="138" t="s">
        <v>290</v>
      </c>
      <c r="Q60" s="138" t="s">
        <v>474</v>
      </c>
      <c r="R60" s="138" t="s">
        <v>279</v>
      </c>
      <c r="S60" s="138" t="s">
        <v>475</v>
      </c>
    </row>
    <row r="61" spans="1:23" s="135" customFormat="1" hidden="1">
      <c r="D61" s="135" t="s">
        <v>476</v>
      </c>
    </row>
    <row r="62" spans="1:23" s="25" customFormat="1" hidden="1">
      <c r="U62" s="135"/>
      <c r="V62" s="135"/>
      <c r="W62" s="135"/>
    </row>
  </sheetData>
  <sheetProtection algorithmName="SHA-512" hashValue="BGtoP8n4rTdco/r+D5KH0cziQZ/dQ/H4a6/tt9jiMOUZXvYxd7UBZ6mvktISRwd8d3s9J/Ig/GC5HqAnttXVug==" saltValue="SeKQU5KrjHv6IMlGi5H5h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6"/>
  <conditionalFormatting sqref="E12">
    <cfRule type="expression" dxfId="85" priority="15">
      <formula>$E$57=1</formula>
    </cfRule>
  </conditionalFormatting>
  <conditionalFormatting sqref="F12">
    <cfRule type="expression" dxfId="84" priority="14">
      <formula>$F$57=1</formula>
    </cfRule>
  </conditionalFormatting>
  <conditionalFormatting sqref="G12">
    <cfRule type="expression" dxfId="83" priority="13">
      <formula>$G$57=1</formula>
    </cfRule>
  </conditionalFormatting>
  <conditionalFormatting sqref="H12">
    <cfRule type="expression" dxfId="82" priority="12">
      <formula>$H$57=1</formula>
    </cfRule>
  </conditionalFormatting>
  <conditionalFormatting sqref="I12">
    <cfRule type="expression" dxfId="81" priority="11">
      <formula>$I$57=1</formula>
    </cfRule>
  </conditionalFormatting>
  <conditionalFormatting sqref="J12">
    <cfRule type="expression" dxfId="80" priority="10">
      <formula>$J$57=1</formula>
    </cfRule>
  </conditionalFormatting>
  <conditionalFormatting sqref="K12">
    <cfRule type="expression" dxfId="79" priority="9">
      <formula>$K$57=1</formula>
    </cfRule>
  </conditionalFormatting>
  <conditionalFormatting sqref="L12">
    <cfRule type="expression" dxfId="78" priority="8">
      <formula>$L$57=1</formula>
    </cfRule>
  </conditionalFormatting>
  <conditionalFormatting sqref="M12">
    <cfRule type="expression" dxfId="77" priority="7">
      <formula>$M$57=1</formula>
    </cfRule>
  </conditionalFormatting>
  <conditionalFormatting sqref="N12">
    <cfRule type="expression" dxfId="76" priority="6">
      <formula>$N$57=1</formula>
    </cfRule>
  </conditionalFormatting>
  <conditionalFormatting sqref="O12">
    <cfRule type="expression" dxfId="75" priority="5">
      <formula>$O$57=1</formula>
    </cfRule>
  </conditionalFormatting>
  <conditionalFormatting sqref="P12">
    <cfRule type="expression" dxfId="74" priority="4">
      <formula>$P$57=1</formula>
    </cfRule>
  </conditionalFormatting>
  <conditionalFormatting sqref="Q12">
    <cfRule type="expression" dxfId="73" priority="3">
      <formula>$Q$57=1</formula>
    </cfRule>
  </conditionalFormatting>
  <conditionalFormatting sqref="R12">
    <cfRule type="expression" dxfId="72" priority="2">
      <formula>$R$57=1</formula>
    </cfRule>
  </conditionalFormatting>
  <conditionalFormatting sqref="S12">
    <cfRule type="expression" dxfId="71" priority="1">
      <formula>$S$57=1</formula>
    </cfRule>
  </conditionalFormatting>
  <hyperlinks>
    <hyperlink ref="A5:F5" r:id="rId1" location="page=70　　" display="＜各スキル項目における具体的な学習項目例等について＞" xr:uid="{7190EC23-9550-4783-B7D7-D9C6D4CA38B2}"/>
    <hyperlink ref="A8:S8" r:id="rId2" location="page=73" display="＜各人材類型における「ロール」の定義について＞" xr:uid="{D3EA6F73-3264-4C7C-B46E-F3EC71168C2A}"/>
    <hyperlink ref="A5:S5" r:id="rId3" location="page=84" display="＜各スキル項目における具体的な学習項目例等について＞" xr:uid="{2F234139-4176-4027-82E5-C01071ED57C4}"/>
    <hyperlink ref="E12" r:id="rId4" location="page=100" display="https://www.ipa.go.jp/jinzai/skill-standard/dss/ps6vr700000083ki-att/000106872.pdf - page=100" xr:uid="{9CDF0F74-9279-45E7-8492-4A3E272FDFD9}"/>
    <hyperlink ref="F12" r:id="rId5" location="page=101" display="https://www.ipa.go.jp/jinzai/skill-standard/dss/ps6vr700000083ki-att/000106872.pdf - page=101" xr:uid="{9FF2EF02-CD5B-4937-9A11-D3E6D22ACB26}"/>
    <hyperlink ref="G12" r:id="rId6" location="page=102" display="https://www.ipa.go.jp/jinzai/skill-standard/dss/ps6vr700000083ki-att/000106872.pdf - page=102" xr:uid="{97C0E868-9913-45F2-BBB9-644411390DF6}"/>
    <hyperlink ref="H12" r:id="rId7" location="page=115" display="https://www.ipa.go.jp/jinzai/skill-standard/dss/ps6vr700000083ki-att/000106872.pdf - page=115" xr:uid="{CDC76E7D-AF9C-4EA8-B6D6-610340A31A6D}"/>
    <hyperlink ref="I12" r:id="rId8" location="page=116" display="https://www.ipa.go.jp/jinzai/skill-standard/dss/ps6vr700000083ki-att/000106872.pdf - page=116" xr:uid="{B4FA4FB3-2FD7-44A1-B66F-1FC07AF6600E}"/>
    <hyperlink ref="J12" r:id="rId9" location="page=117" display="https://www.ipa.go.jp/jinzai/skill-standard/dss/ps6vr700000083ki-att/000106872.pdf - page=117" xr:uid="{FF53C65F-C7E5-4677-9ED5-2E1E6B20D419}"/>
    <hyperlink ref="K12" r:id="rId10" location="page=126" display="https://www.ipa.go.jp/jinzai/skill-standard/dss/ps6vr700000083ki-att/000106872.pdf - page=126" xr:uid="{998A6AE6-8CEB-47CA-8905-B8B8B89A15AF}"/>
    <hyperlink ref="L12" r:id="rId11" location="page=127" display="https://www.ipa.go.jp/jinzai/skill-standard/dss/ps6vr700000083ki-att/000106872.pdf - page=127" xr:uid="{7FC61EA6-5435-4391-88C3-4202E106258D}"/>
    <hyperlink ref="M12" r:id="rId12" location="page=128" xr:uid="{E19476C6-D7F2-4308-8C32-4B13608D6CFD}"/>
    <hyperlink ref="N12" r:id="rId13" location="page=135" display="https://www.ipa.go.jp/jinzai/skill-standard/dss/ps6vr700000083ki-att/000106872.pdf - page=135" xr:uid="{BB54A21A-8E72-4BD7-A1B2-4FCBB48E7C8C}"/>
    <hyperlink ref="O12" r:id="rId14" location="page=136" display="https://www.ipa.go.jp/jinzai/skill-standard/dss/ps6vr700000083ki-att/000106872.pdf - page=136" xr:uid="{F45A4227-F798-468D-81B6-D3984655EFDC}"/>
    <hyperlink ref="P12" r:id="rId15" location="page=137" display="https://www.ipa.go.jp/jinzai/skill-standard/dss/ps6vr700000083ki-att/000106872.pdf - page=137" xr:uid="{B81ECFCA-1287-44D6-8C6A-4CB9EC37755C}"/>
    <hyperlink ref="Q12" r:id="rId16" location="page=138" display="https://www.ipa.go.jp/jinzai/skill-standard/dss/ps6vr700000083ki-att/000106872.pdf - page=138" xr:uid="{0908E57D-AA4A-4508-8CE1-00E6122CA68B}"/>
    <hyperlink ref="R12" r:id="rId17" location="page=145" display="https://www.ipa.go.jp/jinzai/skill-standard/dss/ps6vr700000083ki-att/000106872.pdf - page=145" xr:uid="{10E338EE-3624-4798-9170-AD0BB5F34414}"/>
    <hyperlink ref="S12" r:id="rId18" location="page=146" display="https://www.ipa.go.jp/jinzai/skill-standard/dss/ps6vr700000083ki-att/000106872.pdf - page=146" xr:uid="{9964428F-162A-4084-84CE-AD23E25660AF}"/>
    <hyperlink ref="C14:C19" r:id="rId19" location="page=85" display="ビジネス戦略策定・実行" xr:uid="{D5FF6E65-20B5-4DFC-8CE1-C55208803157}"/>
    <hyperlink ref="C20:C25" r:id="rId20" location="page=86" display="ビジネス調査" xr:uid="{7034DEBF-0D15-4B07-AD2D-E0C71A280A0D}"/>
    <hyperlink ref="C26:C30" r:id="rId21" location="page=87" display="顧客・ユーザー理解" xr:uid="{0ED00A4D-7EFF-4162-B303-F08AD7F6C9F8}"/>
    <hyperlink ref="C31:C35" r:id="rId22" location="page=88" display="データ理解・活用" xr:uid="{59943175-C1C4-4F22-9112-4B5584637D15}"/>
    <hyperlink ref="C36:C37" r:id="rId23" location="page=89" display="データ活用基盤設計" xr:uid="{21586B58-7BA4-406C-9D55-D83EF2CAF3DE}"/>
    <hyperlink ref="C38:C50" r:id="rId24" location="page=90" display="コンピュータサイエンス" xr:uid="{C849F24B-2349-4405-B751-D9195E3259CC}"/>
    <hyperlink ref="C51:C56" r:id="rId25" location="page=91" display="セキュリティ体制構築・運営" xr:uid="{629E8CFF-DB43-41EA-B8D2-6DC73BE71D66}"/>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EC3335C2-F0BE-4A45-B49B-BF00C265DF1D}">
          <x14:formula1>
            <xm:f>リスト!$AZ$1:$AZ$2</xm:f>
          </x14:formula1>
          <xm:sqref>D14:D56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07a043caea8b455410977d83a3fe1c8e">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13a5a3212f4cecee22bcd97f7bac5559"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D1B6F5-259D-428E-8C9C-CEA79291FE5D}">
  <ds:schemaRefs>
    <ds:schemaRef ds:uri="http://purl.org/dc/terms/"/>
    <ds:schemaRef ds:uri="http://purl.org/dc/elements/1.1/"/>
    <ds:schemaRef ds:uri="http://schemas.microsoft.com/office/2006/documentManagement/types"/>
    <ds:schemaRef ds:uri="547cdc3e-53dc-4fec-b50b-6d0fb9e24faf"/>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e29d33a-a603-4662-b02e-6bb4e8c17e3e"/>
  </ds:schemaRefs>
</ds:datastoreItem>
</file>

<file path=customXml/itemProps2.xml><?xml version="1.0" encoding="utf-8"?>
<ds:datastoreItem xmlns:ds="http://schemas.openxmlformats.org/officeDocument/2006/customXml" ds:itemID="{69F39AED-746C-495C-869E-D7A779E5A3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7B83EE-CB77-4D33-AF38-598539D3A3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98</vt:i4>
      </vt:variant>
    </vt:vector>
  </HeadingPairs>
  <TitlesOfParts>
    <vt:vector size="122" baseType="lpstr">
      <vt:lpstr>リスト</vt:lpstr>
      <vt:lpstr>リスト (2)</vt:lpstr>
      <vt:lpstr>目次</vt:lpstr>
      <vt:lpstr>個票ｰ2001</vt:lpstr>
      <vt:lpstr>ロール対応表ｰ2001</vt:lpstr>
      <vt:lpstr>訓練経費内訳票-2001</vt:lpstr>
      <vt:lpstr>講座運営管理状況_講師等経歴書-2001</vt:lpstr>
      <vt:lpstr>個票ｰ2002</vt:lpstr>
      <vt:lpstr>ロール対応表ｰ2002</vt:lpstr>
      <vt:lpstr>訓練経費内訳票-2002</vt:lpstr>
      <vt:lpstr>講座運営管理状況_講師等経歴書-2002</vt:lpstr>
      <vt:lpstr>個票ｰ2003</vt:lpstr>
      <vt:lpstr>ロール対応表ｰ2003</vt:lpstr>
      <vt:lpstr>訓練経費内訳票-2003</vt:lpstr>
      <vt:lpstr>講座運営管理状況_講師等経歴書-2003</vt:lpstr>
      <vt:lpstr>個票ｰ2004</vt:lpstr>
      <vt:lpstr>ロール対応表ｰ2004</vt:lpstr>
      <vt:lpstr>訓練経費内訳票-2004</vt:lpstr>
      <vt:lpstr>講座運営管理状況_講師等経歴書-2004</vt:lpstr>
      <vt:lpstr>個票ｰ2005</vt:lpstr>
      <vt:lpstr>ロール対応表ｰ2005</vt:lpstr>
      <vt:lpstr>訓練経費内訳票-2005</vt:lpstr>
      <vt:lpstr>講座運営管理状況_講師等経歴書-2005</vt:lpstr>
      <vt:lpstr>講座情報シート</vt:lpstr>
      <vt:lpstr>AI・データサイエンス</vt:lpstr>
      <vt:lpstr>dummy</vt:lpstr>
      <vt:lpstr>ロール対応表ｰ2001!Print_Area</vt:lpstr>
      <vt:lpstr>ロール対応表ｰ2002!Print_Area</vt:lpstr>
      <vt:lpstr>ロール対応表ｰ2003!Print_Area</vt:lpstr>
      <vt:lpstr>ロール対応表ｰ2004!Print_Area</vt:lpstr>
      <vt:lpstr>ロール対応表ｰ2005!Print_Area</vt:lpstr>
      <vt:lpstr>'訓練経費内訳票-2001'!Print_Area</vt:lpstr>
      <vt:lpstr>'訓練経費内訳票-2002'!Print_Area</vt:lpstr>
      <vt:lpstr>'訓練経費内訳票-2003'!Print_Area</vt:lpstr>
      <vt:lpstr>'訓練経費内訳票-2004'!Print_Area</vt:lpstr>
      <vt:lpstr>'訓練経費内訳票-2005'!Print_Area</vt:lpstr>
      <vt:lpstr>個票ｰ2001!Print_Area</vt:lpstr>
      <vt:lpstr>個票ｰ2002!Print_Area</vt:lpstr>
      <vt:lpstr>個票ｰ2003!Print_Area</vt:lpstr>
      <vt:lpstr>個票ｰ2004!Print_Area</vt:lpstr>
      <vt:lpstr>個票ｰ2005!Print_Area</vt:lpstr>
      <vt:lpstr>'講座運営管理状況_講師等経歴書-2001'!Print_Area</vt:lpstr>
      <vt:lpstr>'講座運営管理状況_講師等経歴書-2002'!Print_Area</vt:lpstr>
      <vt:lpstr>'講座運営管理状況_講師等経歴書-2003'!Print_Area</vt:lpstr>
      <vt:lpstr>'講座運営管理状況_講師等経歴書-2004'!Print_Area</vt:lpstr>
      <vt:lpstr>'講座運営管理状況_講師等経歴書-2005'!Print_Area</vt:lpstr>
      <vt:lpstr>目次!Print_Area</vt:lpstr>
      <vt:lpstr>'訓練経費内訳票-2001'!Print_Titles</vt:lpstr>
      <vt:lpstr>'訓練経費内訳票-2002'!Print_Titles</vt:lpstr>
      <vt:lpstr>'訓練経費内訳票-2003'!Print_Titles</vt:lpstr>
      <vt:lpstr>'訓練経費内訳票-2004'!Print_Titles</vt:lpstr>
      <vt:lpstr>'訓練経費内訳票-2005'!Print_Titles</vt:lpstr>
      <vt:lpstr>'リスト (2)'!セキュリティ</vt:lpstr>
      <vt:lpstr>個票ｰ2001!セキュリティ</vt:lpstr>
      <vt:lpstr>個票ｰ2002!セキュリティ</vt:lpstr>
      <vt:lpstr>個票ｰ2003!セキュリティ</vt:lpstr>
      <vt:lpstr>個票ｰ2004!セキュリティ</vt:lpstr>
      <vt:lpstr>個票ｰ2005!セキュリティ</vt:lpstr>
      <vt:lpstr>個票ｰ2001!セキュリティマネジメント</vt:lpstr>
      <vt:lpstr>個票ｰ2002!セキュリティマネジメント</vt:lpstr>
      <vt:lpstr>個票ｰ2003!セキュリティマネジメント</vt:lpstr>
      <vt:lpstr>個票ｰ2004!セキュリティマネジメント</vt:lpstr>
      <vt:lpstr>個票ｰ2005!セキュリティマネジメント</vt:lpstr>
      <vt:lpstr>セキュリティマネジメント</vt:lpstr>
      <vt:lpstr>個票ｰ2001!セキュリティ技術</vt:lpstr>
      <vt:lpstr>個票ｰ2002!セキュリティ技術</vt:lpstr>
      <vt:lpstr>個票ｰ2003!セキュリティ技術</vt:lpstr>
      <vt:lpstr>個票ｰ2004!セキュリティ技術</vt:lpstr>
      <vt:lpstr>個票ｰ2005!セキュリティ技術</vt:lpstr>
      <vt:lpstr>セキュリティ技術</vt:lpstr>
      <vt:lpstr>ソフトウェア開発</vt:lpstr>
      <vt:lpstr>ダミー</vt:lpstr>
      <vt:lpstr>データ</vt:lpstr>
      <vt:lpstr>データ・AIの戦略的活用</vt:lpstr>
      <vt:lpstr>個票ｰ2001!データエンジニアリング</vt:lpstr>
      <vt:lpstr>個票ｰ2002!データエンジニアリング</vt:lpstr>
      <vt:lpstr>個票ｰ2003!データエンジニアリング</vt:lpstr>
      <vt:lpstr>個票ｰ2004!データエンジニアリング</vt:lpstr>
      <vt:lpstr>個票ｰ2005!データエンジニアリング</vt:lpstr>
      <vt:lpstr>データエンジニアリング</vt:lpstr>
      <vt:lpstr>データ活用</vt:lpstr>
      <vt:lpstr>テクノロジー</vt:lpstr>
      <vt:lpstr>個票ｰ2001!デザイン</vt:lpstr>
      <vt:lpstr>個票ｰ2002!デザイン</vt:lpstr>
      <vt:lpstr>個票ｰ2003!デザイン</vt:lpstr>
      <vt:lpstr>個票ｰ2004!デザイン</vt:lpstr>
      <vt:lpstr>個票ｰ2005!デザイン</vt:lpstr>
      <vt:lpstr>デザイン</vt:lpstr>
      <vt:lpstr>個票ｰ2001!デジタルテクノロジー</vt:lpstr>
      <vt:lpstr>個票ｰ2002!デジタルテクノロジー</vt:lpstr>
      <vt:lpstr>個票ｰ2003!デジタルテクノロジー</vt:lpstr>
      <vt:lpstr>個票ｰ2004!デジタルテクノロジー</vt:lpstr>
      <vt:lpstr>個票ｰ2005!デジタルテクノロジー</vt:lpstr>
      <vt:lpstr>デジタルテクノロジー</vt:lpstr>
      <vt:lpstr>個票ｰ2001!ビジネスモデル・プロセス</vt:lpstr>
      <vt:lpstr>個票ｰ2002!ビジネスモデル・プロセス</vt:lpstr>
      <vt:lpstr>個票ｰ2003!ビジネスモデル・プロセス</vt:lpstr>
      <vt:lpstr>個票ｰ2004!ビジネスモデル・プロセス</vt:lpstr>
      <vt:lpstr>個票ｰ2005!ビジネスモデル・プロセス</vt:lpstr>
      <vt:lpstr>ビジネスモデル・プロセス</vt:lpstr>
      <vt:lpstr>ビジネス変革</vt:lpstr>
      <vt:lpstr>リストA</vt:lpstr>
      <vt:lpstr>リストB</vt:lpstr>
      <vt:lpstr>個票ｰ2001!戦略・マネジメント・システム</vt:lpstr>
      <vt:lpstr>個票ｰ2002!戦略・マネジメント・システム</vt:lpstr>
      <vt:lpstr>個票ｰ2003!戦略・マネジメント・システム</vt:lpstr>
      <vt:lpstr>個票ｰ2004!戦略・マネジメント・システム</vt:lpstr>
      <vt:lpstr>個票ｰ2005!戦略・マネジメント・システム</vt:lpstr>
      <vt:lpstr>戦略・マネジメントシステム</vt:lpstr>
      <vt:lpstr>個票ｰ2001!通学</vt:lpstr>
      <vt:lpstr>個票ｰ2002!通学</vt:lpstr>
      <vt:lpstr>個票ｰ2003!通学</vt:lpstr>
      <vt:lpstr>個票ｰ2004!通学</vt:lpstr>
      <vt:lpstr>個票ｰ2005!通学</vt:lpstr>
      <vt:lpstr>個票ｰ2001!通信</vt:lpstr>
      <vt:lpstr>個票ｰ2002!通信</vt:lpstr>
      <vt:lpstr>個票ｰ2003!通信</vt:lpstr>
      <vt:lpstr>個票ｰ2004!通信</vt:lpstr>
      <vt:lpstr>個票ｰ2005!通信</vt:lpstr>
      <vt:lpstr>別表１</vt:lpstr>
      <vt:lpstr>'リスト (2)'!別表１の名称</vt:lpstr>
      <vt:lpstr>別表１の名称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2022-03-08T06:23:37Z</dcterms:created>
  <dcterms:modified xsi:type="dcterms:W3CDTF">2025-10-10T04:35:52Z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